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ivotTables/pivotTable1.xml" ContentType="application/vnd.openxmlformats-officedocument.spreadsheetml.pivotTable+xml"/>
  <Override PartName="/xl/drawings/drawing11.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Cpacheco\Downloads\Auditoria\"/>
    </mc:Choice>
  </mc:AlternateContent>
  <xr:revisionPtr revIDLastSave="0" documentId="8_{79EF1251-2FCB-4ABB-B2A6-5897558C8D05}" xr6:coauthVersionLast="47" xr6:coauthVersionMax="47" xr10:uidLastSave="{00000000-0000-0000-0000-000000000000}"/>
  <bookViews>
    <workbookView xWindow="-120" yWindow="-120" windowWidth="29040" windowHeight="15840" tabRatio="924" xr2:uid="{00000000-000D-0000-FFFF-FFFF00000000}"/>
  </bookViews>
  <sheets>
    <sheet name="Plan Anual de Aud y Seguimiento" sheetId="22" r:id="rId1"/>
    <sheet name="ORIENTACIONES GENERALES" sheetId="21" r:id="rId2"/>
    <sheet name="GLOSARIO" sheetId="6" r:id="rId3"/>
    <sheet name="CONOCIMIENTO ENT" sheetId="9" r:id="rId4"/>
    <sheet name="MENU CAJA DE HERRAMIENTAS" sheetId="4" r:id="rId5"/>
    <sheet name="MIPPA 1" sheetId="17" r:id="rId6"/>
    <sheet name="PRIORIZACIÓN PROCESO-AUDITORIA" sheetId="20" r:id="rId7"/>
    <sheet name="MIPPA 1.1" sheetId="19" r:id="rId8"/>
    <sheet name="ANALISIS OCI" sheetId="3" r:id="rId9"/>
    <sheet name="MET CALCULO RECURSOS" sheetId="11" r:id="rId10"/>
    <sheet name="1. Horas requeridas PAA" sheetId="12" r:id="rId11"/>
    <sheet name="MIPPA 2" sheetId="18" r:id="rId12"/>
    <sheet name="2. Días -horas hábiles x vig" sheetId="13" r:id="rId13"/>
  </sheets>
  <externalReferences>
    <externalReference r:id="rId14"/>
    <externalReference r:id="rId15"/>
  </externalReferences>
  <definedNames>
    <definedName name="_xlnm._FilterDatabase" localSheetId="8" hidden="1">'ANALISIS OCI'!$C$9:$C$88</definedName>
    <definedName name="_xlnm._FilterDatabase" localSheetId="2" hidden="1">GLOSARIO!$A$1:$A$3</definedName>
    <definedName name="_xlnm._FilterDatabase" localSheetId="0" hidden="1">'Plan Anual de Aud y Seguimiento'!$B$19:$N$36</definedName>
    <definedName name="_ftn1" localSheetId="2">GLOSARIO!$A$19</definedName>
    <definedName name="_ftn2" localSheetId="2">GLOSARIO!$A$21</definedName>
    <definedName name="_ftn3" localSheetId="2">GLOSARIO!$A$22</definedName>
    <definedName name="_ftn4" localSheetId="2">GLOSARIO!$A$23</definedName>
    <definedName name="_ftn5" localSheetId="2">GLOSARIO!$A$24</definedName>
    <definedName name="_ftn6" localSheetId="2">GLOSARIO!$A$25</definedName>
    <definedName name="_ftn7" localSheetId="2">GLOSARIO!$A$26</definedName>
    <definedName name="_ftn8" localSheetId="2">GLOSARIO!$A$27</definedName>
    <definedName name="_ftnref1" localSheetId="2">GLOSARIO!$A$4</definedName>
    <definedName name="_ftnref2" localSheetId="2">GLOSARIO!$A$6</definedName>
    <definedName name="_ftnref3" localSheetId="2">GLOSARIO!$A$7</definedName>
    <definedName name="_ftnref4" localSheetId="2">GLOSARIO!$A$8</definedName>
    <definedName name="_ftnref5" localSheetId="2">GLOSARIO!$A$9</definedName>
    <definedName name="_ftnref6" localSheetId="2">GLOSARIO!$A$11</definedName>
    <definedName name="_ftnref7" localSheetId="2">GLOSARIO!$A$12</definedName>
    <definedName name="_ftnref8" localSheetId="2">GLOSARIO!$A$13</definedName>
    <definedName name="_xlnm.Print_Area" localSheetId="0">'Plan Anual de Aud y Seguimiento'!$B$7:$N$45</definedName>
    <definedName name="DOCUMENTO_RELACIONADO" comment="Registre el documento o soporte del ítem en cuestión. (Físico o Magnético)">'CONOCIMIENTO ENT'!$C$5</definedName>
    <definedName name="riskprob">[1]Lookup!$B$2:$B$5</definedName>
  </definedNames>
  <calcPr calcId="191028"/>
  <pivotCaches>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6" i="22" l="1"/>
  <c r="P34" i="22"/>
  <c r="P32" i="22"/>
  <c r="P30" i="22"/>
  <c r="P28" i="22"/>
  <c r="P26" i="22"/>
  <c r="P25" i="22"/>
  <c r="P23" i="22"/>
  <c r="P21" i="22"/>
  <c r="P20" i="22"/>
  <c r="G98" i="12" l="1"/>
  <c r="I98" i="12" s="1"/>
  <c r="G97" i="12"/>
  <c r="I97" i="12" s="1"/>
  <c r="G96" i="12"/>
  <c r="I96" i="12" s="1"/>
  <c r="G95" i="12"/>
  <c r="I95" i="12" s="1"/>
  <c r="G94" i="12"/>
  <c r="I94" i="12" s="1"/>
  <c r="G93" i="12"/>
  <c r="I93" i="12" s="1"/>
  <c r="G92" i="12"/>
  <c r="I92" i="12" s="1"/>
  <c r="G91" i="12"/>
  <c r="I91" i="12" s="1"/>
  <c r="G90" i="12"/>
  <c r="I90" i="12" s="1"/>
  <c r="G89" i="12"/>
  <c r="I89" i="12" s="1"/>
  <c r="G88" i="12"/>
  <c r="I88" i="12" s="1"/>
  <c r="G87" i="12"/>
  <c r="I87" i="12" s="1"/>
  <c r="G86" i="12"/>
  <c r="I86" i="12" s="1"/>
  <c r="G85" i="12"/>
  <c r="I85" i="12" s="1"/>
  <c r="G84" i="12"/>
  <c r="I84" i="12" s="1"/>
  <c r="G83" i="12"/>
  <c r="I83" i="12" s="1"/>
  <c r="G82" i="12"/>
  <c r="I82" i="12" s="1"/>
  <c r="G81" i="12"/>
  <c r="I81" i="12" s="1"/>
  <c r="G80" i="12"/>
  <c r="I80" i="12" s="1"/>
  <c r="G79" i="12"/>
  <c r="I79" i="12" s="1"/>
  <c r="G78" i="12"/>
  <c r="I78" i="12" s="1"/>
  <c r="G77" i="12"/>
  <c r="I77" i="12" s="1"/>
  <c r="G76" i="12"/>
  <c r="I76" i="12" s="1"/>
  <c r="G75" i="12"/>
  <c r="I75" i="12" s="1"/>
  <c r="G74" i="12"/>
  <c r="I74" i="12" s="1"/>
  <c r="G73" i="12"/>
  <c r="I73" i="12" s="1"/>
  <c r="G72" i="12"/>
  <c r="I72" i="12" s="1"/>
  <c r="G71" i="12"/>
  <c r="I71" i="12" s="1"/>
  <c r="G70" i="12"/>
  <c r="I70" i="12" s="1"/>
  <c r="G69" i="12"/>
  <c r="I69" i="12" s="1"/>
  <c r="G68" i="12"/>
  <c r="I68" i="12" s="1"/>
  <c r="G67" i="12"/>
  <c r="I67" i="12" s="1"/>
  <c r="G66" i="12"/>
  <c r="I66" i="12" s="1"/>
  <c r="G65" i="12"/>
  <c r="I65" i="12" s="1"/>
  <c r="G64" i="12"/>
  <c r="I64" i="12" s="1"/>
  <c r="G63" i="12"/>
  <c r="I63" i="12" s="1"/>
  <c r="G62" i="12"/>
  <c r="I62" i="12" s="1"/>
  <c r="G61" i="12"/>
  <c r="I61" i="12" s="1"/>
  <c r="G60" i="12"/>
  <c r="I60" i="12" s="1"/>
  <c r="G59" i="12"/>
  <c r="I59" i="12" s="1"/>
  <c r="G58" i="12"/>
  <c r="I58" i="12" s="1"/>
  <c r="G57" i="12"/>
  <c r="I57" i="12" s="1"/>
  <c r="G56" i="12"/>
  <c r="I56" i="12" s="1"/>
  <c r="G55" i="12"/>
  <c r="I55" i="12" s="1"/>
  <c r="G54" i="12"/>
  <c r="I54" i="12" s="1"/>
  <c r="G53" i="12"/>
  <c r="I53" i="12" s="1"/>
  <c r="G52" i="12"/>
  <c r="I52" i="12" s="1"/>
  <c r="G51" i="12"/>
  <c r="I51" i="12" s="1"/>
  <c r="G50" i="12"/>
  <c r="I50" i="12" s="1"/>
  <c r="G49" i="12"/>
  <c r="I49" i="12" s="1"/>
  <c r="G48" i="12"/>
  <c r="I48" i="12" s="1"/>
  <c r="G47" i="12"/>
  <c r="I47" i="12" s="1"/>
  <c r="G46" i="12"/>
  <c r="I46" i="12" s="1"/>
  <c r="G45" i="12"/>
  <c r="I45" i="12" s="1"/>
  <c r="G44" i="12"/>
  <c r="I44" i="12" s="1"/>
  <c r="G43" i="12"/>
  <c r="I43" i="12" s="1"/>
  <c r="G42" i="12"/>
  <c r="I42" i="12" s="1"/>
  <c r="G41" i="12"/>
  <c r="I41" i="12" s="1"/>
  <c r="G40" i="12"/>
  <c r="I40" i="12" s="1"/>
  <c r="G39" i="12"/>
  <c r="I39" i="12" s="1"/>
  <c r="G38" i="12"/>
  <c r="I38" i="12" s="1"/>
  <c r="G37" i="12"/>
  <c r="I37" i="12" s="1"/>
  <c r="G36" i="12"/>
  <c r="I36" i="12" s="1"/>
  <c r="G35" i="12"/>
  <c r="I35" i="12" s="1"/>
  <c r="G34" i="12"/>
  <c r="I34" i="12" s="1"/>
  <c r="G33" i="12"/>
  <c r="I33" i="12" s="1"/>
  <c r="G32" i="12"/>
  <c r="I32" i="12" s="1"/>
  <c r="G31" i="12"/>
  <c r="I31" i="12" s="1"/>
  <c r="G30" i="12"/>
  <c r="I30" i="12" s="1"/>
  <c r="G29" i="12"/>
  <c r="I29" i="12" s="1"/>
  <c r="G28" i="12"/>
  <c r="I28" i="12" s="1"/>
  <c r="G27" i="12"/>
  <c r="I27" i="12" s="1"/>
  <c r="G26" i="12"/>
  <c r="I26" i="12" s="1"/>
  <c r="G25" i="12"/>
  <c r="I25" i="12" s="1"/>
  <c r="G24" i="12"/>
  <c r="I24" i="12" s="1"/>
  <c r="G23" i="12"/>
  <c r="I23" i="12" s="1"/>
  <c r="G22" i="12"/>
  <c r="I22" i="12" s="1"/>
  <c r="G21" i="12"/>
  <c r="I21" i="12" s="1"/>
  <c r="G20" i="12"/>
  <c r="I20" i="12" s="1"/>
  <c r="G19" i="12"/>
  <c r="I19" i="12" s="1"/>
  <c r="G18" i="12"/>
  <c r="I18" i="12" s="1"/>
  <c r="W88" i="3" l="1"/>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l="1"/>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l="1"/>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G46" i="20"/>
  <c r="H46" i="20" s="1"/>
  <c r="I46" i="20" s="1"/>
  <c r="B44" i="3" s="1"/>
  <c r="N46" i="20"/>
  <c r="P46" i="20"/>
  <c r="R46" i="20"/>
  <c r="S46" i="20" s="1"/>
  <c r="G47" i="20"/>
  <c r="H47" i="20" s="1"/>
  <c r="I47" i="20" s="1"/>
  <c r="B45" i="3" s="1"/>
  <c r="N47" i="20"/>
  <c r="P47" i="20"/>
  <c r="R47" i="20"/>
  <c r="S47" i="20" s="1"/>
  <c r="G48" i="20"/>
  <c r="H48" i="20" s="1"/>
  <c r="I48" i="20" s="1"/>
  <c r="B46" i="3" s="1"/>
  <c r="N48" i="20"/>
  <c r="P48" i="20"/>
  <c r="R48" i="20"/>
  <c r="S48" i="20" s="1"/>
  <c r="G49" i="20"/>
  <c r="H49" i="20" s="1"/>
  <c r="I49" i="20" s="1"/>
  <c r="B47" i="3" s="1"/>
  <c r="N49" i="20"/>
  <c r="P49" i="20"/>
  <c r="R49" i="20"/>
  <c r="S49" i="20" s="1"/>
  <c r="G50" i="20"/>
  <c r="H50" i="20" s="1"/>
  <c r="I50" i="20" s="1"/>
  <c r="B48" i="3" s="1"/>
  <c r="N50" i="20"/>
  <c r="P50" i="20"/>
  <c r="R50" i="20"/>
  <c r="S50" i="20" s="1"/>
  <c r="G51" i="20"/>
  <c r="H51" i="20" s="1"/>
  <c r="I51" i="20" s="1"/>
  <c r="B49" i="3" s="1"/>
  <c r="N51" i="20"/>
  <c r="P51" i="20"/>
  <c r="R51" i="20"/>
  <c r="S51" i="20" s="1"/>
  <c r="G52" i="20"/>
  <c r="H52" i="20" s="1"/>
  <c r="I52" i="20" s="1"/>
  <c r="B50" i="3" s="1"/>
  <c r="N52" i="20"/>
  <c r="P52" i="20"/>
  <c r="R52" i="20"/>
  <c r="S52" i="20" s="1"/>
  <c r="G53" i="20"/>
  <c r="H53" i="20" s="1"/>
  <c r="I53" i="20" s="1"/>
  <c r="B51" i="3" s="1"/>
  <c r="N53" i="20"/>
  <c r="P53" i="20"/>
  <c r="R53" i="20"/>
  <c r="S53" i="20" s="1"/>
  <c r="G54" i="20"/>
  <c r="H54" i="20" s="1"/>
  <c r="I54" i="20" s="1"/>
  <c r="B52" i="3" s="1"/>
  <c r="N54" i="20"/>
  <c r="P54" i="20"/>
  <c r="R54" i="20"/>
  <c r="S54" i="20" s="1"/>
  <c r="G55" i="20"/>
  <c r="H55" i="20" s="1"/>
  <c r="I55" i="20" s="1"/>
  <c r="B53" i="3" s="1"/>
  <c r="N55" i="20"/>
  <c r="P55" i="20"/>
  <c r="R55" i="20"/>
  <c r="S55" i="20" s="1"/>
  <c r="G56" i="20"/>
  <c r="H56" i="20" s="1"/>
  <c r="I56" i="20" s="1"/>
  <c r="B54" i="3" s="1"/>
  <c r="N56" i="20"/>
  <c r="P56" i="20"/>
  <c r="R56" i="20"/>
  <c r="S56" i="20" s="1"/>
  <c r="G57" i="20"/>
  <c r="H57" i="20" s="1"/>
  <c r="I57" i="20" s="1"/>
  <c r="B55" i="3" s="1"/>
  <c r="N57" i="20"/>
  <c r="P57" i="20"/>
  <c r="R57" i="20"/>
  <c r="S57" i="20" s="1"/>
  <c r="G58" i="20"/>
  <c r="H58" i="20" s="1"/>
  <c r="I58" i="20" s="1"/>
  <c r="B56" i="3" s="1"/>
  <c r="N58" i="20"/>
  <c r="P58" i="20"/>
  <c r="R58" i="20"/>
  <c r="S58" i="20" s="1"/>
  <c r="G59" i="20"/>
  <c r="H59" i="20" s="1"/>
  <c r="I59" i="20" s="1"/>
  <c r="B57" i="3" s="1"/>
  <c r="N59" i="20"/>
  <c r="P59" i="20"/>
  <c r="R59" i="20"/>
  <c r="S59" i="20" s="1"/>
  <c r="G60" i="20"/>
  <c r="H60" i="20" s="1"/>
  <c r="I60" i="20" s="1"/>
  <c r="B58" i="3" s="1"/>
  <c r="N60" i="20"/>
  <c r="P60" i="20"/>
  <c r="R60" i="20"/>
  <c r="S60" i="20" s="1"/>
  <c r="G61" i="20"/>
  <c r="H61" i="20" s="1"/>
  <c r="I61" i="20" s="1"/>
  <c r="B59" i="3" s="1"/>
  <c r="N61" i="20"/>
  <c r="P61" i="20"/>
  <c r="R61" i="20"/>
  <c r="S61" i="20" s="1"/>
  <c r="G62" i="20"/>
  <c r="H62" i="20" s="1"/>
  <c r="I62" i="20" s="1"/>
  <c r="B60" i="3" s="1"/>
  <c r="N62" i="20"/>
  <c r="P62" i="20"/>
  <c r="R62" i="20"/>
  <c r="S62" i="20" s="1"/>
  <c r="G63" i="20"/>
  <c r="H63" i="20" s="1"/>
  <c r="I63" i="20" s="1"/>
  <c r="B61" i="3" s="1"/>
  <c r="N63" i="20"/>
  <c r="P63" i="20"/>
  <c r="R63" i="20"/>
  <c r="S63" i="20" s="1"/>
  <c r="G64" i="20"/>
  <c r="H64" i="20" s="1"/>
  <c r="I64" i="20" s="1"/>
  <c r="B62" i="3" s="1"/>
  <c r="N64" i="20"/>
  <c r="P64" i="20"/>
  <c r="R64" i="20"/>
  <c r="S64" i="20" s="1"/>
  <c r="G65" i="20"/>
  <c r="H65" i="20" s="1"/>
  <c r="I65" i="20" s="1"/>
  <c r="B63" i="3" s="1"/>
  <c r="N65" i="20"/>
  <c r="P65" i="20"/>
  <c r="R65" i="20"/>
  <c r="S65" i="20" s="1"/>
  <c r="G66" i="20"/>
  <c r="H66" i="20" s="1"/>
  <c r="I66" i="20" s="1"/>
  <c r="B64" i="3" s="1"/>
  <c r="N66" i="20"/>
  <c r="P66" i="20"/>
  <c r="R66" i="20"/>
  <c r="S66" i="20" s="1"/>
  <c r="G67" i="20"/>
  <c r="H67" i="20" s="1"/>
  <c r="I67" i="20" s="1"/>
  <c r="B65" i="3" s="1"/>
  <c r="N67" i="20"/>
  <c r="P67" i="20"/>
  <c r="R67" i="20"/>
  <c r="S67" i="20" s="1"/>
  <c r="G68" i="20"/>
  <c r="H68" i="20" s="1"/>
  <c r="I68" i="20" s="1"/>
  <c r="B66" i="3" s="1"/>
  <c r="N68" i="20"/>
  <c r="P68" i="20"/>
  <c r="R68" i="20"/>
  <c r="S68" i="20" s="1"/>
  <c r="G69" i="20"/>
  <c r="H69" i="20" s="1"/>
  <c r="I69" i="20" s="1"/>
  <c r="B67" i="3" s="1"/>
  <c r="N69" i="20"/>
  <c r="P69" i="20"/>
  <c r="R69" i="20"/>
  <c r="S69" i="20" s="1"/>
  <c r="G70" i="20"/>
  <c r="H70" i="20" s="1"/>
  <c r="I70" i="20" s="1"/>
  <c r="B68" i="3" s="1"/>
  <c r="N70" i="20"/>
  <c r="P70" i="20"/>
  <c r="R70" i="20"/>
  <c r="S70" i="20" s="1"/>
  <c r="G71" i="20"/>
  <c r="H71" i="20" s="1"/>
  <c r="I71" i="20" s="1"/>
  <c r="B69" i="3" s="1"/>
  <c r="N71" i="20"/>
  <c r="P71" i="20"/>
  <c r="R71" i="20"/>
  <c r="S71" i="20" s="1"/>
  <c r="G72" i="20"/>
  <c r="H72" i="20" s="1"/>
  <c r="I72" i="20" s="1"/>
  <c r="B70" i="3" s="1"/>
  <c r="N72" i="20"/>
  <c r="P72" i="20"/>
  <c r="R72" i="20"/>
  <c r="S72" i="20" s="1"/>
  <c r="G73" i="20"/>
  <c r="H73" i="20" s="1"/>
  <c r="I73" i="20" s="1"/>
  <c r="B71" i="3" s="1"/>
  <c r="N73" i="20"/>
  <c r="P73" i="20"/>
  <c r="R73" i="20"/>
  <c r="S73" i="20" s="1"/>
  <c r="G74" i="20"/>
  <c r="H74" i="20" s="1"/>
  <c r="I74" i="20" s="1"/>
  <c r="B72" i="3" s="1"/>
  <c r="N74" i="20"/>
  <c r="P74" i="20"/>
  <c r="R74" i="20"/>
  <c r="S74" i="20" s="1"/>
  <c r="G75" i="20"/>
  <c r="H75" i="20" s="1"/>
  <c r="I75" i="20" s="1"/>
  <c r="B73" i="3" s="1"/>
  <c r="N75" i="20"/>
  <c r="P75" i="20"/>
  <c r="R75" i="20"/>
  <c r="S75" i="20" s="1"/>
  <c r="G76" i="20"/>
  <c r="H76" i="20" s="1"/>
  <c r="I76" i="20" s="1"/>
  <c r="B74" i="3" s="1"/>
  <c r="N76" i="20"/>
  <c r="P76" i="20"/>
  <c r="R76" i="20"/>
  <c r="S76" i="20" s="1"/>
  <c r="G77" i="20"/>
  <c r="H77" i="20" s="1"/>
  <c r="I77" i="20" s="1"/>
  <c r="B75" i="3" s="1"/>
  <c r="N77" i="20"/>
  <c r="P77" i="20"/>
  <c r="R77" i="20"/>
  <c r="S77" i="20" s="1"/>
  <c r="G78" i="20"/>
  <c r="H78" i="20" s="1"/>
  <c r="I78" i="20" s="1"/>
  <c r="B76" i="3" s="1"/>
  <c r="N78" i="20"/>
  <c r="P78" i="20"/>
  <c r="R78" i="20"/>
  <c r="S78" i="20" s="1"/>
  <c r="G79" i="20"/>
  <c r="H79" i="20" s="1"/>
  <c r="I79" i="20" s="1"/>
  <c r="B77" i="3" s="1"/>
  <c r="N79" i="20"/>
  <c r="P79" i="20"/>
  <c r="R79" i="20"/>
  <c r="S79" i="20" s="1"/>
  <c r="G80" i="20"/>
  <c r="H80" i="20" s="1"/>
  <c r="I80" i="20" s="1"/>
  <c r="B78" i="3" s="1"/>
  <c r="N80" i="20"/>
  <c r="P80" i="20"/>
  <c r="R80" i="20"/>
  <c r="S80" i="20" s="1"/>
  <c r="G81" i="20"/>
  <c r="H81" i="20" s="1"/>
  <c r="I81" i="20" s="1"/>
  <c r="B79" i="3" s="1"/>
  <c r="N81" i="20"/>
  <c r="P81" i="20"/>
  <c r="R81" i="20"/>
  <c r="S81" i="20" s="1"/>
  <c r="G82" i="20"/>
  <c r="H82" i="20" s="1"/>
  <c r="I82" i="20" s="1"/>
  <c r="B80" i="3" s="1"/>
  <c r="N82" i="20"/>
  <c r="P82" i="20"/>
  <c r="R82" i="20"/>
  <c r="S82" i="20" s="1"/>
  <c r="G83" i="20"/>
  <c r="H83" i="20" s="1"/>
  <c r="I83" i="20" s="1"/>
  <c r="B81" i="3" s="1"/>
  <c r="N83" i="20"/>
  <c r="P83" i="20"/>
  <c r="R83" i="20"/>
  <c r="S83" i="20" s="1"/>
  <c r="G84" i="20"/>
  <c r="H84" i="20" s="1"/>
  <c r="I84" i="20" s="1"/>
  <c r="B82" i="3" s="1"/>
  <c r="N84" i="20"/>
  <c r="P84" i="20"/>
  <c r="R84" i="20"/>
  <c r="S84" i="20" s="1"/>
  <c r="G85" i="20"/>
  <c r="H85" i="20" s="1"/>
  <c r="I85" i="20" s="1"/>
  <c r="B83" i="3" s="1"/>
  <c r="N85" i="20"/>
  <c r="P85" i="20"/>
  <c r="R85" i="20"/>
  <c r="S85" i="20" s="1"/>
  <c r="G86" i="20"/>
  <c r="H86" i="20" s="1"/>
  <c r="I86" i="20" s="1"/>
  <c r="B84" i="3" s="1"/>
  <c r="N86" i="20"/>
  <c r="P86" i="20"/>
  <c r="R86" i="20"/>
  <c r="S86" i="20" s="1"/>
  <c r="G87" i="20"/>
  <c r="H87" i="20" s="1"/>
  <c r="I87" i="20" s="1"/>
  <c r="B85" i="3" s="1"/>
  <c r="N87" i="20"/>
  <c r="P87" i="20"/>
  <c r="R87" i="20"/>
  <c r="S87" i="20" s="1"/>
  <c r="G88" i="20"/>
  <c r="H88" i="20" s="1"/>
  <c r="I88" i="20" s="1"/>
  <c r="B86" i="3" s="1"/>
  <c r="N88" i="20"/>
  <c r="P88" i="20"/>
  <c r="R88" i="20"/>
  <c r="S88" i="20" s="1"/>
  <c r="G89" i="20"/>
  <c r="H89" i="20" s="1"/>
  <c r="I89" i="20" s="1"/>
  <c r="B87" i="3" s="1"/>
  <c r="N89" i="20"/>
  <c r="P89" i="20"/>
  <c r="R89" i="20"/>
  <c r="S89" i="20" s="1"/>
  <c r="G90" i="20"/>
  <c r="H90" i="20" s="1"/>
  <c r="I90" i="20" s="1"/>
  <c r="B88" i="3" s="1"/>
  <c r="N90" i="20"/>
  <c r="P90" i="20"/>
  <c r="R90" i="20"/>
  <c r="S90" i="20" s="1"/>
  <c r="Y88" i="3" l="1"/>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AA62" i="3"/>
  <c r="Z62" i="3"/>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62" i="3" l="1"/>
  <c r="AC62" i="3" s="1"/>
  <c r="J64" i="20" s="1"/>
  <c r="K64" i="20" s="1"/>
  <c r="L64" i="20" s="1"/>
  <c r="T64" i="20" s="1"/>
  <c r="U64" i="20" s="1"/>
  <c r="AB48" i="3"/>
  <c r="AC48" i="3" s="1"/>
  <c r="J50" i="20" s="1"/>
  <c r="K50" i="20" s="1"/>
  <c r="L50" i="20" s="1"/>
  <c r="T50" i="20" s="1"/>
  <c r="U50" i="20" s="1"/>
  <c r="AB64" i="3"/>
  <c r="AC64" i="3" s="1"/>
  <c r="J66" i="20" s="1"/>
  <c r="K66" i="20" s="1"/>
  <c r="L66" i="20" s="1"/>
  <c r="T66" i="20" s="1"/>
  <c r="U66" i="20" s="1"/>
  <c r="AB56" i="3"/>
  <c r="AC56" i="3" s="1"/>
  <c r="J58" i="20" s="1"/>
  <c r="K58" i="20" s="1"/>
  <c r="L58" i="20" s="1"/>
  <c r="T58" i="20" s="1"/>
  <c r="U58" i="20" s="1"/>
  <c r="AB54" i="3"/>
  <c r="AC54" i="3" s="1"/>
  <c r="J56" i="20" s="1"/>
  <c r="K56" i="20" s="1"/>
  <c r="L56" i="20" s="1"/>
  <c r="T56" i="20" s="1"/>
  <c r="U56" i="20" s="1"/>
  <c r="AB70" i="3"/>
  <c r="AC70" i="3" s="1"/>
  <c r="J72" i="20" s="1"/>
  <c r="K72" i="20" s="1"/>
  <c r="L72" i="20" s="1"/>
  <c r="T72" i="20" s="1"/>
  <c r="U72" i="20" s="1"/>
  <c r="AB46" i="3"/>
  <c r="AC46" i="3" s="1"/>
  <c r="J48" i="20" s="1"/>
  <c r="K48" i="20" s="1"/>
  <c r="L48" i="20" s="1"/>
  <c r="T48" i="20" s="1"/>
  <c r="U48" i="20" s="1"/>
  <c r="AB52" i="3"/>
  <c r="AC52" i="3" s="1"/>
  <c r="J54" i="20" s="1"/>
  <c r="K54" i="20" s="1"/>
  <c r="L54" i="20" s="1"/>
  <c r="T54" i="20" s="1"/>
  <c r="U54" i="20" s="1"/>
  <c r="AB68" i="3"/>
  <c r="AC68" i="3" s="1"/>
  <c r="J70" i="20" s="1"/>
  <c r="K70" i="20" s="1"/>
  <c r="L70" i="20" s="1"/>
  <c r="T70" i="20" s="1"/>
  <c r="U70" i="20" s="1"/>
  <c r="AB50" i="3"/>
  <c r="AC50" i="3" s="1"/>
  <c r="J52" i="20" s="1"/>
  <c r="K52" i="20" s="1"/>
  <c r="L52" i="20" s="1"/>
  <c r="T52" i="20" s="1"/>
  <c r="U52" i="20" s="1"/>
  <c r="AB66" i="3"/>
  <c r="AC66" i="3" s="1"/>
  <c r="J68" i="20" s="1"/>
  <c r="K68" i="20" s="1"/>
  <c r="L68" i="20" s="1"/>
  <c r="T68" i="20" s="1"/>
  <c r="U68" i="20" s="1"/>
  <c r="AB58" i="3"/>
  <c r="AC58" i="3" s="1"/>
  <c r="J60" i="20" s="1"/>
  <c r="K60" i="20" s="1"/>
  <c r="L60" i="20" s="1"/>
  <c r="T60" i="20" s="1"/>
  <c r="U60" i="20" s="1"/>
  <c r="AB44" i="3"/>
  <c r="AC44" i="3" s="1"/>
  <c r="J46" i="20" s="1"/>
  <c r="K46" i="20" s="1"/>
  <c r="L46" i="20" s="1"/>
  <c r="T46" i="20" s="1"/>
  <c r="U46" i="20" s="1"/>
  <c r="AB60" i="3"/>
  <c r="AC60" i="3" s="1"/>
  <c r="J62" i="20" s="1"/>
  <c r="K62" i="20" s="1"/>
  <c r="L62" i="20" s="1"/>
  <c r="T62" i="20" s="1"/>
  <c r="U62" i="20" s="1"/>
  <c r="AB47" i="3"/>
  <c r="AC47" i="3" s="1"/>
  <c r="J49" i="20" s="1"/>
  <c r="K49" i="20" s="1"/>
  <c r="L49" i="20" s="1"/>
  <c r="T49" i="20" s="1"/>
  <c r="U49" i="20" s="1"/>
  <c r="AB51" i="3"/>
  <c r="AC51" i="3" s="1"/>
  <c r="J53" i="20" s="1"/>
  <c r="K53" i="20" s="1"/>
  <c r="L53" i="20" s="1"/>
  <c r="T53" i="20" s="1"/>
  <c r="U53" i="20" s="1"/>
  <c r="AB55" i="3"/>
  <c r="AC55" i="3" s="1"/>
  <c r="J57" i="20" s="1"/>
  <c r="K57" i="20" s="1"/>
  <c r="L57" i="20" s="1"/>
  <c r="T57" i="20" s="1"/>
  <c r="U57" i="20" s="1"/>
  <c r="AB59" i="3"/>
  <c r="AC59" i="3" s="1"/>
  <c r="J61" i="20" s="1"/>
  <c r="K61" i="20" s="1"/>
  <c r="L61" i="20" s="1"/>
  <c r="T61" i="20" s="1"/>
  <c r="U61" i="20" s="1"/>
  <c r="AB63" i="3"/>
  <c r="AC63" i="3" s="1"/>
  <c r="J65" i="20" s="1"/>
  <c r="K65" i="20" s="1"/>
  <c r="L65" i="20" s="1"/>
  <c r="T65" i="20" s="1"/>
  <c r="U65" i="20" s="1"/>
  <c r="AB67" i="3"/>
  <c r="AC67" i="3" s="1"/>
  <c r="J69" i="20" s="1"/>
  <c r="K69" i="20" s="1"/>
  <c r="L69" i="20" s="1"/>
  <c r="T69" i="20" s="1"/>
  <c r="U69" i="20" s="1"/>
  <c r="AB71" i="3"/>
  <c r="AC71" i="3" s="1"/>
  <c r="J73" i="20" s="1"/>
  <c r="K73" i="20" s="1"/>
  <c r="L73" i="20" s="1"/>
  <c r="T73" i="20" s="1"/>
  <c r="U73" i="20" s="1"/>
  <c r="AB72" i="3"/>
  <c r="AC72" i="3" s="1"/>
  <c r="J74" i="20" s="1"/>
  <c r="K74" i="20" s="1"/>
  <c r="L74" i="20" s="1"/>
  <c r="T74" i="20" s="1"/>
  <c r="U74" i="20" s="1"/>
  <c r="AB76" i="3"/>
  <c r="AC76" i="3" s="1"/>
  <c r="J78" i="20" s="1"/>
  <c r="K78" i="20" s="1"/>
  <c r="L78" i="20" s="1"/>
  <c r="T78" i="20" s="1"/>
  <c r="U78" i="20" s="1"/>
  <c r="AB80" i="3"/>
  <c r="AC80" i="3" s="1"/>
  <c r="J82" i="20" s="1"/>
  <c r="K82" i="20" s="1"/>
  <c r="L82" i="20" s="1"/>
  <c r="T82" i="20" s="1"/>
  <c r="U82" i="20" s="1"/>
  <c r="AB84" i="3"/>
  <c r="AC84" i="3" s="1"/>
  <c r="J86" i="20" s="1"/>
  <c r="K86" i="20" s="1"/>
  <c r="L86" i="20" s="1"/>
  <c r="T86" i="20" s="1"/>
  <c r="U86" i="20" s="1"/>
  <c r="AB88" i="3"/>
  <c r="AC88" i="3" s="1"/>
  <c r="J90" i="20" s="1"/>
  <c r="K90" i="20" s="1"/>
  <c r="L90" i="20" s="1"/>
  <c r="T90" i="20" s="1"/>
  <c r="U90" i="20" s="1"/>
  <c r="AB73" i="3"/>
  <c r="AC73" i="3" s="1"/>
  <c r="J75" i="20" s="1"/>
  <c r="K75" i="20" s="1"/>
  <c r="L75" i="20" s="1"/>
  <c r="T75" i="20" s="1"/>
  <c r="U75" i="20" s="1"/>
  <c r="AB75" i="3"/>
  <c r="AC75" i="3" s="1"/>
  <c r="J77" i="20" s="1"/>
  <c r="K77" i="20" s="1"/>
  <c r="L77" i="20" s="1"/>
  <c r="T77" i="20" s="1"/>
  <c r="U77" i="20" s="1"/>
  <c r="AB77" i="3"/>
  <c r="AC77" i="3" s="1"/>
  <c r="J79" i="20" s="1"/>
  <c r="K79" i="20" s="1"/>
  <c r="L79" i="20" s="1"/>
  <c r="T79" i="20" s="1"/>
  <c r="U79" i="20" s="1"/>
  <c r="AB79" i="3"/>
  <c r="AC79" i="3" s="1"/>
  <c r="J81" i="20" s="1"/>
  <c r="K81" i="20" s="1"/>
  <c r="L81" i="20" s="1"/>
  <c r="T81" i="20" s="1"/>
  <c r="U81" i="20" s="1"/>
  <c r="AB81" i="3"/>
  <c r="AC81" i="3" s="1"/>
  <c r="J83" i="20" s="1"/>
  <c r="K83" i="20" s="1"/>
  <c r="L83" i="20" s="1"/>
  <c r="T83" i="20" s="1"/>
  <c r="U83" i="20" s="1"/>
  <c r="AB83" i="3"/>
  <c r="AC83" i="3" s="1"/>
  <c r="J85" i="20" s="1"/>
  <c r="K85" i="20" s="1"/>
  <c r="L85" i="20" s="1"/>
  <c r="T85" i="20" s="1"/>
  <c r="U85" i="20" s="1"/>
  <c r="AB85" i="3"/>
  <c r="AC85" i="3"/>
  <c r="J87" i="20" s="1"/>
  <c r="K87" i="20" s="1"/>
  <c r="L87" i="20" s="1"/>
  <c r="T87" i="20" s="1"/>
  <c r="U87" i="20" s="1"/>
  <c r="AB87" i="3"/>
  <c r="AC87" i="3" s="1"/>
  <c r="J89" i="20" s="1"/>
  <c r="K89" i="20" s="1"/>
  <c r="L89" i="20" s="1"/>
  <c r="T89" i="20" s="1"/>
  <c r="U89" i="20" s="1"/>
  <c r="AB45" i="3"/>
  <c r="AC45" i="3" s="1"/>
  <c r="J47" i="20" s="1"/>
  <c r="K47" i="20" s="1"/>
  <c r="L47" i="20" s="1"/>
  <c r="T47" i="20" s="1"/>
  <c r="U47" i="20" s="1"/>
  <c r="AB49" i="3"/>
  <c r="AC49" i="3" s="1"/>
  <c r="J51" i="20" s="1"/>
  <c r="K51" i="20" s="1"/>
  <c r="L51" i="20" s="1"/>
  <c r="T51" i="20" s="1"/>
  <c r="U51" i="20" s="1"/>
  <c r="AB53" i="3"/>
  <c r="AC53" i="3" s="1"/>
  <c r="J55" i="20" s="1"/>
  <c r="K55" i="20" s="1"/>
  <c r="L55" i="20" s="1"/>
  <c r="T55" i="20" s="1"/>
  <c r="U55" i="20" s="1"/>
  <c r="AB57" i="3"/>
  <c r="AC57" i="3" s="1"/>
  <c r="J59" i="20" s="1"/>
  <c r="K59" i="20" s="1"/>
  <c r="L59" i="20" s="1"/>
  <c r="T59" i="20" s="1"/>
  <c r="U59" i="20" s="1"/>
  <c r="AB61" i="3"/>
  <c r="AC61" i="3" s="1"/>
  <c r="J63" i="20" s="1"/>
  <c r="K63" i="20" s="1"/>
  <c r="L63" i="20" s="1"/>
  <c r="T63" i="20" s="1"/>
  <c r="U63" i="20" s="1"/>
  <c r="AB65" i="3"/>
  <c r="AC65" i="3" s="1"/>
  <c r="J67" i="20" s="1"/>
  <c r="K67" i="20" s="1"/>
  <c r="L67" i="20" s="1"/>
  <c r="T67" i="20" s="1"/>
  <c r="U67" i="20" s="1"/>
  <c r="AB69" i="3"/>
  <c r="AC69" i="3" s="1"/>
  <c r="J71" i="20" s="1"/>
  <c r="K71" i="20" s="1"/>
  <c r="L71" i="20" s="1"/>
  <c r="T71" i="20" s="1"/>
  <c r="U71" i="20" s="1"/>
  <c r="AB74" i="3"/>
  <c r="AC74" i="3" s="1"/>
  <c r="J76" i="20" s="1"/>
  <c r="K76" i="20" s="1"/>
  <c r="L76" i="20" s="1"/>
  <c r="T76" i="20" s="1"/>
  <c r="U76" i="20" s="1"/>
  <c r="AB78" i="3"/>
  <c r="AC78" i="3" s="1"/>
  <c r="J80" i="20" s="1"/>
  <c r="K80" i="20" s="1"/>
  <c r="L80" i="20" s="1"/>
  <c r="T80" i="20" s="1"/>
  <c r="U80" i="20" s="1"/>
  <c r="AB82" i="3"/>
  <c r="AC82" i="3" s="1"/>
  <c r="J84" i="20" s="1"/>
  <c r="K84" i="20" s="1"/>
  <c r="L84" i="20" s="1"/>
  <c r="T84" i="20" s="1"/>
  <c r="U84" i="20" s="1"/>
  <c r="AB86" i="3"/>
  <c r="AC86" i="3" s="1"/>
  <c r="J88" i="20" s="1"/>
  <c r="K88" i="20" s="1"/>
  <c r="L88" i="20" s="1"/>
  <c r="T88" i="20" s="1"/>
  <c r="U88" i="20" s="1"/>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l="1"/>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N45" i="20"/>
  <c r="G45" i="20"/>
  <c r="P45" i="20"/>
  <c r="R45" i="20"/>
  <c r="S45" i="20" s="1"/>
  <c r="N44" i="20"/>
  <c r="G44" i="20"/>
  <c r="P44" i="20"/>
  <c r="R44" i="20"/>
  <c r="S44" i="20" s="1"/>
  <c r="N43" i="20"/>
  <c r="G43" i="20"/>
  <c r="H43" i="20" s="1"/>
  <c r="I43" i="20" s="1"/>
  <c r="B41" i="3" s="1"/>
  <c r="P43" i="20"/>
  <c r="R43" i="20"/>
  <c r="S43" i="20" s="1"/>
  <c r="N42" i="20"/>
  <c r="G42" i="20"/>
  <c r="P42" i="20"/>
  <c r="R42" i="20"/>
  <c r="S42" i="20" s="1"/>
  <c r="N41" i="20"/>
  <c r="G41" i="20"/>
  <c r="P41" i="20"/>
  <c r="R41" i="20"/>
  <c r="S41" i="20" s="1"/>
  <c r="N40" i="20"/>
  <c r="G40" i="20"/>
  <c r="P40" i="20"/>
  <c r="R40" i="20"/>
  <c r="S40" i="20" s="1"/>
  <c r="N39" i="20"/>
  <c r="G39" i="20"/>
  <c r="P39" i="20"/>
  <c r="R39" i="20"/>
  <c r="S39" i="20" s="1"/>
  <c r="N38" i="20"/>
  <c r="G38" i="20"/>
  <c r="P38" i="20"/>
  <c r="R38" i="20"/>
  <c r="S38" i="20" s="1"/>
  <c r="N37" i="20"/>
  <c r="G37" i="20"/>
  <c r="P37" i="20"/>
  <c r="R37" i="20"/>
  <c r="S37" i="20" s="1"/>
  <c r="N36" i="20"/>
  <c r="G36" i="20"/>
  <c r="P36" i="20"/>
  <c r="R36" i="20"/>
  <c r="S36" i="20" s="1"/>
  <c r="N35" i="20"/>
  <c r="G35" i="20"/>
  <c r="P35" i="20"/>
  <c r="R35" i="20"/>
  <c r="S35" i="20" s="1"/>
  <c r="N34" i="20"/>
  <c r="G34" i="20"/>
  <c r="P34" i="20"/>
  <c r="R34" i="20"/>
  <c r="S34" i="20" s="1"/>
  <c r="N33" i="20"/>
  <c r="G33" i="20"/>
  <c r="P33" i="20"/>
  <c r="R33" i="20"/>
  <c r="S33" i="20" s="1"/>
  <c r="N32" i="20"/>
  <c r="G32" i="20"/>
  <c r="H32" i="20" s="1"/>
  <c r="I32" i="20" s="1"/>
  <c r="B30" i="3" s="1"/>
  <c r="P32" i="20"/>
  <c r="R32" i="20"/>
  <c r="S32" i="20" s="1"/>
  <c r="N31" i="20"/>
  <c r="G31" i="20"/>
  <c r="H31" i="20" s="1"/>
  <c r="I31" i="20" s="1"/>
  <c r="B29" i="3" s="1"/>
  <c r="P31" i="20"/>
  <c r="R31" i="20"/>
  <c r="S31" i="20" s="1"/>
  <c r="N30" i="20"/>
  <c r="G30" i="20"/>
  <c r="P30" i="20"/>
  <c r="R30" i="20"/>
  <c r="S30" i="20" s="1"/>
  <c r="N29" i="20"/>
  <c r="G29" i="20"/>
  <c r="P29" i="20"/>
  <c r="R29" i="20"/>
  <c r="S29" i="20" s="1"/>
  <c r="N28" i="20"/>
  <c r="G28" i="20"/>
  <c r="H28" i="20" s="1"/>
  <c r="I28" i="20" s="1"/>
  <c r="B26" i="3" s="1"/>
  <c r="P28" i="20"/>
  <c r="R28" i="20"/>
  <c r="S28" i="20" s="1"/>
  <c r="N27" i="20"/>
  <c r="G27" i="20"/>
  <c r="H27" i="20" s="1"/>
  <c r="I27" i="20" s="1"/>
  <c r="B25" i="3" s="1"/>
  <c r="P27" i="20"/>
  <c r="R27" i="20"/>
  <c r="S27" i="20" s="1"/>
  <c r="N26" i="20"/>
  <c r="G26" i="20"/>
  <c r="P26" i="20"/>
  <c r="R26" i="20"/>
  <c r="S26" i="20"/>
  <c r="N25" i="20"/>
  <c r="G25" i="20"/>
  <c r="P25" i="20"/>
  <c r="R25" i="20"/>
  <c r="S25" i="20" s="1"/>
  <c r="N24" i="20"/>
  <c r="G24" i="20"/>
  <c r="P24" i="20"/>
  <c r="R24" i="20"/>
  <c r="S24" i="20" s="1"/>
  <c r="N23" i="20"/>
  <c r="G23" i="20"/>
  <c r="P23" i="20"/>
  <c r="R23" i="20"/>
  <c r="S23" i="20" s="1"/>
  <c r="N22" i="20"/>
  <c r="G22" i="20"/>
  <c r="P22" i="20"/>
  <c r="R22" i="20"/>
  <c r="S22" i="20" s="1"/>
  <c r="N21" i="20"/>
  <c r="G21" i="20"/>
  <c r="H21" i="20" s="1"/>
  <c r="I21" i="20" s="1"/>
  <c r="B19" i="3" s="1"/>
  <c r="P21" i="20"/>
  <c r="R21" i="20"/>
  <c r="S21" i="20" s="1"/>
  <c r="N20" i="20"/>
  <c r="G20" i="20"/>
  <c r="P20" i="20"/>
  <c r="R20" i="20"/>
  <c r="S20" i="20" s="1"/>
  <c r="N19" i="20"/>
  <c r="G19" i="20"/>
  <c r="P19" i="20"/>
  <c r="R19" i="20"/>
  <c r="S19" i="20" s="1"/>
  <c r="N18" i="20"/>
  <c r="G18" i="20"/>
  <c r="H18" i="20" s="1"/>
  <c r="I18" i="20" s="1"/>
  <c r="B16" i="3" s="1"/>
  <c r="P18" i="20"/>
  <c r="R18" i="20"/>
  <c r="S18" i="20" s="1"/>
  <c r="N17" i="20"/>
  <c r="G17" i="20"/>
  <c r="P17" i="20"/>
  <c r="R17" i="20"/>
  <c r="S17" i="20" s="1"/>
  <c r="N16" i="20"/>
  <c r="G16" i="20"/>
  <c r="P16" i="20"/>
  <c r="R16" i="20"/>
  <c r="S16" i="20" s="1"/>
  <c r="N15" i="20"/>
  <c r="G15" i="20"/>
  <c r="P15" i="20"/>
  <c r="R15" i="20"/>
  <c r="S15" i="20" s="1"/>
  <c r="N14" i="20"/>
  <c r="G14" i="20"/>
  <c r="H14" i="20" s="1"/>
  <c r="I14" i="20" s="1"/>
  <c r="B12" i="3" s="1"/>
  <c r="P14" i="20"/>
  <c r="R14" i="20"/>
  <c r="S14" i="20" s="1"/>
  <c r="N13" i="20"/>
  <c r="G13" i="20"/>
  <c r="P13" i="20"/>
  <c r="R13" i="20"/>
  <c r="S13" i="20" s="1"/>
  <c r="N12" i="20"/>
  <c r="G12" i="20"/>
  <c r="P12" i="20"/>
  <c r="R12" i="20"/>
  <c r="S12" i="20" s="1"/>
  <c r="N11" i="20"/>
  <c r="G11" i="20"/>
  <c r="P11" i="20"/>
  <c r="R11" i="20"/>
  <c r="S11" i="20" s="1"/>
  <c r="D33" i="13"/>
  <c r="B18" i="13"/>
  <c r="E18" i="13"/>
  <c r="E35" i="13"/>
  <c r="E36" i="13"/>
  <c r="G36" i="13" s="1"/>
  <c r="E37" i="13"/>
  <c r="E38" i="13"/>
  <c r="G38" i="13" s="1"/>
  <c r="E39" i="13"/>
  <c r="E40" i="13"/>
  <c r="G40" i="13" s="1"/>
  <c r="E41" i="13"/>
  <c r="E42" i="13"/>
  <c r="G42" i="13" s="1"/>
  <c r="E34" i="13"/>
  <c r="H34" i="13" s="1"/>
  <c r="G9" i="13"/>
  <c r="D9" i="13"/>
  <c r="D6" i="13"/>
  <c r="D7" i="13"/>
  <c r="D8" i="13"/>
  <c r="D10" i="13"/>
  <c r="D11" i="13"/>
  <c r="D12" i="13"/>
  <c r="D13" i="13"/>
  <c r="D14" i="13"/>
  <c r="D15" i="13"/>
  <c r="D16" i="13"/>
  <c r="D17" i="13"/>
  <c r="G6" i="13"/>
  <c r="G7" i="13"/>
  <c r="G8" i="13"/>
  <c r="G10" i="13"/>
  <c r="G11" i="13"/>
  <c r="G12" i="13"/>
  <c r="G13" i="13"/>
  <c r="G14" i="13"/>
  <c r="G15" i="13"/>
  <c r="H15" i="13" s="1"/>
  <c r="G16" i="13"/>
  <c r="G17" i="13"/>
  <c r="G13" i="12"/>
  <c r="I13" i="12" s="1"/>
  <c r="G14" i="12"/>
  <c r="I14" i="12" s="1"/>
  <c r="G15" i="12"/>
  <c r="I15" i="12" s="1"/>
  <c r="G16" i="12"/>
  <c r="I16" i="12" s="1"/>
  <c r="G17" i="12"/>
  <c r="I17" i="12" s="1"/>
  <c r="H99" i="12"/>
  <c r="H16" i="13" l="1"/>
  <c r="H12" i="13"/>
  <c r="H7" i="13"/>
  <c r="H13" i="13"/>
  <c r="H6" i="13"/>
  <c r="H11" i="13"/>
  <c r="H17" i="13"/>
  <c r="H8" i="13"/>
  <c r="H9" i="13"/>
  <c r="H23" i="20"/>
  <c r="I23" i="20" s="1"/>
  <c r="B21" i="3" s="1"/>
  <c r="H25" i="20"/>
  <c r="I25" i="20" s="1"/>
  <c r="B23" i="3" s="1"/>
  <c r="H34" i="20"/>
  <c r="I34" i="20" s="1"/>
  <c r="B32" i="3" s="1"/>
  <c r="I99" i="12"/>
  <c r="B57" i="13" s="1"/>
  <c r="D18" i="13"/>
  <c r="H26" i="20"/>
  <c r="I26" i="20" s="1"/>
  <c r="B24" i="3" s="1"/>
  <c r="H29" i="20"/>
  <c r="I29" i="20" s="1"/>
  <c r="B27" i="3" s="1"/>
  <c r="H30" i="20"/>
  <c r="I30" i="20" s="1"/>
  <c r="B28" i="3" s="1"/>
  <c r="H35" i="20"/>
  <c r="I35" i="20" s="1"/>
  <c r="B33" i="3" s="1"/>
  <c r="H36" i="20"/>
  <c r="I36" i="20" s="1"/>
  <c r="B34" i="3" s="1"/>
  <c r="H37" i="20"/>
  <c r="I37" i="20" s="1"/>
  <c r="B35" i="3" s="1"/>
  <c r="H38" i="20"/>
  <c r="I38" i="20" s="1"/>
  <c r="B36" i="3" s="1"/>
  <c r="H39" i="20"/>
  <c r="I39" i="20" s="1"/>
  <c r="B37" i="3" s="1"/>
  <c r="H40" i="20"/>
  <c r="I40" i="20" s="1"/>
  <c r="B38" i="3" s="1"/>
  <c r="H41" i="20"/>
  <c r="I41" i="20" s="1"/>
  <c r="B39" i="3" s="1"/>
  <c r="H42" i="20"/>
  <c r="I42" i="20" s="1"/>
  <c r="B40" i="3" s="1"/>
  <c r="AB42" i="3"/>
  <c r="AC42" i="3" s="1"/>
  <c r="J44" i="20" s="1"/>
  <c r="K44" i="20" s="1"/>
  <c r="AB26" i="3"/>
  <c r="AC26" i="3" s="1"/>
  <c r="J28" i="20" s="1"/>
  <c r="K28" i="20" s="1"/>
  <c r="L28" i="20" s="1"/>
  <c r="T28" i="20" s="1"/>
  <c r="U28" i="20" s="1"/>
  <c r="H45" i="20"/>
  <c r="I45" i="20" s="1"/>
  <c r="B43" i="3" s="1"/>
  <c r="G18" i="13"/>
  <c r="H42" i="13"/>
  <c r="H40" i="13"/>
  <c r="H38" i="13"/>
  <c r="H36" i="13"/>
  <c r="H22" i="20"/>
  <c r="I22" i="20" s="1"/>
  <c r="B20" i="3" s="1"/>
  <c r="H24" i="20"/>
  <c r="I24" i="20" s="1"/>
  <c r="B22" i="3" s="1"/>
  <c r="H33" i="20"/>
  <c r="I33" i="20" s="1"/>
  <c r="B31" i="3" s="1"/>
  <c r="H44" i="20"/>
  <c r="I44" i="20" s="1"/>
  <c r="B42" i="3" s="1"/>
  <c r="H20" i="20"/>
  <c r="I20" i="20" s="1"/>
  <c r="B18" i="3" s="1"/>
  <c r="AB37" i="3"/>
  <c r="AC37" i="3" s="1"/>
  <c r="AB29" i="3"/>
  <c r="AC29" i="3" s="1"/>
  <c r="J31" i="20" s="1"/>
  <c r="K31" i="20" s="1"/>
  <c r="L31" i="20" s="1"/>
  <c r="T31" i="20" s="1"/>
  <c r="U31" i="20" s="1"/>
  <c r="AB41" i="3"/>
  <c r="AC41" i="3" s="1"/>
  <c r="H19" i="20"/>
  <c r="I19" i="20" s="1"/>
  <c r="B17" i="3" s="1"/>
  <c r="H17" i="20"/>
  <c r="I17" i="20" s="1"/>
  <c r="H16" i="20"/>
  <c r="I16" i="20" s="1"/>
  <c r="B14" i="3" s="1"/>
  <c r="H15" i="20"/>
  <c r="I15" i="20" s="1"/>
  <c r="B13" i="3" s="1"/>
  <c r="H13" i="20"/>
  <c r="I13" i="20" s="1"/>
  <c r="H12" i="20"/>
  <c r="I12" i="20" s="1"/>
  <c r="B10" i="3" s="1"/>
  <c r="H11" i="20"/>
  <c r="I11" i="20" s="1"/>
  <c r="AB9" i="3"/>
  <c r="AC9" i="3" s="1"/>
  <c r="J11" i="20" s="1"/>
  <c r="AB25" i="3"/>
  <c r="AC25" i="3" s="1"/>
  <c r="J27" i="20" s="1"/>
  <c r="K27" i="20" s="1"/>
  <c r="L27" i="20" s="1"/>
  <c r="T27" i="20" s="1"/>
  <c r="U27" i="20" s="1"/>
  <c r="AB28" i="3"/>
  <c r="AC28" i="3" s="1"/>
  <c r="J30" i="20" s="1"/>
  <c r="K30" i="20" s="1"/>
  <c r="AB40" i="3"/>
  <c r="AC40" i="3" s="1"/>
  <c r="AB36" i="3"/>
  <c r="AC36" i="3" s="1"/>
  <c r="AB27" i="3"/>
  <c r="AC27" i="3" s="1"/>
  <c r="J29" i="20" s="1"/>
  <c r="K29" i="20" s="1"/>
  <c r="AB38" i="3"/>
  <c r="AC38" i="3" s="1"/>
  <c r="AB24" i="3"/>
  <c r="AC24" i="3" s="1"/>
  <c r="J26" i="20" s="1"/>
  <c r="K26" i="20" s="1"/>
  <c r="AB32" i="3"/>
  <c r="AC32" i="3" s="1"/>
  <c r="J34" i="20" s="1"/>
  <c r="K34" i="20" s="1"/>
  <c r="AB30" i="3"/>
  <c r="AC30" i="3" s="1"/>
  <c r="J32" i="20" s="1"/>
  <c r="K32" i="20" s="1"/>
  <c r="L32" i="20" s="1"/>
  <c r="T32" i="20" s="1"/>
  <c r="U32" i="20" s="1"/>
  <c r="AB33" i="3"/>
  <c r="AC33" i="3" s="1"/>
  <c r="J35" i="20" s="1"/>
  <c r="K35" i="20" s="1"/>
  <c r="AB31" i="3"/>
  <c r="AC31" i="3" s="1"/>
  <c r="J33" i="20" s="1"/>
  <c r="K33" i="20" s="1"/>
  <c r="L33" i="20" s="1"/>
  <c r="T33" i="20" s="1"/>
  <c r="U33" i="20" s="1"/>
  <c r="AB13" i="3"/>
  <c r="AC13" i="3" s="1"/>
  <c r="J15" i="20" s="1"/>
  <c r="AB12" i="3"/>
  <c r="AC12" i="3" s="1"/>
  <c r="J14" i="20" s="1"/>
  <c r="AB15" i="3"/>
  <c r="AC15" i="3" s="1"/>
  <c r="J17" i="20" s="1"/>
  <c r="AB11" i="3"/>
  <c r="AC11" i="3" s="1"/>
  <c r="J13" i="20" s="1"/>
  <c r="AB17" i="3"/>
  <c r="AC17" i="3" s="1"/>
  <c r="J19" i="20" s="1"/>
  <c r="AB16" i="3"/>
  <c r="AC16" i="3" s="1"/>
  <c r="J18" i="20" s="1"/>
  <c r="K18" i="20" s="1"/>
  <c r="L18" i="20" s="1"/>
  <c r="T18" i="20" s="1"/>
  <c r="U18" i="20" s="1"/>
  <c r="AB14" i="3"/>
  <c r="AC14" i="3" s="1"/>
  <c r="J16" i="20" s="1"/>
  <c r="AB10" i="3"/>
  <c r="AC10" i="3" s="1"/>
  <c r="J12" i="20" s="1"/>
  <c r="AB21" i="3"/>
  <c r="AC21" i="3" s="1"/>
  <c r="J23" i="20" s="1"/>
  <c r="K23" i="20" s="1"/>
  <c r="AB22" i="3"/>
  <c r="AC22" i="3" s="1"/>
  <c r="J24" i="20" s="1"/>
  <c r="K24" i="20" s="1"/>
  <c r="AB18" i="3"/>
  <c r="AC18" i="3" s="1"/>
  <c r="J20" i="20" s="1"/>
  <c r="K20" i="20" s="1"/>
  <c r="AB35" i="3"/>
  <c r="AC35" i="3" s="1"/>
  <c r="J37" i="20" s="1"/>
  <c r="K37" i="20" s="1"/>
  <c r="AB34" i="3"/>
  <c r="AC34" i="3" s="1"/>
  <c r="J36" i="20" s="1"/>
  <c r="K36" i="20" s="1"/>
  <c r="AB20" i="3"/>
  <c r="AC20" i="3" s="1"/>
  <c r="J22" i="20" s="1"/>
  <c r="K22" i="20" s="1"/>
  <c r="AB23" i="3"/>
  <c r="AC23" i="3" s="1"/>
  <c r="J25" i="20" s="1"/>
  <c r="K25" i="20" s="1"/>
  <c r="AB19" i="3"/>
  <c r="AC19" i="3" s="1"/>
  <c r="J21" i="20" s="1"/>
  <c r="K21" i="20" s="1"/>
  <c r="L21" i="20" s="1"/>
  <c r="T21" i="20" s="1"/>
  <c r="U21" i="20" s="1"/>
  <c r="AB43" i="3"/>
  <c r="AC43" i="3" s="1"/>
  <c r="AB39" i="3"/>
  <c r="AC39" i="3" s="1"/>
  <c r="F41" i="13"/>
  <c r="F39" i="13"/>
  <c r="F37" i="13"/>
  <c r="F35" i="13"/>
  <c r="H14" i="13"/>
  <c r="H10" i="13"/>
  <c r="F34" i="13"/>
  <c r="F42" i="13"/>
  <c r="J42" i="13" s="1"/>
  <c r="K42" i="13" s="1"/>
  <c r="M42" i="13" s="1"/>
  <c r="N42" i="13" s="1"/>
  <c r="H41" i="13"/>
  <c r="F40" i="13"/>
  <c r="H39" i="13"/>
  <c r="F38" i="13"/>
  <c r="H37" i="13"/>
  <c r="F36" i="13"/>
  <c r="H35" i="13"/>
  <c r="B21" i="13"/>
  <c r="G99" i="12"/>
  <c r="G34" i="13"/>
  <c r="G41" i="13"/>
  <c r="G39" i="13"/>
  <c r="G37" i="13"/>
  <c r="G35" i="13"/>
  <c r="J36" i="13" l="1"/>
  <c r="K36" i="13" s="1"/>
  <c r="M36" i="13" s="1"/>
  <c r="N36" i="13" s="1"/>
  <c r="H18" i="13"/>
  <c r="J40" i="13"/>
  <c r="K40" i="13" s="1"/>
  <c r="M40" i="13" s="1"/>
  <c r="N40" i="13" s="1"/>
  <c r="J38" i="13"/>
  <c r="K38" i="13" s="1"/>
  <c r="M38" i="13" s="1"/>
  <c r="N38" i="13" s="1"/>
  <c r="B22" i="13"/>
  <c r="L29" i="20"/>
  <c r="T29" i="20" s="1"/>
  <c r="U29" i="20" s="1"/>
  <c r="L37" i="20"/>
  <c r="T37" i="20" s="1"/>
  <c r="U37" i="20" s="1"/>
  <c r="L34" i="20"/>
  <c r="T34" i="20" s="1"/>
  <c r="U34" i="20" s="1"/>
  <c r="L25" i="20"/>
  <c r="T25" i="20" s="1"/>
  <c r="U25" i="20" s="1"/>
  <c r="L20" i="20"/>
  <c r="T20" i="20" s="1"/>
  <c r="U20" i="20" s="1"/>
  <c r="L26" i="20"/>
  <c r="T26" i="20" s="1"/>
  <c r="U26" i="20" s="1"/>
  <c r="B9" i="3"/>
  <c r="L36" i="20"/>
  <c r="T36" i="20" s="1"/>
  <c r="U36" i="20" s="1"/>
  <c r="L44" i="20"/>
  <c r="T44" i="20" s="1"/>
  <c r="U44" i="20" s="1"/>
  <c r="L22" i="20"/>
  <c r="T22" i="20" s="1"/>
  <c r="U22" i="20" s="1"/>
  <c r="L24" i="20"/>
  <c r="T24" i="20" s="1"/>
  <c r="U24" i="20" s="1"/>
  <c r="L35" i="20"/>
  <c r="T35" i="20" s="1"/>
  <c r="U35" i="20" s="1"/>
  <c r="L30" i="20"/>
  <c r="T30" i="20" s="1"/>
  <c r="U30" i="20" s="1"/>
  <c r="B15" i="3"/>
  <c r="L23" i="20"/>
  <c r="T23" i="20" s="1"/>
  <c r="U23" i="20" s="1"/>
  <c r="B11" i="3"/>
  <c r="K19" i="20"/>
  <c r="J45" i="20"/>
  <c r="K45" i="20" s="1"/>
  <c r="L45" i="20" s="1"/>
  <c r="T45" i="20" s="1"/>
  <c r="U45" i="20" s="1"/>
  <c r="K15" i="20"/>
  <c r="L15" i="20" s="1"/>
  <c r="T15" i="20" s="1"/>
  <c r="U15" i="20" s="1"/>
  <c r="J41" i="20"/>
  <c r="K41" i="20" s="1"/>
  <c r="L41" i="20" s="1"/>
  <c r="T41" i="20" s="1"/>
  <c r="U41" i="20" s="1"/>
  <c r="K14" i="20"/>
  <c r="J40" i="20"/>
  <c r="K40" i="20" s="1"/>
  <c r="L40" i="20" s="1"/>
  <c r="T40" i="20" s="1"/>
  <c r="U40" i="20" s="1"/>
  <c r="K12" i="20"/>
  <c r="L12" i="20" s="1"/>
  <c r="T12" i="20" s="1"/>
  <c r="U12" i="20" s="1"/>
  <c r="J38" i="20"/>
  <c r="K38" i="20" s="1"/>
  <c r="L38" i="20" s="1"/>
  <c r="T38" i="20" s="1"/>
  <c r="U38" i="20" s="1"/>
  <c r="K16" i="20"/>
  <c r="J42" i="20"/>
  <c r="K42" i="20" s="1"/>
  <c r="L42" i="20" s="1"/>
  <c r="T42" i="20" s="1"/>
  <c r="U42" i="20" s="1"/>
  <c r="K17" i="20"/>
  <c r="L17" i="20" s="1"/>
  <c r="T17" i="20" s="1"/>
  <c r="U17" i="20" s="1"/>
  <c r="J43" i="20"/>
  <c r="K43" i="20" s="1"/>
  <c r="L43" i="20" s="1"/>
  <c r="T43" i="20" s="1"/>
  <c r="U43" i="20" s="1"/>
  <c r="K13" i="20"/>
  <c r="L13" i="20" s="1"/>
  <c r="T13" i="20" s="1"/>
  <c r="U13" i="20" s="1"/>
  <c r="J39" i="20"/>
  <c r="K39" i="20" s="1"/>
  <c r="L39" i="20" s="1"/>
  <c r="T39" i="20" s="1"/>
  <c r="U39" i="20" s="1"/>
  <c r="L19" i="20"/>
  <c r="T19" i="20" s="1"/>
  <c r="U19" i="20" s="1"/>
  <c r="L16" i="20"/>
  <c r="T16" i="20" s="1"/>
  <c r="U16" i="20" s="1"/>
  <c r="K11" i="20"/>
  <c r="L11" i="20" s="1"/>
  <c r="C32" i="13"/>
  <c r="E32" i="13" s="1"/>
  <c r="C33" i="13"/>
  <c r="E33" i="13" s="1"/>
  <c r="J37" i="13"/>
  <c r="K37" i="13" s="1"/>
  <c r="M37" i="13" s="1"/>
  <c r="N37" i="13" s="1"/>
  <c r="J41" i="13"/>
  <c r="K41" i="13" s="1"/>
  <c r="M41" i="13" s="1"/>
  <c r="N41" i="13" s="1"/>
  <c r="J34" i="13"/>
  <c r="K34" i="13" s="1"/>
  <c r="M34" i="13" s="1"/>
  <c r="N34" i="13" s="1"/>
  <c r="J35" i="13"/>
  <c r="K35" i="13" s="1"/>
  <c r="M35" i="13" s="1"/>
  <c r="N35" i="13" s="1"/>
  <c r="J39" i="13"/>
  <c r="K39" i="13" s="1"/>
  <c r="M39" i="13" s="1"/>
  <c r="N39" i="13" s="1"/>
  <c r="T11" i="20" l="1"/>
  <c r="U11" i="20" s="1"/>
  <c r="L14" i="20"/>
  <c r="T14" i="20" s="1"/>
  <c r="U14" i="20" s="1"/>
  <c r="G33" i="13"/>
  <c r="F33" i="13"/>
  <c r="H33" i="13"/>
  <c r="F32" i="13"/>
  <c r="G32" i="13"/>
  <c r="I31" i="13"/>
  <c r="J31" i="13" s="1"/>
  <c r="H32" i="13"/>
  <c r="J33" i="13" l="1"/>
  <c r="K33" i="13" s="1"/>
  <c r="M33" i="13" s="1"/>
  <c r="N33" i="13" s="1"/>
  <c r="J32" i="13"/>
  <c r="K32" i="13" s="1"/>
  <c r="K43" i="13" l="1"/>
  <c r="B49" i="13" s="1"/>
  <c r="M32" i="13"/>
  <c r="N32" i="13" s="1"/>
  <c r="N43" i="13" s="1"/>
  <c r="B50" i="13" s="1"/>
  <c r="B58" i="13" s="1"/>
  <c r="B59" i="13" l="1"/>
  <c r="B6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Ruben Antonio Mora Garces</author>
  </authors>
  <commentList>
    <comment ref="O19" authorId="0" shapeId="0" xr:uid="{00000000-0006-0000-0000-000001000000}">
      <text>
        <r>
          <rPr>
            <b/>
            <sz val="9"/>
            <color indexed="81"/>
            <rFont val="Tahoma"/>
            <family val="2"/>
          </rPr>
          <t xml:space="preserve">OCI: Se determina su estado de acuerdo a su avance al momento del seguimiento
</t>
        </r>
        <r>
          <rPr>
            <sz val="9"/>
            <color indexed="81"/>
            <rFont val="Tahoma"/>
            <family val="2"/>
          </rPr>
          <t xml:space="preserve">
</t>
        </r>
      </text>
    </comment>
    <comment ref="P19" authorId="0" shapeId="0" xr:uid="{00000000-0006-0000-0000-000002000000}">
      <text>
        <r>
          <rPr>
            <b/>
            <sz val="9"/>
            <color indexed="81"/>
            <rFont val="Tahoma"/>
            <family val="2"/>
          </rPr>
          <t>OCI: Se valor la eficiencia al momento de finalizar la actividad y de acuerdo a su avance en el seguimiento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Ruben Antonio Mora Garces</author>
    <author>Maria del Carmen Bonilla</author>
  </authors>
  <commentList>
    <comment ref="C9" authorId="0" shapeId="0" xr:uid="{00000000-0006-0000-06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J9" authorId="1" shapeId="0" xr:uid="{00000000-0006-0000-0600-000002000000}">
      <text>
        <r>
          <rPr>
            <sz val="9"/>
            <color indexed="81"/>
            <rFont val="Tahoma"/>
            <family val="2"/>
          </rPr>
          <t>Sino no se tiene información del mapa de riesgos, ir a la hoja de Análisis OCI</t>
        </r>
        <r>
          <rPr>
            <sz val="9"/>
            <color indexed="81"/>
            <rFont val="Tahoma"/>
            <family val="2"/>
          </rPr>
          <t xml:space="preserve">
</t>
        </r>
      </text>
    </comment>
    <comment ref="M9" authorId="2" shapeId="0" xr:uid="{BCD38167-ACAD-402E-A1F6-13FB2D29C692}">
      <text>
        <r>
          <rPr>
            <b/>
            <sz val="9"/>
            <color indexed="81"/>
            <rFont val="Tahoma"/>
            <charset val="1"/>
          </rPr>
          <t>Maracr S o N si hay requerimientos del CCCI</t>
        </r>
      </text>
    </comment>
    <comment ref="O9" authorId="2" shapeId="0" xr:uid="{16615412-CB92-4E10-9AF6-BDC6DB0FB382}">
      <text>
        <r>
          <rPr>
            <b/>
            <sz val="9"/>
            <color indexed="81"/>
            <rFont val="Tahoma"/>
            <charset val="1"/>
          </rPr>
          <t xml:space="preserve">Marcar s o N si hay requerimientos de entes externso
</t>
        </r>
      </text>
    </comment>
    <comment ref="V9" authorId="1" shapeId="0" xr:uid="{00000000-0006-0000-0600-000003000000}">
      <text>
        <r>
          <rPr>
            <sz val="9"/>
            <color indexed="81"/>
            <rFont val="Tahoma"/>
            <family val="2"/>
          </rPr>
          <t>Asignar de acuerdo al perfil del auditor, carga de trabajo</t>
        </r>
      </text>
    </comment>
    <comment ref="W9" authorId="1" shapeId="0" xr:uid="{00000000-0006-0000-0600-000004000000}">
      <text>
        <r>
          <rPr>
            <sz val="9"/>
            <color indexed="81"/>
            <rFont val="Tahoma"/>
            <family val="2"/>
          </rPr>
          <t>En la reunión de priorización asignar la fecha probable de realización</t>
        </r>
      </text>
    </comment>
    <comment ref="X9" authorId="1" shapeId="0" xr:uid="{00000000-0006-0000-0600-000005000000}">
      <text>
        <r>
          <rPr>
            <sz val="9"/>
            <color indexed="81"/>
            <rFont val="Tahoma"/>
            <family val="2"/>
          </rPr>
          <t>Esta casilla se diligencia en lo corrido de la vigencia y una vez se identifica la necesidad o también en la reunión de priorización, colocar cuando o en que seguimiento se identificó la necesidad, que se pretende evaluar.</t>
        </r>
      </text>
    </comment>
    <comment ref="Y9" authorId="1" shapeId="0" xr:uid="{00000000-0006-0000-0600-000006000000}">
      <text>
        <r>
          <rPr>
            <sz val="9"/>
            <color indexed="81"/>
            <rFont val="Tahoma"/>
            <family val="2"/>
          </rPr>
          <t>Ua vez revisado el Plan y validado, se registra la decisión que se tome con respecto a la actividad planteada.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Karina Ruiz Perilla</author>
  </authors>
  <commentList>
    <comment ref="N12" authorId="0" shapeId="0" xr:uid="{00000000-0006-0000-0A00-000001000000}">
      <text>
        <r>
          <rPr>
            <b/>
            <sz val="9"/>
            <color indexed="81"/>
            <rFont val="Tahoma"/>
            <family val="2"/>
          </rPr>
          <t xml:space="preserve">Inserte el tipo de trabajos de auditoría de su entidad
</t>
        </r>
      </text>
    </comment>
  </commentList>
</comments>
</file>

<file path=xl/sharedStrings.xml><?xml version="1.0" encoding="utf-8"?>
<sst xmlns="http://schemas.openxmlformats.org/spreadsheetml/2006/main" count="541" uniqueCount="492">
  <si>
    <t>Nombre del Procedimiento</t>
  </si>
  <si>
    <t xml:space="preserve">Código : </t>
  </si>
  <si>
    <t>EC-PR01-FT01</t>
  </si>
  <si>
    <t xml:space="preserve">Versión:  </t>
  </si>
  <si>
    <t>Nombre del Formato</t>
  </si>
  <si>
    <t xml:space="preserve">Vigencia </t>
  </si>
  <si>
    <t xml:space="preserve"> 10/03/2022</t>
  </si>
  <si>
    <t>PLAN ANUAL DE AUDITORIA -PAA- Y  SEGUIMIENTO</t>
  </si>
  <si>
    <t xml:space="preserve">Página </t>
  </si>
  <si>
    <t xml:space="preserve"> 1 de 1</t>
  </si>
  <si>
    <t>Nombre de la Entidad</t>
  </si>
  <si>
    <t>UAE CUERPO OFICIAL DE BOMBEROS BOGOTA</t>
  </si>
  <si>
    <t>Vigencia</t>
  </si>
  <si>
    <t>Nombre del Jefe de Control Interno o quien  haga sus veces</t>
  </si>
  <si>
    <t>Cargo</t>
  </si>
  <si>
    <t>Objetivo del PAA:</t>
  </si>
  <si>
    <t>Alcance del PAA:</t>
  </si>
  <si>
    <t>Criterios:</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</si>
  <si>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</si>
  <si>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</si>
  <si>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</si>
  <si>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</si>
  <si>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</si>
  <si>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t>
  </si>
  <si>
    <t>N° Profesional(es)</t>
  </si>
  <si>
    <t>N° Profesional(es) Especializado(s)</t>
  </si>
  <si>
    <t>N° Asesor(es)</t>
  </si>
  <si>
    <t>Recursos Financieros</t>
  </si>
  <si>
    <t>Recursos Tecnológicos</t>
  </si>
  <si>
    <t xml:space="preserve">- Describa el presupuesto con el que cuenta la Oficina de Control Interno para el desarrollo de las actividades de este plan- </t>
  </si>
  <si>
    <t>-Describa los recursos tecnológicos que se requieren para la ejecución de las actividades programadas- hardware y software</t>
  </si>
  <si>
    <t>Auditoría / Actividad</t>
  </si>
  <si>
    <t>Tipo de Proceso</t>
  </si>
  <si>
    <t>Responsable o líder de la Auditoría</t>
  </si>
  <si>
    <t>Equipo Auditor / responsable de la actividad</t>
  </si>
  <si>
    <t>Fecha Programada</t>
  </si>
  <si>
    <t>Productos esperados</t>
  </si>
  <si>
    <t>Seguimiento</t>
  </si>
  <si>
    <t>Evidencias</t>
  </si>
  <si>
    <t>Observaciones</t>
  </si>
  <si>
    <t>Valoración</t>
  </si>
  <si>
    <t>Estratégico</t>
  </si>
  <si>
    <t>Misional</t>
  </si>
  <si>
    <t>Apoyo</t>
  </si>
  <si>
    <t>Evaluación y control</t>
  </si>
  <si>
    <t>Fecha de inicio
(dd/mm/aa)</t>
  </si>
  <si>
    <t>Fecha de terminación
(dd/mm/aa)</t>
  </si>
  <si>
    <t>Fecha en que se realiza el seguimiento o culminación de la actividad 
(dd/mm/aa)</t>
  </si>
  <si>
    <t>Auditorías Internas a los Procesos</t>
  </si>
  <si>
    <t>Estado</t>
  </si>
  <si>
    <t>Eficiencia</t>
  </si>
  <si>
    <t>Cumplida</t>
  </si>
  <si>
    <t>En Ejecución</t>
  </si>
  <si>
    <t>Sin Iniciar</t>
  </si>
  <si>
    <t>Auditorías Especiales o Eventuales</t>
  </si>
  <si>
    <t>Asesoría y acompañamiento</t>
  </si>
  <si>
    <t>Informes de Ley</t>
  </si>
  <si>
    <t>Fomento de una cultura de Autocontrol</t>
  </si>
  <si>
    <t>Relación con entes de control externos</t>
  </si>
  <si>
    <t>Seguimiento a Planes de Mejoramiento</t>
  </si>
  <si>
    <t>Otras actividades</t>
  </si>
  <si>
    <t>NÚMERO DE ACTA DE APROBACIÓN</t>
  </si>
  <si>
    <t>VERSIÓN</t>
  </si>
  <si>
    <t>FECHA</t>
  </si>
  <si>
    <t>DESCRIPCIÓN DE LA MODIFICACIÓN</t>
  </si>
  <si>
    <t>CONTROL DE FIRMAS</t>
  </si>
  <si>
    <t>Actualización del formato</t>
  </si>
  <si>
    <t>Elaboró: María del Carmen Bonilla</t>
  </si>
  <si>
    <t>Cargo: Profesional 219 grado 20 OCI</t>
  </si>
  <si>
    <t xml:space="preserve">FECHA DE APROBACIÓN </t>
  </si>
  <si>
    <t>Cambio de nombre del formato Programa anual de auditoria - ahora Plan anual de auditoría</t>
  </si>
  <si>
    <t>Aprobó: Jaime Hernando Arias Patiño</t>
  </si>
  <si>
    <t>Cargo: Jefe Oficina de Control Interno</t>
  </si>
  <si>
    <r>
      <rPr>
        <b/>
        <i/>
        <sz val="9"/>
        <color rgb="FF000000"/>
        <rFont val="Arial"/>
        <family val="2"/>
      </rPr>
      <t>Nota:</t>
    </r>
    <r>
      <rPr>
        <i/>
        <sz val="9"/>
        <color rgb="FF000000"/>
        <rFont val="Arial"/>
        <family val="2"/>
      </rPr>
      <t xml:space="preserve"> Si usted imprime este documento se considera “Copia No Controlada” por lo tanto debe consultar la versión vigente en el sitio oficial de los documentos</t>
    </r>
  </si>
  <si>
    <t>OBJETIVO</t>
  </si>
  <si>
    <t xml:space="preserve">Este formato es la base para la formulación del Plan Anual de Auditorías para cada vigencia. Para el diligenciamiento se debe hacer a medida que vayan surgiendo las necesidades de auditorías y/o seguimientos durante la vigencia y detectadas por los auditores de la OCI, el Jefe de la oficina, comentarios o solicitudes realizadas por los líderes de proceso, dirección y/o asesores de la Dirección. Así mismo, se tienen en cuenta los diferentes situaciones puestas a conocimiento de la oficina por las PQRS o situaciones particulares que hayan generado algún tipo de situación anomala.
Hacia el mes de noviembre, se realiza consulta a trávez de correo electrónico a los líderes de procesos (DIrectivos) con el fin de recolectar información sobre las actividades que ellos requieren el apoyo de la OCI para revisar su gestión, o situaciones que a consideración requieren la realización de un seguimiento.
Así mismo, con el equipo de trabajo de la OCI mediante reunión se realiza la construcción de las posibles auditorías y/o seguimientos que a lo largo de la vigencia se detectaron, se realiza la calificación de riesgo y se recopila información de vigencias anteriores para determinar las fechas en que fueron realizadas en vigencias anteriores.
Una vez priorizadas las auditorías y seguimientos, se trasladan al Plan Anual de Auditorías, asignando tanto el auditor líder de la misma, como las fechas tentativas de realización, de acuerdo a las conclusiones de la reunión de priorización.
Este formato hará parte de la formulación del Plan Anual de Auditorías para cada vigencia, y además será parte contentiva del acta del Comité de Coordinación de Control Interno en donde se apruebe el Plan Anual de Auditorías y sus modificaciones.
En cada hoja, se cuenta con algunas indicaciones a manera de comentarios, para su diligenciamiento.
Una vez se hayan priorizado las auditorías, seguimientos e informes de ley obligatorios, se traslada la información a la hoja de "Plan Anual de Aud y Seguimiento", para su presentación y aprobación ante el CICCI en el mes de enero de cada vigencia.
NOTA: Se deben incluir todos los informes de ley de obligatorio cumplimiento para el calculo de recursos, así como las auditorías y/o seguimientos priorizados
</t>
  </si>
  <si>
    <t>Proceso/Proyecto/Procedimiento/Actividades</t>
  </si>
  <si>
    <t>En esta casilla se coloca el nombre de las actividades, auditorías y/o procesos para realizar las auditorías o seguimientos.
En caso de Procesos, detallar las actividades o áreas a las cuales se les realizará el seguimiento.
No aplica para los informes de ley obligatorio.</t>
  </si>
  <si>
    <t>Calificación de Riesgos</t>
  </si>
  <si>
    <t>Para realizar la calificación de riesgos por cada uno de los procesos se utiliza una escala de 1 a 10, donde 1 es de menor riesgo y 10 la de mayor riesgo. Se debe calificar todos los riesgos en las casillas correspondientes El riesgo se determina por una o varias de las siguientes situaciones:
1. Consecuencias en puede traer a la entidad si un órgano de control audita el proceso. 
2. Cantidad de recursos financieros asignados y que están en riesgo de un detrimento patrimonmial
3. Cantidad de veces que han sido auditado externamente un proceso o tema en particular.
4. PQRS allegados por un mismo tema en particular.
5. Aplicación de normatividad vigente sobre temas especificos y que pueden ser objeto de seguimiento o reporte a órganos de control externo (Ley de Garantías, Inspecciones técnicas, publicación SECOP II, entre otros).
Tener en cuenta para esta calificación, las matrices de riesgos por procesos, matriz de riesgos de corrupción y los resultados de las diferentes auditorías adelantadas por la oficina de control interno, entes de control externos, las PQRS, entre otras fuentes de información.</t>
  </si>
  <si>
    <t>Explicaciones Para realizar la ponderación de Riesgos.</t>
  </si>
  <si>
    <t>1. Si en la sumatoria de los riesgos los Extremos representan mas o igual al 20% de los Riesgos, la calificación del Proceso será EXTREMO.</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</si>
  <si>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</si>
  <si>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</si>
  <si>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t>
  </si>
  <si>
    <t>Requerimientos del Comité de Auditoria o la Dirección. 
(Si/No)</t>
  </si>
  <si>
    <t>Si la respuesta es  SÍ, automaticamente e independientemente a las otras variables debe ser seleccionada para Auditar.
Aquí también se pueden incluir aquellas solicitudes realizadas por los líderes de proceso</t>
  </si>
  <si>
    <t>Requerimientos Entes Reguladores
(Si/No)</t>
  </si>
  <si>
    <t>Si la respuesta es  SÍ, automaticamente e independientemente a las otras variables debe ser seleccionada para Auditar.</t>
  </si>
  <si>
    <t>Explicaciones Para realizar el Plan de Rotación. Considerar la fecha de la Ultima Auditoria.</t>
  </si>
  <si>
    <t>1. Si la Ponderación del Riesgo del Proceso es Extremo y el resultado de la Auditoria es adecuado o inadecuado, el Plan de Rotación debe ser (1 Año).</t>
  </si>
  <si>
    <t>2. Si la Ponderación del Riesgo del Proceso es Alto y el resultado de la Auditoria es adecuado el Plan de Rotación es a (2 Años), si el resultado es Inadecuado el Plan de Rotación es a (1 Año).</t>
  </si>
  <si>
    <t>3. Si la Ponderación del Riesgo del Proceso es Moderado y el resultado de la Auditoria es adecuado  el Plan de Rotación debe ser (3 Años), si el resultado es inadecuado es (2 Años).</t>
  </si>
  <si>
    <t>4. Si la Ponderación del Riesgo del Proceso es Bajo y el resultado de la Auditoria es adecuado  el Plan de Rotación debe ser (4 Años), si el resultado es inadecuado es (3 Años).</t>
  </si>
  <si>
    <t>5. Si la Ponderación del Riesgo del Proceso es Muy Bajo y el resultado de la Auditoria es adecuado el Plan de Rotación debe ser (5 Años), si el resultado es inadecuado es (4 Años).</t>
  </si>
  <si>
    <t>PRIORIZACIÓN EN PLAN ANUAL DE AUDITORÍA (DECISIÓN)</t>
  </si>
  <si>
    <t>1.Una vez se tengan diligenciadas las casillas A hasta la Q, el formato nos indica la posible decisión para incluir o no la auditoría o seguimiento en el Plan Anual de Auditorías (tanto para la vigencia actual o para la próxima vigencia).</t>
  </si>
  <si>
    <t>2. Se asigna el responsable o auditor líder que adelantará la auditoría o seguimiento, de acuerdo al perfil del profesional, el tema a auditar, carga de actividades, etc.</t>
  </si>
  <si>
    <t>3. Se da una fecha tentativa para su realización basados en requerimientos normativos, carga de trabajo, entre otros. Esta fecha se confirmará en el momento en que se traslade al formato de Plan Anual de Aditoría FOR-EMC-02-01 vigente, analizando las cargas de trabajo y fechas de realización de las demás actividades de la OCI</t>
  </si>
  <si>
    <t>4. En la casilla de observaciones, se indica porque se analizó la auditoría o seguimiento, así como los motivos de los posibles cambios de decisión que se tomen en la reunión de priorización</t>
  </si>
  <si>
    <t>5. La decisión final se traslada al formato de Formulación y Seguimiento PAA vigente, en donde se programan las actividades a desarrollar por la OCI.</t>
  </si>
  <si>
    <t>GLOSARIO</t>
  </si>
  <si>
    <t>Auditoría interna:</t>
  </si>
  <si>
    <t xml:space="preserve"> Es una actividad independiente y objetiva de aseguramiento consulta, concebida para agregar valor y mejorar las operaciones de una entidad.</t>
  </si>
  <si>
    <t xml:space="preserve">Comité Institucional de Coordinación de Control Interno: </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</si>
  <si>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</si>
  <si>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Informes de ley: </t>
  </si>
  <si>
    <t>Aquellos informes que por Ley, Decreto o Resolución debe elaborar la Oficina de Control Interno o quien haga sus veces.</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</si>
  <si>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</si>
  <si>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</si>
  <si>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 xml:space="preserve">Modelo de tres líneas de defensa:  </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</si>
  <si>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</si>
  <si>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</si>
  <si>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</si>
  <si>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 xml:space="preserve">Recursos: </t>
  </si>
  <si>
    <t>Recursos humanos, financieros y equipos de que se necesitan para la ejecución de una actividad (Aseguramiento o Consultoría).</t>
  </si>
  <si>
    <t>Riesgo :</t>
  </si>
  <si>
    <t>Efecto de la incertidumbre sobre los objetivos. [3]</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</si>
  <si>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</si>
  <si>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</si>
  <si>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</si>
  <si>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</si>
  <si>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</si>
  <si>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</si>
  <si>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</si>
  <si>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</si>
  <si>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</si>
  <si>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</si>
  <si>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Unidad o Procesos auditable: </t>
  </si>
  <si>
    <t>Cada uno de los posibles elementos o actividades a auditar. Pueden ser procesos, proyectos, dependencias y/o puntos  críticos  identificados en  ejercicios de  auditoría previos.</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</si>
  <si>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</si>
  <si>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</si>
  <si>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 xml:space="preserve">
</t>
  </si>
  <si>
    <t>Fecha de Corte</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</si>
  <si>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</si>
  <si>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ÁMBITO</t>
  </si>
  <si>
    <t>ITEM</t>
  </si>
  <si>
    <t>DOCUMENTO RELACIONADO</t>
  </si>
  <si>
    <t>FECHA DE ACTUALIZACIÓN</t>
  </si>
  <si>
    <t>¿DISPONIBLE? (SI/NO)</t>
  </si>
  <si>
    <t>NOTAS DEL EQUIPO AUDITOR</t>
  </si>
  <si>
    <t>ELEMENTOS DE DIRECCIONAMIENTO ESTRATÉGICO</t>
  </si>
  <si>
    <t>Lineamientos éticos</t>
  </si>
  <si>
    <t>Misión</t>
  </si>
  <si>
    <t>Visión</t>
  </si>
  <si>
    <t>Objetivos estratégicos</t>
  </si>
  <si>
    <t>Plan estratégico o lo que haga sus veces</t>
  </si>
  <si>
    <t>Plan prurianual de inversiones</t>
  </si>
  <si>
    <t xml:space="preserve">Informes  y reportes de resultados de la  Gestión </t>
  </si>
  <si>
    <t>Miembros del Equipo Directivo</t>
  </si>
  <si>
    <t>Miembros de la Junta Directiva</t>
  </si>
  <si>
    <t>Políticas Institucionales</t>
  </si>
  <si>
    <t>Proyectos de Inversión</t>
  </si>
  <si>
    <t>ELEMENTOS DE LA GESTIÓN INSTITUCIONAL U OPERACIONAL</t>
  </si>
  <si>
    <t>Mapa de procesos</t>
  </si>
  <si>
    <t>Gestión documental de procesos</t>
  </si>
  <si>
    <t>Manual de funciones</t>
  </si>
  <si>
    <t>Planta de personal</t>
  </si>
  <si>
    <t>Sedes de la entidad</t>
  </si>
  <si>
    <t>Estructura Orgánica</t>
  </si>
  <si>
    <t xml:space="preserve">Plan de adquisiciones </t>
  </si>
  <si>
    <t>Activos de Información</t>
  </si>
  <si>
    <t>Medios Virtuales de la entidad</t>
  </si>
  <si>
    <t>Indicadores de gestión  o de proceso</t>
  </si>
  <si>
    <t>Planes de Acción o lo que haga sus veces</t>
  </si>
  <si>
    <t xml:space="preserve">GESTIÓN DE RIESGOS </t>
  </si>
  <si>
    <t>Política de Gestión de Riesgos</t>
  </si>
  <si>
    <t>Mapa de riesgos de corrupción</t>
  </si>
  <si>
    <t>Mapa de Riesgos de Gestión</t>
  </si>
  <si>
    <t xml:space="preserve">Seguimiento de Riesgos </t>
  </si>
  <si>
    <t>Mapas de Aseguramiento</t>
  </si>
  <si>
    <t xml:space="preserve">MONITOREO Y SUPERVISION </t>
  </si>
  <si>
    <t>Resultados del Plan de Auditoría anterior</t>
  </si>
  <si>
    <t xml:space="preserve">Resultados de Planes de Mejoramiento suscritos con la Contraloría </t>
  </si>
  <si>
    <t>Resultados de Planes de Mejoramiento derivados de auditorías internas</t>
  </si>
  <si>
    <t>Otros Planes de Mejoramiento</t>
  </si>
  <si>
    <t>PAD Distrital de la vigencia</t>
  </si>
  <si>
    <t>Estatuto de Auditoría y Código de Ética del Auditor</t>
  </si>
  <si>
    <t>Comité Institucional de Coordinación de Control Interno</t>
  </si>
  <si>
    <t>MENU CAJA DE HERRAMIENTAS PARA EL PLAN ANUAL DE AUDITORÍAS DE OFICINAS DE CONTROL INTERNO DISTRITALES</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</si>
  <si>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</si>
  <si>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CONOCIMIENTO DE LA ENTIDAD OBJETO DE LA AUDITORÍA</t>
  </si>
  <si>
    <t>PRIORIZACIÓN DE PROCESOS AUDITABLES - AUDITORÍAS</t>
  </si>
  <si>
    <t>ANÁLISIS DE RECURSOS DE LA OFICINA DE CONTROL INTERNO</t>
  </si>
  <si>
    <t>RELACIÓN CON EL MARCO INTERNACIONAL DE PRÁCTICA DE AUDITORÍA</t>
  </si>
  <si>
    <t xml:space="preserve">NORMA 2000: </t>
  </si>
  <si>
    <t>Administración de la Actividad de Auditoría Interna</t>
  </si>
  <si>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</si>
  <si>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</si>
  <si>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t>Tomado de : Marco Internacional para la Práctica Profesional de la Auditoría Interna
Norma 2000</t>
  </si>
  <si>
    <t>UNIVERSO DE AUDITORIA Y PRIORIZACIÓN DE AUDITORÍAS Y PROCESOS AUDITABLES</t>
  </si>
  <si>
    <t>FECHA DE CORTE</t>
  </si>
  <si>
    <t>Prccesos Auditables /
 Auditorías a realizar</t>
  </si>
  <si>
    <t>Numero de Riesgos Inherentes por calificación de Impacto y Probabilidad de Ocurrencia</t>
  </si>
  <si>
    <t>Ponderación de Riesgos del Proceso</t>
  </si>
  <si>
    <t>ANÁLISIS OFICINA DE CONTROL INTERNO</t>
  </si>
  <si>
    <t>Requerimientos Entes de Control (Aspectos  Críticos)
(S/N)</t>
  </si>
  <si>
    <t>Fecha de Ultima Auditoria
dd-mm-aa</t>
  </si>
  <si>
    <t>Dias transcurridos desde última auditoría</t>
  </si>
  <si>
    <t>Valoración Criterio</t>
  </si>
  <si>
    <t>PRIORIZACIÓN</t>
  </si>
  <si>
    <t>AUDITOR LÍDER</t>
  </si>
  <si>
    <t>FECHA TENTATIVA DE REALIZACIÓN</t>
  </si>
  <si>
    <t>OBSERVACIONES</t>
  </si>
  <si>
    <t>DECISIÓN</t>
  </si>
  <si>
    <t>Extremo</t>
  </si>
  <si>
    <t>Alto</t>
  </si>
  <si>
    <t>Moderado</t>
  </si>
  <si>
    <t>Bajo</t>
  </si>
  <si>
    <t>Total</t>
  </si>
  <si>
    <t>Unidad Auditable 1</t>
  </si>
  <si>
    <t>Unidad Auditable 2</t>
  </si>
  <si>
    <t xml:space="preserve">Incluir en el ciclo de auditorías de la vigencia </t>
  </si>
  <si>
    <t>Unidad Auditable 3</t>
  </si>
  <si>
    <t xml:space="preserve">Incluir en el ciclo vigente de acuerdo a disponibilidad de recursos </t>
  </si>
  <si>
    <t>Unidad Auditable 4</t>
  </si>
  <si>
    <t>Incluir en ciclos posteriores de auditoría</t>
  </si>
  <si>
    <t>Unidad Auditable 5</t>
  </si>
  <si>
    <t>Unidad Auditable 6</t>
  </si>
  <si>
    <t>Unidad Auditable 7</t>
  </si>
  <si>
    <t>Incluida, se tiene los recursos</t>
  </si>
  <si>
    <t>Unidad Auditable 8</t>
  </si>
  <si>
    <t>No Incluida, no se tiene los recursos</t>
  </si>
  <si>
    <t>Unidad Auditable 9</t>
  </si>
  <si>
    <t>Unidad Auditable 10</t>
  </si>
  <si>
    <t>Unidad Auditable 11</t>
  </si>
  <si>
    <t>Unidad Auditable 12</t>
  </si>
  <si>
    <t>Unidad Auditable 13</t>
  </si>
  <si>
    <t>Unidad Auditable 14</t>
  </si>
  <si>
    <t>Unidad Auditable 15</t>
  </si>
  <si>
    <t>Unidad Auditable 16</t>
  </si>
  <si>
    <t>Unidad Auditable 17</t>
  </si>
  <si>
    <t>Unidad Auditable 18</t>
  </si>
  <si>
    <t>Unidad Auditable 19</t>
  </si>
  <si>
    <t>Unidad Auditable 20</t>
  </si>
  <si>
    <t>Unidad Auditable 21</t>
  </si>
  <si>
    <t>Unidad Auditable 22</t>
  </si>
  <si>
    <t>Unidad Auditable 23</t>
  </si>
  <si>
    <t>Unidad Auditable 24</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</si>
  <si>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</si>
  <si>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</si>
  <si>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</si>
  <si>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</si>
  <si>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</si>
  <si>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</si>
  <si>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</si>
  <si>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</si>
  <si>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</si>
  <si>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</si>
  <si>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</si>
  <si>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</si>
  <si>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</si>
  <si>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</si>
  <si>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</si>
  <si>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</si>
  <si>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</si>
  <si>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</si>
  <si>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</si>
  <si>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</si>
  <si>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</si>
  <si>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</si>
  <si>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</si>
  <si>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</si>
  <si>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</si>
  <si>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</si>
  <si>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</si>
  <si>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</si>
  <si>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</si>
  <si>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</si>
  <si>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</si>
  <si>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</si>
  <si>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</si>
  <si>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</si>
  <si>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</si>
  <si>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</si>
  <si>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</si>
  <si>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</si>
  <si>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</si>
  <si>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</si>
  <si>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</si>
  <si>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</si>
  <si>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</si>
  <si>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</si>
  <si>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</si>
  <si>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</si>
  <si>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</si>
  <si>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</si>
  <si>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</si>
  <si>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</si>
  <si>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</si>
  <si>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</si>
  <si>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</si>
  <si>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</si>
  <si>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</si>
  <si>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</si>
  <si>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 xml:space="preserve">NORMA 2010: </t>
  </si>
  <si>
    <t>2010 – Planificación</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</si>
  <si>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</si>
  <si>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</si>
  <si>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</si>
  <si>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</si>
  <si>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</si>
  <si>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</si>
  <si>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ANÁLISIS OFICINA DE CONTROL INTERNO
PRIORIZACIÓN</t>
  </si>
  <si>
    <t>UNIDAD AUDITABLE</t>
  </si>
  <si>
    <t>NOTA SOBRE DILIGENCIAMIENTO</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</si>
  <si>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</si>
  <si>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</si>
  <si>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</si>
  <si>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</si>
  <si>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</si>
  <si>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</si>
  <si>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</si>
  <si>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</si>
  <si>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</si>
  <si>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YA CUENTA CON PONDERACIÓN DE RIESGOS, NO DILIGENCIAR ANALISIS OCI</t>
  </si>
  <si>
    <t>DILIGENCIE ANALISIS OCI PARA ESTA UNIDAD AUDITABLE</t>
  </si>
  <si>
    <t>CALIFICACIÓN</t>
  </si>
  <si>
    <t>DESDE</t>
  </si>
  <si>
    <t>HASTA</t>
  </si>
  <si>
    <t>BAJA</t>
  </si>
  <si>
    <t>≤10%</t>
  </si>
  <si>
    <t>MEDIA</t>
  </si>
  <si>
    <t>&gt;10%</t>
  </si>
  <si>
    <t>≤20%</t>
  </si>
  <si>
    <t xml:space="preserve">ALTA </t>
  </si>
  <si>
    <t>&gt;20%</t>
  </si>
  <si>
    <t>≤30%</t>
  </si>
  <si>
    <t>EXTREMA</t>
  </si>
  <si>
    <t>&gt;30%</t>
  </si>
  <si>
    <t>Actividad</t>
  </si>
  <si>
    <t>Descripción</t>
  </si>
  <si>
    <t>Registro</t>
  </si>
  <si>
    <t>Calcule las horas requeridas para desarrollar PPAI</t>
  </si>
  <si>
    <t>1.1</t>
  </si>
  <si>
    <t xml:space="preserve">Para el cálculo de las horas requeridas para el desarrollo del PAAI, liste todos los informes de ley que debe realizar la OCI, seguimientos y auditorias priorizadas </t>
  </si>
  <si>
    <t>1. Horas requeridas PAAI'!A1
Columnas A1, A2, A3</t>
  </si>
  <si>
    <t>1.2</t>
  </si>
  <si>
    <t>Registre para cada informe a realizar, las horas estimadas en cada fase o etapa (planeación, ejecucion y elaboracion del informe)</t>
  </si>
  <si>
    <t>1. Horas requeridas PAAI'!A1
Columnas B1, B2, B3</t>
  </si>
  <si>
    <t>1.3</t>
  </si>
  <si>
    <t>Registre el numero de informes que se proyectan realizar en la vigencia según la periodicidad</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</si>
  <si>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</si>
  <si>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</si>
  <si>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</si>
  <si>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</si>
  <si>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</si>
  <si>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</si>
  <si>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</si>
  <si>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</si>
  <si>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</si>
  <si>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</si>
  <si>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</si>
  <si>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2. Días -horas hábiles x vig'!A27 Horas disponibles E. Auditor</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</si>
  <si>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</si>
  <si>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</si>
  <si>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</si>
  <si>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</si>
  <si>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</si>
  <si>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</si>
  <si>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</si>
  <si>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</si>
  <si>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</si>
  <si>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</si>
  <si>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</si>
  <si>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</si>
  <si>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</si>
  <si>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</si>
  <si>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</si>
  <si>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</si>
  <si>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</si>
  <si>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2. Días -horas hábiles x vig'!A48Resultados calculos horas disponibles</t>
  </si>
  <si>
    <t>Recursos</t>
  </si>
  <si>
    <t>4.1</t>
  </si>
  <si>
    <t>Idenifique si presenta deficit de recursos humano frente a la necesidad para ejecutar el PAAI</t>
  </si>
  <si>
    <t>Logo Entidad</t>
  </si>
  <si>
    <t xml:space="preserve">ANÁLISIS DE RECURSOS PARA EL PLAN ANUAL DE AUDITORÍAS
1. Horas requeridas PAA
</t>
  </si>
  <si>
    <t>Para realizar el análisis de recursos se realizarán los siguientes cáculos por vigencia   y obtendfra al final del análisis si rpesenta déficit o disponibilidad suficiente de recurso humano para la realización del PAA.(Seleccione el hipervínculo que requiera):</t>
  </si>
  <si>
    <t>1.CÁLCULO DE HORAS REQUERIDAS PARA EL PAA</t>
  </si>
  <si>
    <t>2.CALCULO DIAS -HORAS LABORALES POR AÑO Y POR AUDITOR</t>
  </si>
  <si>
    <t>3. RESULTADOS SOBRE LA CAPACIDAD INSTALADA Y REQUERIDA DEL EQUIPO AUDITOR</t>
  </si>
  <si>
    <t>A1</t>
  </si>
  <si>
    <t>A2</t>
  </si>
  <si>
    <t>A3</t>
  </si>
  <si>
    <t>B1</t>
  </si>
  <si>
    <t>B2</t>
  </si>
  <si>
    <t>B3</t>
  </si>
  <si>
    <t>C1</t>
  </si>
  <si>
    <t>D1</t>
  </si>
  <si>
    <t>E1</t>
  </si>
  <si>
    <t>FASE</t>
  </si>
  <si>
    <t>No</t>
  </si>
  <si>
    <t xml:space="preserve">TIPO DE TRABAJO DE AUDITORÍA </t>
  </si>
  <si>
    <t>Planeacion Auditoria/Solicitud de Informaciòn</t>
  </si>
  <si>
    <t>Ejecucion  Auditoria/Análisis de informaciòn</t>
  </si>
  <si>
    <t>Informe de Auditoria /Seguimiento</t>
  </si>
  <si>
    <t>Total horas por trabajo de auditoría</t>
  </si>
  <si>
    <t># Informes x año</t>
  </si>
  <si>
    <t>Horas x trabajo de auditoría</t>
  </si>
  <si>
    <t>TIPOS DE TRABAJO DE AUDITORÍA</t>
  </si>
  <si>
    <t>Informe de Ley</t>
  </si>
  <si>
    <t>Informe de Seguimiento</t>
  </si>
  <si>
    <t>Informe de Auditoria</t>
  </si>
  <si>
    <t>Consultoría Procesos</t>
  </si>
  <si>
    <t>Capacitaciones</t>
  </si>
  <si>
    <t>TOTALES</t>
  </si>
  <si>
    <t>RESUMEN DE HORAS REQUERIDAS POR TIPO DE TRABAJO</t>
  </si>
  <si>
    <t>Etiquetas de fila</t>
  </si>
  <si>
    <t>Suma de Total horas por trabajo de auditoría</t>
  </si>
  <si>
    <t>Suma de # Informes x año</t>
  </si>
  <si>
    <t>Suma de Horas x trabajo de auditoría</t>
  </si>
  <si>
    <t>Total general</t>
  </si>
  <si>
    <t xml:space="preserve">NORMA 2020: </t>
  </si>
  <si>
    <t xml:space="preserve"> Comunicación y aprobación</t>
  </si>
  <si>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</si>
  <si>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</si>
  <si>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</si>
  <si>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</si>
  <si>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</si>
  <si>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</si>
  <si>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</si>
  <si>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</si>
  <si>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</si>
  <si>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</si>
  <si>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ANÁLISIS DE RECURSOS PARA EL PLAN ANUAL DE AUDITORÍAS
2. Días -horas hábiles x vig
</t>
  </si>
  <si>
    <t>VIGENCIA 2019</t>
  </si>
  <si>
    <t>2.CALCULO DIAS -HORAS LABORALES POR AÑO</t>
  </si>
  <si>
    <t>MES</t>
  </si>
  <si>
    <t>DIAS HABILES</t>
  </si>
  <si>
    <t>HORAS</t>
  </si>
  <si>
    <t>HORA *MES</t>
  </si>
  <si>
    <t>DIAS PERMISO SINDICAL</t>
  </si>
  <si>
    <t>HORAS DISPONIBLES POR MES</t>
  </si>
  <si>
    <t>Enero</t>
  </si>
  <si>
    <t>Febrero</t>
  </si>
  <si>
    <t>Marzo</t>
  </si>
  <si>
    <t>Abril</t>
  </si>
  <si>
    <t>Mayo</t>
  </si>
  <si>
    <t>Junio</t>
  </si>
  <si>
    <t>Julio</t>
  </si>
  <si>
    <t>Agosto</t>
  </si>
  <si>
    <t>Septiembre</t>
  </si>
  <si>
    <t>Octubre</t>
  </si>
  <si>
    <t>Noviembre</t>
  </si>
  <si>
    <t>Diciembre</t>
  </si>
  <si>
    <t>RESULTADOS .CALCULO DIAS -HORAS LABORALES POR AÑO</t>
  </si>
  <si>
    <t>DIAS HABILES DISPONIBLES</t>
  </si>
  <si>
    <t>HORAS HÁBILES DISPONIBLES</t>
  </si>
  <si>
    <t>http://colombia.workingdays.org/</t>
  </si>
  <si>
    <t>3.CALCULO HORAS DISPONIBLES EQUIPO AUDITOR</t>
  </si>
  <si>
    <t>D2</t>
  </si>
  <si>
    <t>E2</t>
  </si>
  <si>
    <t>F1</t>
  </si>
  <si>
    <t>G1</t>
  </si>
  <si>
    <t>G2</t>
  </si>
  <si>
    <t>G3</t>
  </si>
  <si>
    <t>H1</t>
  </si>
  <si>
    <t>OTRAS ACTIVIDADES</t>
  </si>
  <si>
    <t>SITUACIONES ADMINISTRATIVAS</t>
  </si>
  <si>
    <t>TIPO DE VINCULACION</t>
  </si>
  <si>
    <t>No AUDITORES</t>
  </si>
  <si>
    <t>DIAS HÁBILES LABORABLES</t>
  </si>
  <si>
    <t>PERMISO SINDICAL</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</si>
  <si>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</si>
  <si>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</si>
  <si>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</si>
  <si>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</si>
  <si>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</si>
  <si>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</si>
  <si>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</si>
  <si>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</si>
  <si>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</si>
  <si>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</si>
  <si>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Carrera administrativa 1</t>
  </si>
  <si>
    <t>Carrera administrativa 2</t>
  </si>
  <si>
    <t>Carrera administrativa 3</t>
  </si>
  <si>
    <t>Carrera administrativa 4</t>
  </si>
  <si>
    <t>Carrera administrativa 5</t>
  </si>
  <si>
    <t>Carrera administrativa 6</t>
  </si>
  <si>
    <t>Contratista 1</t>
  </si>
  <si>
    <t>Contratista 2</t>
  </si>
  <si>
    <t>Contratista 3</t>
  </si>
  <si>
    <t>Contratista 4</t>
  </si>
  <si>
    <t>Contratista 5</t>
  </si>
  <si>
    <t xml:space="preserve"> RESULTADOS CALCULO HORAS DISPONIBLES EQUIPO AUDITOR</t>
  </si>
  <si>
    <t>HORAS HÁBILES DISPONIBLES POR EQUIPO AUDITOR</t>
  </si>
  <si>
    <t>RESULTADOS SOBRE  CAPACIDAD Y DISPONIBILIDAD DEL EQUIPO AUDITOR</t>
  </si>
  <si>
    <t>CALCULO HORAS REQUERIDAS PAAI</t>
  </si>
  <si>
    <t>CALCULO HORAS DISPONIBLES EQUIPO AUDITOR</t>
  </si>
  <si>
    <t>HORAS DEFICIT/SUPERAVIT</t>
  </si>
  <si>
    <t>¿PRESENTA DÉFICIT DE PERSONAL?</t>
  </si>
  <si>
    <t>AUDITORIA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</si>
</sst>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70" x14ac:knownFonts="1">
    <font>
      <sz val="11"/>
      <color theme="1"/>
      <name val="Calibri"/>
      <family val="2"/>
      <scheme val="minor"/>
    </font>
    <font>
      <sz val="11"/>
      <color theme="1"/>
      <name val="Calibri"/>
      <family val="2"/>
      <scheme val="minor"/>
    </font>
    <font>
      <sz val="10"/>
      <color theme="1"/>
      <name val="Arial"/>
      <family val="2"/>
    </font>
    <font>
      <sz val="9"/>
      <color indexed="81"/>
      <name val="Tahoma"/>
      <family val="2"/>
    </font>
    <font>
      <b/>
      <sz val="10"/>
      <name val="Calibri"/>
      <family val="2"/>
    </font>
    <font>
      <sz val="10"/>
      <name val="Arial"/>
      <family val="2"/>
    </font>
    <font>
      <b/>
      <sz val="11"/>
      <color theme="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u/>
      <sz val="11"/>
      <color theme="10"/>
      <name val="Calibri"/>
      <family val="2"/>
    </font>
    <font>
      <sz val="11"/>
      <color indexed="8"/>
      <name val="Calibri"/>
      <family val="2"/>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1"/>
      <color rgb="FFFF0000"/>
      <name val="Calibri"/>
      <family val="2"/>
      <scheme val="minor"/>
    </font>
    <font>
      <sz val="11"/>
      <name val="Calibri"/>
      <family val="2"/>
      <scheme val="minor"/>
    </font>
    <font>
      <sz val="11"/>
      <color rgb="FF000000"/>
      <name val="Calibri"/>
      <family val="2"/>
      <charset val="1"/>
    </font>
    <font>
      <b/>
      <sz val="13"/>
      <color rgb="FF000000"/>
      <name val="Calibri"/>
      <family val="2"/>
      <charset val="1"/>
    </font>
    <font>
      <b/>
      <i/>
      <sz val="11"/>
      <color rgb="FF000000"/>
      <name val="Calibri"/>
      <family val="2"/>
      <charset val="1"/>
    </font>
    <font>
      <b/>
      <i/>
      <sz val="11"/>
      <name val="Calibri"/>
      <family val="2"/>
      <charset val="1"/>
    </font>
    <font>
      <b/>
      <sz val="11"/>
      <name val="Calibri"/>
      <family val="2"/>
      <charset val="1"/>
    </font>
    <font>
      <b/>
      <sz val="11"/>
      <color rgb="FF000000"/>
      <name val="Calibri"/>
      <family val="2"/>
      <charset val="1"/>
    </font>
    <font>
      <sz val="9"/>
      <color rgb="FF000000"/>
      <name val="Calibri"/>
      <family val="2"/>
      <charset val="1"/>
    </font>
    <font>
      <i/>
      <sz val="11"/>
      <color rgb="FF000000"/>
      <name val="Calibri"/>
      <family val="2"/>
      <charset val="1"/>
    </font>
    <font>
      <b/>
      <sz val="12"/>
      <color rgb="FF000000"/>
      <name val="Calibri"/>
      <family val="2"/>
      <charset val="1"/>
    </font>
    <font>
      <b/>
      <sz val="10"/>
      <color rgb="FF000000"/>
      <name val="Calibri"/>
      <family val="2"/>
      <charset val="1"/>
    </font>
    <font>
      <sz val="9"/>
      <color theme="1"/>
      <name val="Arial"/>
      <family val="2"/>
    </font>
    <font>
      <sz val="9"/>
      <color rgb="FF000000"/>
      <name val="Arial"/>
      <family val="2"/>
    </font>
    <font>
      <sz val="14"/>
      <name val="Tahoma"/>
      <family val="2"/>
    </font>
    <font>
      <b/>
      <sz val="8"/>
      <color rgb="FF000000"/>
      <name val="Tahoma"/>
      <family val="2"/>
    </font>
    <font>
      <b/>
      <sz val="9"/>
      <color rgb="FF000000"/>
      <name val="Tahoma"/>
      <family val="2"/>
    </font>
    <font>
      <sz val="8"/>
      <color rgb="FF000000"/>
      <name val="Tahoma"/>
      <family val="2"/>
    </font>
    <font>
      <b/>
      <sz val="9"/>
      <color rgb="FF000000"/>
      <name val="Calibri"/>
      <family val="2"/>
      <scheme val="minor"/>
    </font>
    <font>
      <sz val="11"/>
      <color theme="0" tint="-0.14999847407452621"/>
      <name val="Calibri"/>
      <family val="2"/>
      <charset val="1"/>
    </font>
    <font>
      <sz val="9"/>
      <color theme="0" tint="-0.249977111117893"/>
      <name val="Arial"/>
      <family val="2"/>
    </font>
    <font>
      <b/>
      <sz val="12"/>
      <color rgb="FF000000"/>
      <name val="Arial"/>
      <family val="2"/>
    </font>
    <font>
      <b/>
      <sz val="14"/>
      <color rgb="FF000000"/>
      <name val="Arial"/>
      <family val="2"/>
    </font>
    <font>
      <sz val="12"/>
      <color theme="1"/>
      <name val="Calibri"/>
      <family val="2"/>
      <scheme val="minor"/>
    </font>
    <font>
      <i/>
      <sz val="9"/>
      <color rgb="FF000000"/>
      <name val="Arial"/>
      <family val="2"/>
    </font>
    <font>
      <b/>
      <i/>
      <sz val="9"/>
      <color rgb="FF000000"/>
      <name val="Arial"/>
      <family val="2"/>
    </font>
    <font>
      <b/>
      <sz val="9"/>
      <color indexed="81"/>
      <name val="Tahoma"/>
      <charset val="1"/>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rgb="FFE6E6E6"/>
        <bgColor rgb="FFD9D9D9"/>
      </patternFill>
    </fill>
    <fill>
      <patternFill patternType="solid">
        <fgColor rgb="FFD9D9D9"/>
        <bgColor rgb="FFE6E6E6"/>
      </patternFill>
    </fill>
    <fill>
      <patternFill patternType="solid">
        <fgColor rgb="FFE6E6E6"/>
        <bgColor rgb="FFE6E6E6"/>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rgb="FF000000"/>
      </bottom>
      <diagonal/>
    </border>
    <border>
      <left/>
      <right/>
      <top style="thin">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rgb="FF000000"/>
      </left>
      <right style="hair">
        <color rgb="FF000000"/>
      </right>
      <top style="hair">
        <color rgb="FF000000"/>
      </top>
      <bottom style="hair">
        <color rgb="FF000000"/>
      </bottom>
      <diagonal/>
    </border>
    <border>
      <left style="hair">
        <color auto="1"/>
      </left>
      <right/>
      <top/>
      <bottom style="hair">
        <color rgb="FF000000"/>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rgb="FF000000"/>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bottom/>
      <diagonal/>
    </border>
    <border>
      <left/>
      <right style="thin">
        <color auto="1"/>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auto="1"/>
      </bottom>
      <diagonal/>
    </border>
    <border>
      <left/>
      <right style="thin">
        <color indexed="64"/>
      </right>
      <top/>
      <bottom style="medium">
        <color auto="1"/>
      </bottom>
      <diagonal/>
    </border>
    <border>
      <left style="thin">
        <color auto="1"/>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5">
    <xf numFmtId="0" fontId="0" fillId="0" borderId="0"/>
    <xf numFmtId="9" fontId="1" fillId="0" borderId="0" applyFont="0" applyFill="0" applyBorder="0" applyAlignment="0" applyProtection="0"/>
    <xf numFmtId="0" fontId="2" fillId="0" borderId="0"/>
    <xf numFmtId="0" fontId="5" fillId="0" borderId="0"/>
    <xf numFmtId="0" fontId="8" fillId="0" borderId="0" applyNumberFormat="0" applyFill="0" applyBorder="0" applyAlignment="0" applyProtection="0"/>
    <xf numFmtId="0" fontId="14" fillId="0" borderId="0" applyNumberFormat="0" applyFill="0" applyBorder="0" applyAlignment="0" applyProtection="0">
      <alignment vertical="top"/>
      <protection locked="0"/>
    </xf>
    <xf numFmtId="164" fontId="15" fillId="0" borderId="0" applyFont="0" applyFill="0" applyBorder="0" applyAlignment="0" applyProtection="0"/>
    <xf numFmtId="164" fontId="1" fillId="0" borderId="0" applyFont="0" applyFill="0" applyBorder="0" applyAlignment="0" applyProtection="0"/>
    <xf numFmtId="0" fontId="5" fillId="0" borderId="0"/>
    <xf numFmtId="0" fontId="1" fillId="0" borderId="0"/>
    <xf numFmtId="0" fontId="18" fillId="10" borderId="0" applyNumberFormat="0" applyBorder="0" applyAlignment="0" applyProtection="0"/>
    <xf numFmtId="0" fontId="18" fillId="11" borderId="0" applyNumberFormat="0" applyBorder="0" applyAlignment="0" applyProtection="0"/>
    <xf numFmtId="0" fontId="25" fillId="9" borderId="0" applyNumberFormat="0" applyBorder="0" applyAlignment="0" applyProtection="0"/>
    <xf numFmtId="0" fontId="37" fillId="0" borderId="0"/>
    <xf numFmtId="0" fontId="45" fillId="0" borderId="0"/>
  </cellStyleXfs>
  <cellXfs count="500">
    <xf numFmtId="0" fontId="0" fillId="0" borderId="0" xfId="0"/>
    <xf numFmtId="0" fontId="0" fillId="0" borderId="1" xfId="0" applyBorder="1"/>
    <xf numFmtId="0" fontId="0" fillId="0" borderId="19" xfId="0" applyBorder="1"/>
    <xf numFmtId="0" fontId="0" fillId="0" borderId="0" xfId="0" applyAlignment="1">
      <alignment wrapText="1"/>
    </xf>
    <xf numFmtId="0" fontId="0" fillId="6" borderId="13" xfId="0" applyFill="1" applyBorder="1"/>
    <xf numFmtId="0" fontId="0" fillId="6" borderId="0" xfId="0" applyFill="1"/>
    <xf numFmtId="0" fontId="0" fillId="6" borderId="14" xfId="0" applyFill="1" applyBorder="1"/>
    <xf numFmtId="0" fontId="0" fillId="6" borderId="3" xfId="0" applyFill="1" applyBorder="1"/>
    <xf numFmtId="0" fontId="0" fillId="6" borderId="7" xfId="0" applyFill="1" applyBorder="1"/>
    <xf numFmtId="0" fontId="10" fillId="6" borderId="13" xfId="0" applyFont="1" applyFill="1" applyBorder="1" applyAlignment="1">
      <alignment horizontal="justify" vertical="center"/>
    </xf>
    <xf numFmtId="0" fontId="13" fillId="6" borderId="0" xfId="0" applyFont="1" applyFill="1"/>
    <xf numFmtId="0" fontId="10" fillId="6" borderId="6" xfId="0" applyFont="1" applyFill="1" applyBorder="1" applyAlignment="1">
      <alignment horizontal="justify" vertical="center"/>
    </xf>
    <xf numFmtId="0" fontId="11" fillId="0" borderId="0" xfId="0" applyFont="1"/>
    <xf numFmtId="0" fontId="12" fillId="0" borderId="1" xfId="0" applyFont="1" applyBorder="1" applyAlignment="1">
      <alignment horizontal="center" vertical="center"/>
    </xf>
    <xf numFmtId="0" fontId="16" fillId="6" borderId="13" xfId="0" applyFont="1" applyFill="1" applyBorder="1" applyAlignment="1">
      <alignment horizontal="left" vertical="center" wrapText="1"/>
    </xf>
    <xf numFmtId="0" fontId="16" fillId="6" borderId="0" xfId="0" applyFont="1" applyFill="1" applyAlignment="1">
      <alignment horizontal="left" vertical="center" wrapText="1"/>
    </xf>
    <xf numFmtId="0" fontId="16" fillId="6" borderId="14" xfId="0" applyFont="1" applyFill="1" applyBorder="1" applyAlignment="1">
      <alignment horizontal="left" vertical="center" wrapText="1"/>
    </xf>
    <xf numFmtId="0" fontId="13" fillId="6" borderId="34" xfId="0" applyFont="1" applyFill="1" applyBorder="1" applyAlignment="1">
      <alignment horizontal="left" vertical="center"/>
    </xf>
    <xf numFmtId="0" fontId="13" fillId="6" borderId="0" xfId="0" applyFont="1" applyFill="1" applyAlignment="1">
      <alignment horizontal="left" vertical="center"/>
    </xf>
    <xf numFmtId="0" fontId="12" fillId="7" borderId="1" xfId="0" applyFont="1" applyFill="1" applyBorder="1" applyAlignment="1">
      <alignment horizontal="center" vertical="center" wrapText="1"/>
    </xf>
    <xf numFmtId="0" fontId="11" fillId="0" borderId="1" xfId="0" applyFont="1" applyBorder="1" applyAlignment="1">
      <alignment wrapText="1"/>
    </xf>
    <xf numFmtId="0" fontId="11" fillId="0" borderId="1" xfId="0" applyFont="1" applyBorder="1"/>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0" fillId="0" borderId="1" xfId="0" applyBorder="1" applyAlignment="1">
      <alignment horizontal="left" vertical="center"/>
    </xf>
    <xf numFmtId="0" fontId="11" fillId="0" borderId="1" xfId="0" applyFont="1" applyBorder="1" applyAlignment="1">
      <alignment horizontal="left" vertical="center"/>
    </xf>
    <xf numFmtId="0" fontId="13" fillId="7" borderId="1" xfId="0" applyFont="1" applyFill="1" applyBorder="1" applyAlignment="1">
      <alignment horizontal="center" wrapText="1"/>
    </xf>
    <xf numFmtId="0" fontId="13" fillId="7"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0" fillId="13" borderId="0" xfId="0" applyFill="1"/>
    <xf numFmtId="0" fontId="12" fillId="6" borderId="38" xfId="0" applyFont="1" applyFill="1" applyBorder="1" applyAlignment="1">
      <alignment vertical="center"/>
    </xf>
    <xf numFmtId="0" fontId="0" fillId="6" borderId="0" xfId="0" applyFill="1" applyAlignment="1">
      <alignment wrapText="1"/>
    </xf>
    <xf numFmtId="0" fontId="12" fillId="6" borderId="0" xfId="0" applyFont="1" applyFill="1" applyAlignment="1">
      <alignment vertical="center"/>
    </xf>
    <xf numFmtId="0" fontId="0" fillId="6" borderId="0" xfId="0" applyFill="1" applyAlignment="1">
      <alignment horizontal="center"/>
    </xf>
    <xf numFmtId="0" fontId="11" fillId="0" borderId="19" xfId="0" applyFont="1" applyBorder="1"/>
    <xf numFmtId="0" fontId="0" fillId="0" borderId="13" xfId="0" applyBorder="1"/>
    <xf numFmtId="0" fontId="0" fillId="0" borderId="14" xfId="0" applyBorder="1"/>
    <xf numFmtId="0" fontId="12" fillId="7" borderId="20" xfId="0" applyFont="1" applyFill="1" applyBorder="1" applyAlignment="1">
      <alignment horizontal="center" vertical="center" wrapText="1"/>
    </xf>
    <xf numFmtId="0" fontId="11" fillId="0" borderId="20" xfId="0" applyFont="1" applyBorder="1" applyAlignment="1">
      <alignment horizontal="left" vertical="center"/>
    </xf>
    <xf numFmtId="0" fontId="11" fillId="0" borderId="20" xfId="0" applyFont="1" applyBorder="1" applyAlignment="1">
      <alignment wrapText="1"/>
    </xf>
    <xf numFmtId="0" fontId="11" fillId="0" borderId="4" xfId="0" applyFont="1" applyBorder="1" applyAlignment="1">
      <alignment horizontal="left" vertical="center" wrapText="1"/>
    </xf>
    <xf numFmtId="0" fontId="11" fillId="0" borderId="4" xfId="0" applyFont="1" applyBorder="1" applyAlignment="1">
      <alignment wrapText="1"/>
    </xf>
    <xf numFmtId="0" fontId="11" fillId="0" borderId="22" xfId="0" applyFont="1" applyBorder="1" applyAlignment="1">
      <alignment wrapText="1"/>
    </xf>
    <xf numFmtId="0" fontId="21" fillId="15" borderId="1" xfId="0" applyFont="1" applyFill="1" applyBorder="1" applyAlignment="1">
      <alignment horizont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22" fillId="0" borderId="1" xfId="4" applyFont="1" applyBorder="1" applyAlignment="1">
      <alignment horizontal="center" vertical="center"/>
    </xf>
    <xf numFmtId="0" fontId="22" fillId="0" borderId="1" xfId="4" quotePrefix="1" applyFont="1" applyBorder="1" applyAlignment="1">
      <alignment horizontal="center" vertical="center"/>
    </xf>
    <xf numFmtId="0" fontId="12" fillId="0" borderId="1" xfId="0" applyFont="1" applyBorder="1" applyAlignment="1">
      <alignment vertical="center" wrapText="1"/>
    </xf>
    <xf numFmtId="0" fontId="23" fillId="0" borderId="0" xfId="0" applyFont="1"/>
    <xf numFmtId="0" fontId="23" fillId="0" borderId="0" xfId="0" applyFont="1" applyAlignment="1">
      <alignment horizontal="center"/>
    </xf>
    <xf numFmtId="0" fontId="28" fillId="0" borderId="1" xfId="0" applyFont="1" applyBorder="1" applyAlignment="1">
      <alignment horizontal="left"/>
    </xf>
    <xf numFmtId="0" fontId="28" fillId="0" borderId="1" xfId="0" applyFont="1" applyBorder="1" applyAlignment="1">
      <alignment horizontal="center" vertical="center" wrapText="1"/>
    </xf>
    <xf numFmtId="0" fontId="11" fillId="0" borderId="16"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wrapText="1"/>
    </xf>
    <xf numFmtId="0" fontId="11" fillId="8" borderId="1" xfId="10" applyFont="1" applyFill="1" applyBorder="1" applyAlignment="1">
      <alignment horizontal="center" vertical="center"/>
    </xf>
    <xf numFmtId="0" fontId="11" fillId="8" borderId="1" xfId="10" applyFont="1" applyFill="1" applyBorder="1" applyAlignment="1">
      <alignment horizontal="center" vertical="center" wrapText="1"/>
    </xf>
    <xf numFmtId="0" fontId="28" fillId="0" borderId="1" xfId="0" applyFont="1" applyBorder="1" applyAlignment="1">
      <alignment wrapText="1"/>
    </xf>
    <xf numFmtId="0" fontId="11" fillId="6" borderId="0" xfId="0" applyFont="1" applyFill="1"/>
    <xf numFmtId="9" fontId="11" fillId="6" borderId="0" xfId="1" applyFont="1" applyFill="1"/>
    <xf numFmtId="0" fontId="11" fillId="0" borderId="13" xfId="0" applyFont="1" applyBorder="1"/>
    <xf numFmtId="0" fontId="11" fillId="0" borderId="14" xfId="0" applyFont="1" applyBorder="1"/>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11" fillId="8" borderId="19" xfId="10" applyFont="1" applyFill="1" applyBorder="1" applyAlignment="1">
      <alignment horizontal="center" vertical="center"/>
    </xf>
    <xf numFmtId="0" fontId="11" fillId="8" borderId="20" xfId="10" applyFont="1" applyFill="1" applyBorder="1" applyAlignment="1">
      <alignment horizontal="center" vertical="center" wrapText="1"/>
    </xf>
    <xf numFmtId="0" fontId="28" fillId="0" borderId="19" xfId="0" applyFont="1" applyBorder="1" applyAlignment="1">
      <alignment horizontal="center"/>
    </xf>
    <xf numFmtId="0" fontId="28" fillId="0" borderId="20" xfId="0" applyFont="1" applyBorder="1" applyAlignment="1">
      <alignment horizontal="center" vertical="center" wrapText="1"/>
    </xf>
    <xf numFmtId="0" fontId="27" fillId="0" borderId="21" xfId="11" applyFont="1" applyFill="1" applyBorder="1"/>
    <xf numFmtId="0" fontId="27" fillId="0" borderId="4" xfId="11" applyFont="1" applyFill="1" applyBorder="1"/>
    <xf numFmtId="0" fontId="27" fillId="0" borderId="4" xfId="11" applyFont="1" applyFill="1" applyBorder="1" applyAlignment="1">
      <alignment horizontal="center"/>
    </xf>
    <xf numFmtId="0" fontId="29" fillId="19" borderId="4" xfId="0" applyFont="1" applyFill="1" applyBorder="1" applyAlignment="1">
      <alignment horizontal="center" vertical="center" wrapText="1"/>
    </xf>
    <xf numFmtId="0" fontId="29" fillId="19" borderId="22" xfId="0" applyFont="1" applyFill="1" applyBorder="1" applyAlignment="1">
      <alignment horizontal="center" vertical="center" wrapText="1"/>
    </xf>
    <xf numFmtId="0" fontId="23" fillId="0" borderId="1" xfId="0" applyFont="1" applyBorder="1"/>
    <xf numFmtId="0" fontId="23" fillId="6" borderId="0" xfId="0" applyFont="1" applyFill="1"/>
    <xf numFmtId="0" fontId="24" fillId="6" borderId="0" xfId="0" applyFont="1" applyFill="1" applyAlignment="1">
      <alignment horizontal="center"/>
    </xf>
    <xf numFmtId="0" fontId="23" fillId="6" borderId="0" xfId="0" applyFont="1" applyFill="1" applyAlignment="1">
      <alignment horizontal="center"/>
    </xf>
    <xf numFmtId="0" fontId="24" fillId="6" borderId="0" xfId="0" applyFont="1" applyFill="1"/>
    <xf numFmtId="0" fontId="31" fillId="8" borderId="1" xfId="0" applyFont="1" applyFill="1" applyBorder="1" applyAlignment="1">
      <alignment horizontal="center"/>
    </xf>
    <xf numFmtId="0" fontId="32" fillId="0" borderId="1" xfId="0" applyFont="1" applyBorder="1" applyAlignment="1">
      <alignment horizontal="center"/>
    </xf>
    <xf numFmtId="0" fontId="23" fillId="0" borderId="46" xfId="0" applyFont="1" applyBorder="1"/>
    <xf numFmtId="0" fontId="32" fillId="0" borderId="1" xfId="0" applyFont="1" applyBorder="1"/>
    <xf numFmtId="0" fontId="31" fillId="8" borderId="1" xfId="0" applyFont="1" applyFill="1" applyBorder="1"/>
    <xf numFmtId="0" fontId="31" fillId="0" borderId="0" xfId="0" applyFont="1"/>
    <xf numFmtId="0" fontId="8" fillId="6" borderId="0" xfId="4" applyFill="1"/>
    <xf numFmtId="0" fontId="23" fillId="0" borderId="47" xfId="0" applyFont="1" applyBorder="1" applyAlignment="1">
      <alignment horizontal="center"/>
    </xf>
    <xf numFmtId="0" fontId="12" fillId="6" borderId="0" xfId="0" applyFont="1" applyFill="1" applyAlignment="1">
      <alignmen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17"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0" borderId="0" xfId="0" applyFont="1"/>
    <xf numFmtId="0" fontId="11" fillId="15" borderId="1" xfId="0" applyFont="1" applyFill="1" applyBorder="1" applyAlignment="1">
      <alignment horizontal="center"/>
    </xf>
    <xf numFmtId="9" fontId="21" fillId="15" borderId="1" xfId="0" applyNumberFormat="1" applyFont="1" applyFill="1" applyBorder="1" applyAlignment="1">
      <alignment horizontal="center" wrapText="1"/>
    </xf>
    <xf numFmtId="9" fontId="21" fillId="18" borderId="1" xfId="0" applyNumberFormat="1" applyFont="1" applyFill="1" applyBorder="1" applyAlignment="1">
      <alignment horizontal="center" wrapText="1"/>
    </xf>
    <xf numFmtId="10" fontId="21" fillId="15" borderId="1" xfId="0" applyNumberFormat="1"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5" borderId="1" xfId="0" applyFont="1" applyFill="1" applyBorder="1" applyAlignment="1">
      <alignment horizontal="center" wrapText="1"/>
    </xf>
    <xf numFmtId="0" fontId="32" fillId="17" borderId="1" xfId="0" applyFont="1" applyFill="1" applyBorder="1" applyAlignment="1">
      <alignment horizontal="center"/>
    </xf>
    <xf numFmtId="165" fontId="32" fillId="0" borderId="1" xfId="0" applyNumberFormat="1" applyFont="1" applyBorder="1" applyAlignment="1">
      <alignment horizontal="center"/>
    </xf>
    <xf numFmtId="165" fontId="32" fillId="0" borderId="1" xfId="0" applyNumberFormat="1" applyFont="1" applyBorder="1" applyAlignment="1">
      <alignment horizontal="center" wrapText="1"/>
    </xf>
    <xf numFmtId="1" fontId="32" fillId="12" borderId="1" xfId="0" applyNumberFormat="1" applyFont="1" applyFill="1" applyBorder="1" applyAlignment="1">
      <alignment horizontal="center" wrapText="1"/>
    </xf>
    <xf numFmtId="1" fontId="32" fillId="0" borderId="1" xfId="0" applyNumberFormat="1" applyFont="1" applyBorder="1" applyAlignment="1">
      <alignment horizontal="center" wrapText="1"/>
    </xf>
    <xf numFmtId="0" fontId="32" fillId="0" borderId="40" xfId="0" applyFont="1" applyBorder="1"/>
    <xf numFmtId="0" fontId="32" fillId="0" borderId="41" xfId="0" applyFont="1" applyBorder="1"/>
    <xf numFmtId="0" fontId="31" fillId="0" borderId="12" xfId="0" applyFont="1" applyBorder="1"/>
    <xf numFmtId="1" fontId="31" fillId="0" borderId="1" xfId="0" applyNumberFormat="1" applyFont="1" applyBorder="1" applyAlignment="1">
      <alignment horizontal="center"/>
    </xf>
    <xf numFmtId="0" fontId="32" fillId="6" borderId="0" xfId="0" applyFont="1" applyFill="1"/>
    <xf numFmtId="1" fontId="23" fillId="0" borderId="1" xfId="0" applyNumberFormat="1" applyFont="1" applyBorder="1"/>
    <xf numFmtId="0" fontId="31" fillId="8" borderId="1" xfId="0" applyFont="1" applyFill="1" applyBorder="1" applyAlignment="1">
      <alignment wrapText="1"/>
    </xf>
    <xf numFmtId="0" fontId="12" fillId="21" borderId="31" xfId="0" applyFont="1" applyFill="1" applyBorder="1"/>
    <xf numFmtId="0" fontId="12" fillId="21" borderId="32" xfId="0" applyFont="1" applyFill="1" applyBorder="1"/>
    <xf numFmtId="0" fontId="12" fillId="21" borderId="33" xfId="0" applyFont="1" applyFill="1" applyBorder="1"/>
    <xf numFmtId="0" fontId="12" fillId="21" borderId="6" xfId="0" applyFont="1" applyFill="1" applyBorder="1"/>
    <xf numFmtId="0" fontId="12" fillId="21" borderId="3" xfId="0" applyFont="1" applyFill="1" applyBorder="1"/>
    <xf numFmtId="0" fontId="12" fillId="21" borderId="7" xfId="0" applyFont="1" applyFill="1" applyBorder="1"/>
    <xf numFmtId="0" fontId="12" fillId="0" borderId="13" xfId="0" applyFont="1" applyBorder="1"/>
    <xf numFmtId="0" fontId="11" fillId="6" borderId="1" xfId="0" applyFont="1" applyFill="1" applyBorder="1" applyAlignment="1">
      <alignment wrapText="1"/>
    </xf>
    <xf numFmtId="0" fontId="28" fillId="0" borderId="12" xfId="0" applyFont="1" applyBorder="1" applyAlignment="1">
      <alignment horizontal="center"/>
    </xf>
    <xf numFmtId="0" fontId="11" fillId="22" borderId="1" xfId="0" applyFont="1" applyFill="1" applyBorder="1" applyAlignment="1">
      <alignment wrapText="1"/>
    </xf>
    <xf numFmtId="0" fontId="12" fillId="6" borderId="0" xfId="0" applyFont="1" applyFill="1"/>
    <xf numFmtId="0" fontId="11" fillId="0" borderId="0" xfId="0" pivotButton="1" applyFont="1"/>
    <xf numFmtId="0" fontId="11" fillId="0" borderId="0" xfId="0" applyFont="1" applyAlignment="1">
      <alignment horizontal="left"/>
    </xf>
    <xf numFmtId="0" fontId="6" fillId="0" borderId="20" xfId="0" applyFont="1" applyBorder="1" applyAlignment="1">
      <alignment horizontal="center"/>
    </xf>
    <xf numFmtId="0" fontId="31" fillId="8" borderId="19" xfId="0" applyFont="1" applyFill="1" applyBorder="1" applyAlignment="1">
      <alignment wrapText="1"/>
    </xf>
    <xf numFmtId="0" fontId="23" fillId="6" borderId="20" xfId="0" applyFont="1" applyFill="1" applyBorder="1"/>
    <xf numFmtId="1" fontId="23" fillId="6" borderId="20" xfId="0" applyNumberFormat="1" applyFont="1" applyFill="1" applyBorder="1"/>
    <xf numFmtId="0" fontId="31" fillId="8" borderId="21" xfId="0" applyFont="1" applyFill="1" applyBorder="1" applyAlignment="1">
      <alignment wrapText="1"/>
    </xf>
    <xf numFmtId="0" fontId="34" fillId="9" borderId="7" xfId="12" applyFont="1" applyBorder="1" applyAlignment="1">
      <alignment horizontal="center"/>
    </xf>
    <xf numFmtId="0" fontId="35" fillId="0" borderId="13" xfId="0" applyFont="1" applyBorder="1"/>
    <xf numFmtId="0" fontId="36" fillId="0" borderId="13" xfId="4" applyFont="1" applyFill="1" applyBorder="1"/>
    <xf numFmtId="0" fontId="11" fillId="6" borderId="0" xfId="0" applyFont="1" applyFill="1" applyAlignment="1">
      <alignment horizontal="left" vertical="center" wrapText="1"/>
    </xf>
    <xf numFmtId="0" fontId="12" fillId="21" borderId="6" xfId="0" applyFont="1" applyFill="1" applyBorder="1" applyAlignment="1">
      <alignment horizontal="center" vertical="center"/>
    </xf>
    <xf numFmtId="0" fontId="11" fillId="6" borderId="0" xfId="0" applyFont="1" applyFill="1" applyAlignment="1">
      <alignment wrapText="1"/>
    </xf>
    <xf numFmtId="0" fontId="8" fillId="13" borderId="0" xfId="4" applyFill="1" applyAlignment="1">
      <alignment vertical="center"/>
    </xf>
    <xf numFmtId="0" fontId="13" fillId="7" borderId="9" xfId="0" applyFont="1" applyFill="1" applyBorder="1" applyAlignment="1">
      <alignment horizontal="center" vertical="center" wrapText="1"/>
    </xf>
    <xf numFmtId="0" fontId="11" fillId="0" borderId="9" xfId="0" applyFont="1" applyBorder="1" applyAlignment="1">
      <alignment vertical="center" wrapText="1"/>
    </xf>
    <xf numFmtId="0" fontId="7" fillId="13" borderId="0" xfId="0" applyFont="1" applyFill="1" applyAlignment="1">
      <alignment vertical="center"/>
    </xf>
    <xf numFmtId="0" fontId="8" fillId="13" borderId="0" xfId="4" applyFill="1" applyBorder="1" applyAlignment="1">
      <alignment vertical="center"/>
    </xf>
    <xf numFmtId="0" fontId="17" fillId="0" borderId="0" xfId="13" applyFont="1"/>
    <xf numFmtId="0" fontId="38" fillId="0" borderId="70" xfId="13" applyFont="1" applyBorder="1"/>
    <xf numFmtId="9" fontId="17" fillId="0" borderId="1" xfId="13" applyNumberFormat="1" applyFont="1" applyBorder="1"/>
    <xf numFmtId="0" fontId="6"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11" xfId="0" applyBorder="1" applyAlignment="1">
      <alignment wrapText="1"/>
    </xf>
    <xf numFmtId="0" fontId="0" fillId="0" borderId="5" xfId="0" applyBorder="1"/>
    <xf numFmtId="0" fontId="0" fillId="0" borderId="5" xfId="0" applyBorder="1" applyAlignment="1">
      <alignment wrapText="1"/>
    </xf>
    <xf numFmtId="0" fontId="0" fillId="0" borderId="45" xfId="0" applyBorder="1"/>
    <xf numFmtId="0" fontId="0" fillId="0" borderId="20" xfId="0" applyBorder="1"/>
    <xf numFmtId="0" fontId="41" fillId="29" borderId="20" xfId="13"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wrapText="1"/>
    </xf>
    <xf numFmtId="0" fontId="6" fillId="0" borderId="1" xfId="0" applyFont="1" applyBorder="1"/>
    <xf numFmtId="0" fontId="6" fillId="0" borderId="1" xfId="0" applyFont="1" applyBorder="1" applyAlignment="1">
      <alignment horizontal="center"/>
    </xf>
    <xf numFmtId="9" fontId="0" fillId="0" borderId="1" xfId="0" applyNumberFormat="1" applyBorder="1" applyAlignment="1">
      <alignment horizontal="right"/>
    </xf>
    <xf numFmtId="0" fontId="0" fillId="0" borderId="1" xfId="0" applyBorder="1" applyAlignment="1">
      <alignment horizontal="right"/>
    </xf>
    <xf numFmtId="0" fontId="0" fillId="31" borderId="1" xfId="0" applyFill="1" applyBorder="1" applyAlignment="1">
      <alignment horizontal="right"/>
    </xf>
    <xf numFmtId="0" fontId="43" fillId="6" borderId="32" xfId="2" applyFont="1" applyFill="1" applyBorder="1" applyAlignment="1">
      <alignment vertical="center" wrapText="1"/>
    </xf>
    <xf numFmtId="0" fontId="43" fillId="6" borderId="0" xfId="2" applyFont="1" applyFill="1" applyAlignment="1">
      <alignment vertical="center" wrapText="1"/>
    </xf>
    <xf numFmtId="0" fontId="43" fillId="6" borderId="14" xfId="2" applyFont="1" applyFill="1" applyBorder="1" applyAlignment="1">
      <alignment vertical="center" wrapText="1"/>
    </xf>
    <xf numFmtId="0" fontId="0" fillId="6" borderId="0" xfId="0" applyFill="1" applyAlignment="1">
      <alignment horizontal="center" vertical="center"/>
    </xf>
    <xf numFmtId="0" fontId="8" fillId="0" borderId="1" xfId="4" quotePrefix="1" applyBorder="1" applyAlignment="1">
      <alignment horizontal="center" vertical="center"/>
    </xf>
    <xf numFmtId="0" fontId="8" fillId="0" borderId="1" xfId="4" quotePrefix="1" applyBorder="1" applyAlignment="1">
      <alignment horizontal="center" vertical="center" wrapText="1"/>
    </xf>
    <xf numFmtId="0" fontId="17" fillId="0" borderId="1" xfId="13" applyFont="1" applyBorder="1"/>
    <xf numFmtId="0" fontId="17" fillId="0" borderId="16" xfId="13" applyFont="1" applyBorder="1"/>
    <xf numFmtId="0" fontId="17" fillId="0" borderId="17" xfId="13" applyFont="1" applyBorder="1"/>
    <xf numFmtId="9" fontId="17" fillId="0" borderId="17" xfId="13" applyNumberFormat="1" applyFont="1" applyBorder="1"/>
    <xf numFmtId="0" fontId="17" fillId="0" borderId="19" xfId="13" applyFont="1" applyBorder="1"/>
    <xf numFmtId="0" fontId="17" fillId="0" borderId="20" xfId="13" applyFont="1" applyBorder="1" applyAlignment="1">
      <alignment wrapText="1"/>
    </xf>
    <xf numFmtId="0" fontId="17" fillId="0" borderId="21" xfId="13" applyFont="1" applyBorder="1"/>
    <xf numFmtId="0" fontId="17" fillId="0" borderId="4" xfId="13" applyFont="1" applyBorder="1"/>
    <xf numFmtId="9" fontId="17" fillId="0" borderId="4" xfId="13" applyNumberFormat="1" applyFont="1" applyBorder="1"/>
    <xf numFmtId="0" fontId="17" fillId="0" borderId="22" xfId="13" applyFont="1" applyBorder="1" applyAlignment="1">
      <alignment wrapText="1"/>
    </xf>
    <xf numFmtId="0" fontId="17" fillId="0" borderId="26" xfId="13" applyFont="1" applyBorder="1"/>
    <xf numFmtId="0" fontId="17" fillId="0" borderId="27" xfId="13" applyFont="1" applyBorder="1"/>
    <xf numFmtId="0" fontId="41" fillId="29" borderId="18" xfId="13" applyFont="1" applyFill="1" applyBorder="1" applyAlignment="1">
      <alignment horizontal="center"/>
    </xf>
    <xf numFmtId="0" fontId="41" fillId="29" borderId="22" xfId="13" applyFont="1" applyFill="1" applyBorder="1" applyAlignment="1">
      <alignment horizontal="center"/>
    </xf>
    <xf numFmtId="0" fontId="41" fillId="29" borderId="16" xfId="13" applyFont="1" applyFill="1" applyBorder="1" applyAlignment="1">
      <alignment horizontal="center"/>
    </xf>
    <xf numFmtId="9" fontId="17" fillId="0" borderId="18" xfId="13" applyNumberFormat="1" applyFont="1" applyBorder="1"/>
    <xf numFmtId="0" fontId="41" fillId="29" borderId="19" xfId="13" applyFont="1" applyFill="1" applyBorder="1" applyAlignment="1">
      <alignment horizontal="center"/>
    </xf>
    <xf numFmtId="9" fontId="17" fillId="0" borderId="20" xfId="13" applyNumberFormat="1" applyFont="1" applyBorder="1"/>
    <xf numFmtId="0" fontId="41" fillId="29" borderId="21" xfId="13" applyFont="1" applyFill="1" applyBorder="1" applyAlignment="1">
      <alignment horizontal="center"/>
    </xf>
    <xf numFmtId="9" fontId="17" fillId="0" borderId="22" xfId="13" applyNumberFormat="1" applyFont="1" applyBorder="1"/>
    <xf numFmtId="9" fontId="17" fillId="0" borderId="16" xfId="13" applyNumberFormat="1" applyFont="1" applyBorder="1" applyAlignment="1">
      <alignment horizontal="center" vertical="center"/>
    </xf>
    <xf numFmtId="9" fontId="17" fillId="0" borderId="19" xfId="13" applyNumberFormat="1" applyFont="1" applyBorder="1" applyAlignment="1">
      <alignment horizontal="center" vertical="center"/>
    </xf>
    <xf numFmtId="9" fontId="17" fillId="0" borderId="21" xfId="13" applyNumberFormat="1" applyFont="1" applyBorder="1" applyAlignment="1">
      <alignment horizontal="center" vertical="center"/>
    </xf>
    <xf numFmtId="14" fontId="17" fillId="0" borderId="25" xfId="13" applyNumberFormat="1" applyFont="1" applyBorder="1"/>
    <xf numFmtId="14" fontId="17" fillId="0" borderId="26" xfId="13" applyNumberFormat="1" applyFont="1" applyBorder="1"/>
    <xf numFmtId="14" fontId="17" fillId="0" borderId="27" xfId="13" applyNumberFormat="1" applyFont="1" applyBorder="1"/>
    <xf numFmtId="1" fontId="39" fillId="29" borderId="25" xfId="13" applyNumberFormat="1" applyFont="1" applyFill="1" applyBorder="1" applyAlignment="1">
      <alignment horizontal="center"/>
    </xf>
    <xf numFmtId="1" fontId="39" fillId="29" borderId="26" xfId="13" applyNumberFormat="1" applyFont="1" applyFill="1" applyBorder="1" applyAlignment="1">
      <alignment horizontal="center"/>
    </xf>
    <xf numFmtId="1" fontId="39" fillId="29" borderId="27" xfId="13" applyNumberFormat="1" applyFont="1" applyFill="1" applyBorder="1" applyAlignment="1">
      <alignment horizontal="center"/>
    </xf>
    <xf numFmtId="9" fontId="39" fillId="29" borderId="25" xfId="13" applyNumberFormat="1" applyFont="1" applyFill="1" applyBorder="1" applyAlignment="1">
      <alignment horizontal="center"/>
    </xf>
    <xf numFmtId="9" fontId="39" fillId="29" borderId="26" xfId="13" applyNumberFormat="1" applyFont="1" applyFill="1" applyBorder="1" applyAlignment="1">
      <alignment horizontal="center"/>
    </xf>
    <xf numFmtId="9" fontId="39" fillId="29" borderId="27" xfId="13" applyNumberFormat="1" applyFont="1" applyFill="1" applyBorder="1" applyAlignment="1">
      <alignment horizontal="center"/>
    </xf>
    <xf numFmtId="9" fontId="17" fillId="0" borderId="19" xfId="13" applyNumberFormat="1" applyFont="1" applyBorder="1"/>
    <xf numFmtId="9" fontId="17" fillId="0" borderId="21" xfId="13" applyNumberFormat="1" applyFont="1" applyBorder="1"/>
    <xf numFmtId="0" fontId="39" fillId="25" borderId="80" xfId="13" applyFont="1" applyFill="1" applyBorder="1" applyAlignment="1">
      <alignment horizontal="center" vertical="center"/>
    </xf>
    <xf numFmtId="0" fontId="39" fillId="26" borderId="80" xfId="13" applyFont="1" applyFill="1" applyBorder="1" applyAlignment="1">
      <alignment horizontal="center" vertical="center"/>
    </xf>
    <xf numFmtId="0" fontId="39" fillId="27" borderId="80" xfId="13" applyFont="1" applyFill="1" applyBorder="1" applyAlignment="1">
      <alignment horizontal="center" vertical="center"/>
    </xf>
    <xf numFmtId="0" fontId="39" fillId="28" borderId="3" xfId="13" applyFont="1" applyFill="1" applyBorder="1" applyAlignment="1">
      <alignment horizontal="center" vertical="center"/>
    </xf>
    <xf numFmtId="0" fontId="40" fillId="24" borderId="81" xfId="13" applyFont="1" applyFill="1" applyBorder="1" applyAlignment="1">
      <alignment horizontal="center" vertical="center"/>
    </xf>
    <xf numFmtId="0" fontId="38" fillId="24" borderId="85" xfId="13" applyFont="1" applyFill="1" applyBorder="1" applyAlignment="1">
      <alignment horizontal="center"/>
    </xf>
    <xf numFmtId="0" fontId="17" fillId="0" borderId="25" xfId="13" applyFont="1" applyBorder="1"/>
    <xf numFmtId="0" fontId="17" fillId="0" borderId="76" xfId="13" applyFont="1" applyBorder="1"/>
    <xf numFmtId="0" fontId="17" fillId="0" borderId="41" xfId="13" applyFont="1" applyBorder="1"/>
    <xf numFmtId="0" fontId="17" fillId="0" borderId="39" xfId="13" applyFont="1" applyBorder="1"/>
    <xf numFmtId="0" fontId="17" fillId="0" borderId="86" xfId="13" applyFont="1" applyBorder="1"/>
    <xf numFmtId="0" fontId="11" fillId="0" borderId="39" xfId="0" applyFont="1" applyBorder="1" applyAlignment="1">
      <alignment vertical="center"/>
    </xf>
    <xf numFmtId="0" fontId="16" fillId="6" borderId="2" xfId="0" applyFont="1" applyFill="1" applyBorder="1" applyAlignment="1">
      <alignment horizontal="left" vertical="center" wrapText="1"/>
    </xf>
    <xf numFmtId="0" fontId="16" fillId="6" borderId="34"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12" fillId="7" borderId="19" xfId="0" applyFont="1" applyFill="1" applyBorder="1" applyAlignment="1">
      <alignment horizontal="center" vertical="center" wrapText="1"/>
    </xf>
    <xf numFmtId="0" fontId="0" fillId="6" borderId="0" xfId="0" applyFill="1" applyAlignment="1">
      <alignment horizontal="justify" wrapText="1"/>
    </xf>
    <xf numFmtId="0" fontId="23" fillId="16" borderId="1" xfId="0" applyFont="1" applyFill="1" applyBorder="1" applyAlignment="1">
      <alignment horizontal="center"/>
    </xf>
    <xf numFmtId="0" fontId="23" fillId="12" borderId="1" xfId="0" applyFont="1" applyFill="1" applyBorder="1" applyAlignment="1">
      <alignment horizontal="center"/>
    </xf>
    <xf numFmtId="0" fontId="45" fillId="0" borderId="0" xfId="14"/>
    <xf numFmtId="0" fontId="46" fillId="32" borderId="87" xfId="14" applyFont="1" applyFill="1" applyBorder="1" applyAlignment="1">
      <alignment horizontal="center" vertical="center"/>
    </xf>
    <xf numFmtId="0" fontId="47" fillId="0" borderId="87" xfId="14" applyFont="1" applyBorder="1"/>
    <xf numFmtId="0" fontId="49" fillId="0" borderId="87" xfId="14" applyFont="1" applyBorder="1" applyAlignment="1">
      <alignment vertical="center" wrapText="1"/>
    </xf>
    <xf numFmtId="0" fontId="50" fillId="32" borderId="87" xfId="14" applyFont="1" applyFill="1" applyBorder="1" applyAlignment="1">
      <alignment horizontal="center" vertical="center" wrapText="1"/>
    </xf>
    <xf numFmtId="0" fontId="50" fillId="32" borderId="87" xfId="14" applyFont="1" applyFill="1" applyBorder="1" applyAlignment="1">
      <alignment horizontal="center" vertical="center"/>
    </xf>
    <xf numFmtId="0" fontId="37" fillId="0" borderId="87" xfId="14" applyFont="1" applyBorder="1" applyAlignment="1">
      <alignment horizontal="center" vertical="center" wrapText="1"/>
    </xf>
    <xf numFmtId="0" fontId="51" fillId="0" borderId="87" xfId="14" applyFont="1" applyBorder="1" applyAlignment="1">
      <alignment horizontal="center" vertical="center"/>
    </xf>
    <xf numFmtId="0" fontId="53" fillId="32" borderId="87" xfId="14" applyFont="1" applyFill="1" applyBorder="1" applyAlignment="1">
      <alignment horizontal="center"/>
    </xf>
    <xf numFmtId="0" fontId="53" fillId="32" borderId="87" xfId="14" applyFont="1" applyFill="1" applyBorder="1" applyAlignment="1">
      <alignment horizontal="center" vertical="center" textRotation="90" wrapText="1"/>
    </xf>
    <xf numFmtId="0" fontId="53" fillId="32" borderId="87" xfId="14" applyFont="1" applyFill="1" applyBorder="1" applyAlignment="1">
      <alignment horizontal="center" vertical="center" wrapText="1"/>
    </xf>
    <xf numFmtId="0" fontId="55" fillId="0" borderId="1" xfId="14" applyFont="1" applyBorder="1"/>
    <xf numFmtId="0" fontId="55" fillId="0" borderId="1" xfId="14" applyFont="1" applyBorder="1" applyAlignment="1">
      <alignment vertical="top" wrapText="1"/>
    </xf>
    <xf numFmtId="0" fontId="45" fillId="0" borderId="0" xfId="14" applyAlignment="1">
      <alignment wrapText="1"/>
    </xf>
    <xf numFmtId="14" fontId="56" fillId="0" borderId="1" xfId="14" applyNumberFormat="1" applyFont="1" applyBorder="1"/>
    <xf numFmtId="0" fontId="53" fillId="0" borderId="0" xfId="14" applyFont="1" applyAlignment="1">
      <alignment horizontal="justify" vertical="top" wrapText="1"/>
    </xf>
    <xf numFmtId="0" fontId="53" fillId="0" borderId="0" xfId="14" applyFont="1" applyAlignment="1">
      <alignment wrapText="1"/>
    </xf>
    <xf numFmtId="0" fontId="57" fillId="6" borderId="0" xfId="14" applyFont="1" applyFill="1" applyAlignment="1">
      <alignment wrapText="1"/>
    </xf>
    <xf numFmtId="0" fontId="57" fillId="6" borderId="0" xfId="14" applyFont="1" applyFill="1"/>
    <xf numFmtId="0" fontId="57" fillId="6" borderId="0" xfId="14" applyFont="1" applyFill="1" applyAlignment="1">
      <alignment horizontal="right" wrapText="1"/>
    </xf>
    <xf numFmtId="0" fontId="57" fillId="6" borderId="0" xfId="14" applyFont="1" applyFill="1" applyAlignment="1">
      <alignment horizontal="center" wrapText="1"/>
    </xf>
    <xf numFmtId="0" fontId="61" fillId="34" borderId="93" xfId="0" applyFont="1" applyFill="1" applyBorder="1" applyAlignment="1">
      <alignment horizontal="center" vertical="center"/>
    </xf>
    <xf numFmtId="0" fontId="53" fillId="32" borderId="92" xfId="14" applyFont="1" applyFill="1" applyBorder="1" applyAlignment="1">
      <alignment vertical="center" wrapText="1"/>
    </xf>
    <xf numFmtId="0" fontId="54" fillId="32" borderId="92" xfId="14" applyFont="1" applyFill="1" applyBorder="1" applyAlignment="1">
      <alignment horizontal="center" vertical="center"/>
    </xf>
    <xf numFmtId="0" fontId="54" fillId="32" borderId="92" xfId="14" applyFont="1" applyFill="1" applyBorder="1"/>
    <xf numFmtId="14" fontId="45" fillId="0" borderId="1" xfId="14" applyNumberFormat="1" applyBorder="1"/>
    <xf numFmtId="0" fontId="56" fillId="0" borderId="1" xfId="14" applyFont="1" applyBorder="1" applyAlignment="1">
      <alignment horizontal="center" vertical="center" wrapText="1"/>
    </xf>
    <xf numFmtId="0" fontId="45" fillId="0" borderId="1" xfId="14" applyBorder="1"/>
    <xf numFmtId="0" fontId="53" fillId="32" borderId="1" xfId="14" applyFont="1" applyFill="1" applyBorder="1" applyAlignment="1">
      <alignment vertical="center" wrapText="1"/>
    </xf>
    <xf numFmtId="0" fontId="54" fillId="32" borderId="1" xfId="14" applyFont="1" applyFill="1" applyBorder="1" applyAlignment="1">
      <alignment horizontal="center" vertical="center"/>
    </xf>
    <xf numFmtId="0" fontId="54" fillId="32" borderId="1" xfId="14" applyFont="1" applyFill="1" applyBorder="1"/>
    <xf numFmtId="0" fontId="56" fillId="32" borderId="1" xfId="14" applyFont="1" applyFill="1" applyBorder="1"/>
    <xf numFmtId="0" fontId="54" fillId="32" borderId="1" xfId="14" applyFont="1" applyFill="1" applyBorder="1" applyAlignment="1">
      <alignment horizontal="center" vertical="center" wrapText="1"/>
    </xf>
    <xf numFmtId="0" fontId="56" fillId="32" borderId="1" xfId="14" applyFont="1" applyFill="1" applyBorder="1" applyAlignment="1">
      <alignment horizontal="center" vertical="center" wrapText="1"/>
    </xf>
    <xf numFmtId="0" fontId="53" fillId="32" borderId="1" xfId="14" applyFont="1" applyFill="1" applyBorder="1"/>
    <xf numFmtId="0" fontId="56" fillId="32" borderId="1" xfId="14" applyFont="1" applyFill="1" applyBorder="1" applyAlignment="1">
      <alignment horizontal="center" vertical="center"/>
    </xf>
    <xf numFmtId="0" fontId="53" fillId="32" borderId="1" xfId="14" applyFont="1" applyFill="1" applyBorder="1" applyAlignment="1">
      <alignment wrapText="1"/>
    </xf>
    <xf numFmtId="0" fontId="53" fillId="33" borderId="1" xfId="14" applyFont="1" applyFill="1" applyBorder="1" applyAlignment="1">
      <alignment wrapText="1"/>
    </xf>
    <xf numFmtId="0" fontId="54" fillId="33" borderId="1" xfId="14" applyFont="1" applyFill="1" applyBorder="1" applyAlignment="1">
      <alignment horizontal="center" vertical="center"/>
    </xf>
    <xf numFmtId="0" fontId="56" fillId="33" borderId="1" xfId="14" applyFont="1" applyFill="1" applyBorder="1" applyAlignment="1">
      <alignment horizontal="center" vertical="center"/>
    </xf>
    <xf numFmtId="0" fontId="62" fillId="0" borderId="0" xfId="14" applyFont="1"/>
    <xf numFmtId="0" fontId="58" fillId="0" borderId="98" xfId="14" applyFont="1" applyBorder="1" applyAlignment="1">
      <alignment horizontal="center" vertical="center" wrapText="1"/>
    </xf>
    <xf numFmtId="0" fontId="60" fillId="0" borderId="98" xfId="14" applyFont="1" applyBorder="1" applyAlignment="1">
      <alignment horizontal="center" vertical="center" wrapText="1"/>
    </xf>
    <xf numFmtId="14" fontId="60" fillId="0" borderId="98" xfId="14" applyNumberFormat="1" applyFont="1" applyBorder="1" applyAlignment="1">
      <alignment horizontal="center" vertical="center" wrapText="1"/>
    </xf>
    <xf numFmtId="0" fontId="60" fillId="0" borderId="98" xfId="14" applyFont="1" applyBorder="1" applyAlignment="1">
      <alignment vertical="center" wrapText="1"/>
    </xf>
    <xf numFmtId="0" fontId="45" fillId="0" borderId="1" xfId="14" applyBorder="1" applyAlignment="1">
      <alignment horizontal="center" vertical="center" wrapText="1"/>
    </xf>
    <xf numFmtId="0" fontId="45" fillId="0" borderId="49" xfId="14" applyBorder="1"/>
    <xf numFmtId="0" fontId="45" fillId="0" borderId="43" xfId="14" applyBorder="1"/>
    <xf numFmtId="0" fontId="45" fillId="0" borderId="109" xfId="14" applyBorder="1"/>
    <xf numFmtId="0" fontId="66" fillId="0" borderId="36" xfId="0" applyFont="1" applyBorder="1" applyAlignment="1" applyProtection="1">
      <alignment vertical="center"/>
      <protection locked="0" hidden="1"/>
    </xf>
    <xf numFmtId="0" fontId="66" fillId="0" borderId="37" xfId="0" applyFont="1" applyBorder="1" applyAlignment="1" applyProtection="1">
      <alignment vertical="center"/>
      <protection locked="0" hidden="1"/>
    </xf>
    <xf numFmtId="0" fontId="66" fillId="0" borderId="110" xfId="0" applyFont="1" applyBorder="1" applyAlignment="1" applyProtection="1">
      <alignment vertical="center"/>
      <protection locked="0" hidden="1"/>
    </xf>
    <xf numFmtId="0" fontId="57" fillId="6" borderId="0" xfId="14" applyFont="1" applyFill="1" applyAlignment="1">
      <alignment horizontal="center" wrapText="1"/>
    </xf>
    <xf numFmtId="0" fontId="53" fillId="32" borderId="95" xfId="14" applyFont="1" applyFill="1" applyBorder="1" applyAlignment="1">
      <alignment horizontal="center" vertical="center" wrapText="1"/>
    </xf>
    <xf numFmtId="0" fontId="53" fillId="32" borderId="96" xfId="14" applyFont="1" applyFill="1" applyBorder="1" applyAlignment="1">
      <alignment horizontal="center" vertical="center" wrapText="1"/>
    </xf>
    <xf numFmtId="0" fontId="53" fillId="32" borderId="94" xfId="14" applyFont="1" applyFill="1" applyBorder="1" applyAlignment="1">
      <alignment horizontal="center" vertical="center" wrapText="1"/>
    </xf>
    <xf numFmtId="0" fontId="53" fillId="32" borderId="97" xfId="14" applyFont="1" applyFill="1" applyBorder="1" applyAlignment="1">
      <alignment horizontal="center" vertical="center" wrapText="1"/>
    </xf>
    <xf numFmtId="0" fontId="57" fillId="6" borderId="99" xfId="14" applyFont="1" applyFill="1" applyBorder="1" applyAlignment="1">
      <alignment horizontal="center" wrapText="1"/>
    </xf>
    <xf numFmtId="0" fontId="57" fillId="6" borderId="100" xfId="14" applyFont="1" applyFill="1" applyBorder="1" applyAlignment="1">
      <alignment horizontal="center" wrapText="1"/>
    </xf>
    <xf numFmtId="0" fontId="57" fillId="6" borderId="101" xfId="14" applyFont="1" applyFill="1" applyBorder="1" applyAlignment="1">
      <alignment horizontal="center" wrapText="1"/>
    </xf>
    <xf numFmtId="0" fontId="53" fillId="32" borderId="87" xfId="14" applyFont="1" applyFill="1" applyBorder="1" applyAlignment="1">
      <alignment horizontal="center" vertical="center" wrapText="1"/>
    </xf>
    <xf numFmtId="0" fontId="53" fillId="32" borderId="92" xfId="14" applyFont="1" applyFill="1" applyBorder="1" applyAlignment="1">
      <alignment horizontal="center" vertical="center" wrapText="1"/>
    </xf>
    <xf numFmtId="0" fontId="53" fillId="32" borderId="91" xfId="14" applyFont="1" applyFill="1" applyBorder="1" applyAlignment="1">
      <alignment horizontal="center" vertical="center" wrapText="1"/>
    </xf>
    <xf numFmtId="0" fontId="59" fillId="0" borderId="98" xfId="14" applyFont="1" applyBorder="1" applyAlignment="1">
      <alignment horizontal="center" vertical="center" wrapText="1"/>
    </xf>
    <xf numFmtId="0" fontId="57" fillId="6" borderId="0" xfId="14" applyFont="1" applyFill="1" applyAlignment="1">
      <alignment horizontal="right" wrapText="1"/>
    </xf>
    <xf numFmtId="0" fontId="67" fillId="0" borderId="0" xfId="14" applyFont="1" applyAlignment="1">
      <alignment horizontal="center"/>
    </xf>
    <xf numFmtId="0" fontId="50" fillId="32" borderId="87" xfId="14" applyFont="1" applyFill="1" applyBorder="1" applyAlignment="1">
      <alignment horizontal="center" vertical="center" wrapText="1"/>
    </xf>
    <xf numFmtId="49" fontId="52" fillId="0" borderId="88" xfId="14" applyNumberFormat="1" applyFont="1" applyBorder="1" applyAlignment="1">
      <alignment horizontal="justify" vertical="center" wrapText="1"/>
    </xf>
    <xf numFmtId="49" fontId="52" fillId="0" borderId="89" xfId="14" applyNumberFormat="1" applyFont="1" applyBorder="1" applyAlignment="1">
      <alignment horizontal="justify" vertical="center" wrapText="1"/>
    </xf>
    <xf numFmtId="49" fontId="52" fillId="0" borderId="90" xfId="14" applyNumberFormat="1" applyFont="1" applyBorder="1" applyAlignment="1">
      <alignment horizontal="justify" vertical="center" wrapText="1"/>
    </xf>
    <xf numFmtId="0" fontId="53" fillId="32" borderId="87" xfId="14" applyFont="1" applyFill="1" applyBorder="1" applyAlignment="1">
      <alignment horizontal="justify" vertical="center" wrapText="1"/>
    </xf>
    <xf numFmtId="0" fontId="53" fillId="32" borderId="87" xfId="14" applyFont="1" applyFill="1" applyBorder="1" applyAlignment="1">
      <alignment horizontal="center" vertical="center"/>
    </xf>
    <xf numFmtId="0" fontId="53" fillId="32" borderId="87" xfId="14" applyFont="1" applyFill="1" applyBorder="1" applyAlignment="1">
      <alignment horizontal="center" vertical="center" textRotation="90" wrapText="1"/>
    </xf>
    <xf numFmtId="0" fontId="46" fillId="32" borderId="87" xfId="14" applyFont="1" applyFill="1" applyBorder="1" applyAlignment="1">
      <alignment horizontal="center" vertical="center"/>
    </xf>
    <xf numFmtId="0" fontId="37" fillId="0" borderId="88" xfId="14" applyFont="1" applyBorder="1" applyAlignment="1">
      <alignment horizontal="justify" vertical="top" wrapText="1"/>
    </xf>
    <xf numFmtId="0" fontId="37" fillId="0" borderId="89" xfId="14" applyFont="1" applyBorder="1" applyAlignment="1">
      <alignment horizontal="justify" vertical="top" wrapText="1"/>
    </xf>
    <xf numFmtId="0" fontId="37" fillId="0" borderId="90" xfId="14" applyFont="1" applyBorder="1" applyAlignment="1">
      <alignment horizontal="justify" vertical="top" wrapText="1"/>
    </xf>
    <xf numFmtId="0" fontId="47" fillId="0" borderId="88" xfId="14" applyFont="1" applyBorder="1" applyAlignment="1">
      <alignment horizontal="justify" vertical="center" wrapText="1"/>
    </xf>
    <xf numFmtId="0" fontId="47" fillId="0" borderId="89" xfId="14" applyFont="1" applyBorder="1" applyAlignment="1">
      <alignment horizontal="justify" vertical="center" wrapText="1"/>
    </xf>
    <xf numFmtId="0" fontId="47" fillId="0" borderId="90" xfId="14" applyFont="1" applyBorder="1" applyAlignment="1">
      <alignment horizontal="justify" vertical="center" wrapText="1"/>
    </xf>
    <xf numFmtId="0" fontId="37" fillId="0" borderId="88" xfId="14" applyFont="1" applyBorder="1" applyAlignment="1">
      <alignment horizontal="center" vertical="center" wrapText="1"/>
    </xf>
    <xf numFmtId="0" fontId="37" fillId="0" borderId="90" xfId="14" applyFont="1" applyBorder="1" applyAlignment="1">
      <alignment horizontal="center" vertical="center" wrapText="1"/>
    </xf>
    <xf numFmtId="0" fontId="47" fillId="0" borderId="87" xfId="14" applyFont="1" applyBorder="1" applyAlignment="1">
      <alignment horizontal="center" vertical="center"/>
    </xf>
    <xf numFmtId="0" fontId="46" fillId="32" borderId="87" xfId="14" applyFont="1" applyFill="1" applyBorder="1" applyAlignment="1">
      <alignment horizontal="center" wrapText="1"/>
    </xf>
    <xf numFmtId="0" fontId="48" fillId="0" borderId="87" xfId="14" applyFont="1" applyBorder="1" applyAlignment="1">
      <alignment horizontal="center" vertical="center"/>
    </xf>
    <xf numFmtId="0" fontId="45" fillId="0" borderId="31" xfId="14" applyBorder="1" applyAlignment="1">
      <alignment horizontal="center"/>
    </xf>
    <xf numFmtId="0" fontId="45" fillId="0" borderId="13" xfId="14" applyBorder="1" applyAlignment="1">
      <alignment horizontal="center"/>
    </xf>
    <xf numFmtId="0" fontId="45" fillId="0" borderId="6" xfId="14" applyBorder="1" applyAlignment="1">
      <alignment horizontal="center"/>
    </xf>
    <xf numFmtId="0" fontId="63" fillId="0" borderId="104" xfId="14" applyFont="1" applyBorder="1" applyAlignment="1">
      <alignment horizontal="left" vertical="top"/>
    </xf>
    <xf numFmtId="0" fontId="63" fillId="0" borderId="32" xfId="14" applyFont="1" applyBorder="1" applyAlignment="1">
      <alignment horizontal="left" vertical="top"/>
    </xf>
    <xf numFmtId="0" fontId="63" fillId="0" borderId="105" xfId="14" applyFont="1" applyBorder="1" applyAlignment="1">
      <alignment horizontal="left" vertical="top"/>
    </xf>
    <xf numFmtId="0" fontId="64" fillId="0" borderId="108" xfId="14" applyFont="1" applyBorder="1" applyAlignment="1">
      <alignment horizontal="center" vertical="center"/>
    </xf>
    <xf numFmtId="0" fontId="64" fillId="0" borderId="39" xfId="14" applyFont="1" applyBorder="1" applyAlignment="1">
      <alignment horizontal="center" vertical="center"/>
    </xf>
    <xf numFmtId="0" fontId="64" fillId="0" borderId="11" xfId="14" applyFont="1" applyBorder="1" applyAlignment="1">
      <alignment horizontal="center" vertical="center"/>
    </xf>
    <xf numFmtId="0" fontId="63" fillId="0" borderId="102" xfId="14" applyFont="1" applyBorder="1" applyAlignment="1">
      <alignment horizontal="left" vertical="top"/>
    </xf>
    <xf numFmtId="0" fontId="63" fillId="0" borderId="0" xfId="14" applyFont="1" applyAlignment="1">
      <alignment horizontal="left" vertical="top"/>
    </xf>
    <xf numFmtId="0" fontId="63" fillId="0" borderId="103" xfId="14" applyFont="1" applyBorder="1" applyAlignment="1">
      <alignment horizontal="left" vertical="top"/>
    </xf>
    <xf numFmtId="0" fontId="65" fillId="0" borderId="106" xfId="14" applyFont="1" applyBorder="1" applyAlignment="1">
      <alignment horizontal="center"/>
    </xf>
    <xf numFmtId="0" fontId="65" fillId="0" borderId="3" xfId="14" applyFont="1" applyBorder="1" applyAlignment="1">
      <alignment horizontal="center"/>
    </xf>
    <xf numFmtId="0" fontId="65" fillId="0" borderId="107" xfId="14" applyFont="1" applyBorder="1" applyAlignment="1">
      <alignment horizontal="center"/>
    </xf>
    <xf numFmtId="0" fontId="0" fillId="6" borderId="31" xfId="0" applyFill="1" applyBorder="1" applyAlignment="1">
      <alignment horizontal="justify" vertical="center" wrapText="1"/>
    </xf>
    <xf numFmtId="0" fontId="0" fillId="6" borderId="32" xfId="0" applyFill="1" applyBorder="1" applyAlignment="1">
      <alignment horizontal="justify" vertical="center" wrapText="1"/>
    </xf>
    <xf numFmtId="0" fontId="0" fillId="6" borderId="33" xfId="0" applyFill="1" applyBorder="1" applyAlignment="1">
      <alignment horizontal="justify" vertical="center" wrapText="1"/>
    </xf>
    <xf numFmtId="0" fontId="0" fillId="6" borderId="6" xfId="0" applyFill="1" applyBorder="1" applyAlignment="1">
      <alignment horizontal="justify" vertical="center" wrapText="1"/>
    </xf>
    <xf numFmtId="0" fontId="0" fillId="6" borderId="3" xfId="0" applyFill="1" applyBorder="1" applyAlignment="1">
      <alignment horizontal="justify" vertical="center" wrapText="1"/>
    </xf>
    <xf numFmtId="0" fontId="0" fillId="6" borderId="7" xfId="0" applyFill="1" applyBorder="1" applyAlignment="1">
      <alignment horizontal="justify" vertical="center" wrapText="1"/>
    </xf>
    <xf numFmtId="0" fontId="43" fillId="6" borderId="2" xfId="0" applyFont="1" applyFill="1" applyBorder="1" applyAlignment="1">
      <alignment horizontal="center" vertical="center"/>
    </xf>
    <xf numFmtId="0" fontId="43" fillId="6" borderId="34" xfId="0" applyFont="1" applyFill="1" applyBorder="1" applyAlignment="1">
      <alignment horizontal="center" vertical="center"/>
    </xf>
    <xf numFmtId="0" fontId="43" fillId="6" borderId="35" xfId="0" applyFont="1" applyFill="1" applyBorder="1" applyAlignment="1">
      <alignment horizontal="center" vertical="center"/>
    </xf>
    <xf numFmtId="0" fontId="44" fillId="6" borderId="31" xfId="0" applyFont="1" applyFill="1" applyBorder="1" applyAlignment="1">
      <alignment horizontal="justify" vertical="center" wrapText="1"/>
    </xf>
    <xf numFmtId="0" fontId="44" fillId="6" borderId="32" xfId="0" applyFont="1" applyFill="1" applyBorder="1" applyAlignment="1">
      <alignment horizontal="justify" vertical="center" wrapText="1"/>
    </xf>
    <xf numFmtId="0" fontId="44" fillId="6" borderId="33" xfId="0" applyFont="1" applyFill="1" applyBorder="1" applyAlignment="1">
      <alignment horizontal="justify" vertical="center" wrapText="1"/>
    </xf>
    <xf numFmtId="0" fontId="44" fillId="6" borderId="6" xfId="0" applyFont="1" applyFill="1" applyBorder="1" applyAlignment="1">
      <alignment horizontal="justify" vertical="center" wrapText="1"/>
    </xf>
    <xf numFmtId="0" fontId="44" fillId="6" borderId="3" xfId="0" applyFont="1" applyFill="1" applyBorder="1" applyAlignment="1">
      <alignment horizontal="justify" vertical="center" wrapText="1"/>
    </xf>
    <xf numFmtId="0" fontId="44" fillId="6" borderId="7" xfId="0" applyFont="1" applyFill="1" applyBorder="1" applyAlignment="1">
      <alignment horizontal="justify" vertical="center" wrapText="1"/>
    </xf>
    <xf numFmtId="0" fontId="0" fillId="6" borderId="13" xfId="0" applyFill="1" applyBorder="1" applyAlignment="1">
      <alignment horizontal="justify" wrapText="1"/>
    </xf>
    <xf numFmtId="0" fontId="0" fillId="6" borderId="0" xfId="0" applyFill="1" applyAlignment="1">
      <alignment horizontal="justify" wrapText="1"/>
    </xf>
    <xf numFmtId="0" fontId="0" fillId="6" borderId="14" xfId="0" applyFill="1" applyBorder="1" applyAlignment="1">
      <alignment horizontal="justify" wrapText="1"/>
    </xf>
    <xf numFmtId="0" fontId="0" fillId="6" borderId="31" xfId="0" applyFill="1" applyBorder="1" applyAlignment="1">
      <alignment vertical="top" wrapText="1"/>
    </xf>
    <xf numFmtId="0" fontId="0" fillId="6" borderId="32" xfId="0" applyFill="1" applyBorder="1" applyAlignment="1">
      <alignment vertical="top" wrapText="1"/>
    </xf>
    <xf numFmtId="0" fontId="0" fillId="6" borderId="33" xfId="0" applyFill="1" applyBorder="1" applyAlignment="1">
      <alignment vertical="top" wrapText="1"/>
    </xf>
    <xf numFmtId="0" fontId="0" fillId="6" borderId="13" xfId="0" applyFill="1" applyBorder="1" applyAlignment="1">
      <alignment vertical="top" wrapText="1"/>
    </xf>
    <xf numFmtId="0" fontId="0" fillId="6" borderId="0" xfId="0" applyFill="1" applyAlignment="1">
      <alignment vertical="top" wrapText="1"/>
    </xf>
    <xf numFmtId="0" fontId="0" fillId="6" borderId="14" xfId="0" applyFill="1" applyBorder="1" applyAlignment="1">
      <alignment vertical="top" wrapText="1"/>
    </xf>
    <xf numFmtId="0" fontId="0" fillId="6" borderId="6" xfId="0" applyFill="1" applyBorder="1" applyAlignment="1">
      <alignment vertical="top" wrapText="1"/>
    </xf>
    <xf numFmtId="0" fontId="0" fillId="6" borderId="3" xfId="0" applyFill="1" applyBorder="1" applyAlignment="1">
      <alignment vertical="top" wrapText="1"/>
    </xf>
    <xf numFmtId="0" fontId="0" fillId="6" borderId="7" xfId="0" applyFill="1" applyBorder="1" applyAlignment="1">
      <alignment vertical="top" wrapText="1"/>
    </xf>
    <xf numFmtId="0" fontId="43" fillId="6" borderId="2" xfId="2" applyFont="1" applyFill="1" applyBorder="1" applyAlignment="1">
      <alignment horizontal="center" vertical="center" wrapText="1"/>
    </xf>
    <xf numFmtId="0" fontId="43" fillId="6" borderId="34" xfId="2" applyFont="1" applyFill="1" applyBorder="1" applyAlignment="1">
      <alignment horizontal="center" vertical="center" wrapText="1"/>
    </xf>
    <xf numFmtId="0" fontId="43" fillId="6" borderId="35" xfId="2" applyFont="1" applyFill="1" applyBorder="1" applyAlignment="1">
      <alignment horizontal="center" vertical="center" wrapText="1"/>
    </xf>
    <xf numFmtId="0" fontId="0" fillId="6" borderId="31" xfId="0" applyFill="1" applyBorder="1" applyAlignment="1">
      <alignment horizontal="justify" wrapText="1"/>
    </xf>
    <xf numFmtId="0" fontId="0" fillId="6" borderId="32" xfId="0" applyFill="1" applyBorder="1" applyAlignment="1">
      <alignment horizontal="justify" wrapText="1"/>
    </xf>
    <xf numFmtId="0" fontId="0" fillId="6" borderId="33" xfId="0" applyFill="1" applyBorder="1" applyAlignment="1">
      <alignment horizontal="justify" wrapText="1"/>
    </xf>
    <xf numFmtId="0" fontId="0" fillId="6" borderId="6" xfId="0" applyFill="1" applyBorder="1" applyAlignment="1">
      <alignment horizontal="justify" wrapText="1"/>
    </xf>
    <xf numFmtId="0" fontId="0" fillId="6" borderId="3" xfId="0" applyFill="1" applyBorder="1" applyAlignment="1">
      <alignment horizontal="justify" wrapText="1"/>
    </xf>
    <xf numFmtId="0" fontId="0" fillId="6" borderId="7" xfId="0" applyFill="1" applyBorder="1" applyAlignment="1">
      <alignment horizontal="justify" wrapText="1"/>
    </xf>
    <xf numFmtId="0" fontId="9" fillId="8" borderId="36"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12" fillId="0" borderId="39" xfId="0" applyFont="1" applyBorder="1" applyAlignment="1">
      <alignment horizontal="center" vertical="center" wrapText="1"/>
    </xf>
    <xf numFmtId="0" fontId="11" fillId="0" borderId="37"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left" vertical="center" wrapText="1"/>
    </xf>
    <xf numFmtId="0" fontId="12" fillId="14" borderId="19" xfId="0" applyFont="1" applyFill="1" applyBorder="1" applyAlignment="1">
      <alignment horizontal="center" vertical="center" wrapText="1"/>
    </xf>
    <xf numFmtId="0" fontId="12" fillId="14" borderId="21"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42"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6" fillId="6" borderId="34"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9" fillId="8" borderId="2"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9" fillId="6" borderId="0" xfId="0" applyFont="1" applyFill="1" applyAlignment="1">
      <alignment horizontal="right" vertical="center" wrapText="1"/>
    </xf>
    <xf numFmtId="14" fontId="17" fillId="0" borderId="51" xfId="13" applyNumberFormat="1" applyFont="1" applyBorder="1" applyAlignment="1">
      <alignment horizontal="center"/>
    </xf>
    <xf numFmtId="14" fontId="17" fillId="0" borderId="52" xfId="13" applyNumberFormat="1" applyFont="1" applyBorder="1" applyAlignment="1">
      <alignment horizontal="center"/>
    </xf>
    <xf numFmtId="0" fontId="17" fillId="0" borderId="50" xfId="13" applyFont="1" applyBorder="1" applyAlignment="1">
      <alignment horizontal="center" vertical="center"/>
    </xf>
    <xf numFmtId="0" fontId="28" fillId="0" borderId="57" xfId="13" applyFont="1" applyBorder="1" applyAlignment="1"/>
    <xf numFmtId="0" fontId="28" fillId="0" borderId="63" xfId="13" applyFont="1" applyBorder="1" applyAlignment="1"/>
    <xf numFmtId="0" fontId="38" fillId="0" borderId="51" xfId="13" applyFont="1" applyBorder="1" applyAlignment="1">
      <alignment horizontal="center" vertical="center" wrapText="1"/>
    </xf>
    <xf numFmtId="0" fontId="28" fillId="0" borderId="52" xfId="13" applyFont="1" applyBorder="1" applyAlignment="1"/>
    <xf numFmtId="0" fontId="28" fillId="0" borderId="53" xfId="13" applyFont="1" applyBorder="1" applyAlignment="1"/>
    <xf numFmtId="0" fontId="28" fillId="0" borderId="58" xfId="13" applyFont="1" applyBorder="1" applyAlignment="1"/>
    <xf numFmtId="0" fontId="17" fillId="0" borderId="0" xfId="13" applyFont="1" applyAlignment="1"/>
    <xf numFmtId="0" fontId="28" fillId="0" borderId="59" xfId="13" applyFont="1" applyBorder="1" applyAlignment="1"/>
    <xf numFmtId="0" fontId="28" fillId="0" borderId="64" xfId="13" applyFont="1" applyBorder="1" applyAlignment="1"/>
    <xf numFmtId="0" fontId="28" fillId="0" borderId="65" xfId="13" applyFont="1" applyBorder="1" applyAlignment="1"/>
    <xf numFmtId="0" fontId="28" fillId="0" borderId="66" xfId="13" applyFont="1" applyBorder="1" applyAlignment="1"/>
    <xf numFmtId="0" fontId="17" fillId="0" borderId="54" xfId="13" applyFont="1" applyBorder="1" applyAlignment="1">
      <alignment horizontal="center"/>
    </xf>
    <xf numFmtId="0" fontId="28" fillId="0" borderId="55" xfId="13" applyFont="1" applyBorder="1" applyAlignment="1"/>
    <xf numFmtId="0" fontId="17" fillId="0" borderId="56" xfId="13" applyFont="1" applyBorder="1" applyAlignment="1">
      <alignment horizontal="center"/>
    </xf>
    <xf numFmtId="0" fontId="28" fillId="0" borderId="62" xfId="13" applyFont="1" applyBorder="1" applyAlignment="1"/>
    <xf numFmtId="0" fontId="28" fillId="0" borderId="69" xfId="13" applyFont="1" applyBorder="1" applyAlignment="1"/>
    <xf numFmtId="0" fontId="17" fillId="0" borderId="60" xfId="13" applyFont="1" applyBorder="1" applyAlignment="1">
      <alignment horizontal="center"/>
    </xf>
    <xf numFmtId="0" fontId="28" fillId="0" borderId="61" xfId="13" applyFont="1" applyBorder="1" applyAlignment="1"/>
    <xf numFmtId="0" fontId="17" fillId="0" borderId="67" xfId="13" applyFont="1" applyBorder="1" applyAlignment="1">
      <alignment horizontal="center"/>
    </xf>
    <xf numFmtId="0" fontId="28" fillId="0" borderId="68" xfId="13" applyFont="1" applyBorder="1" applyAlignment="1"/>
    <xf numFmtId="0" fontId="29" fillId="24" borderId="78" xfId="13" applyFont="1" applyFill="1" applyBorder="1" applyAlignment="1">
      <alignment horizontal="center" vertical="center" wrapText="1"/>
    </xf>
    <xf numFmtId="0" fontId="28" fillId="0" borderId="79" xfId="13" applyFont="1" applyBorder="1" applyAlignment="1"/>
    <xf numFmtId="0" fontId="29" fillId="24" borderId="71" xfId="13" applyFont="1" applyFill="1" applyBorder="1" applyAlignment="1">
      <alignment horizontal="center" vertical="center" wrapText="1"/>
    </xf>
    <xf numFmtId="0" fontId="29" fillId="24" borderId="72" xfId="13" applyFont="1" applyFill="1" applyBorder="1" applyAlignment="1">
      <alignment horizontal="center" vertical="center" wrapText="1"/>
    </xf>
    <xf numFmtId="0" fontId="28" fillId="0" borderId="0" xfId="13" applyFont="1" applyAlignment="1"/>
    <xf numFmtId="0" fontId="28" fillId="0" borderId="82" xfId="13" applyFont="1" applyBorder="1" applyAlignment="1"/>
    <xf numFmtId="0" fontId="28" fillId="0" borderId="3" xfId="13" applyFont="1" applyBorder="1" applyAlignment="1"/>
    <xf numFmtId="0" fontId="29" fillId="24" borderId="0" xfId="13" applyFont="1" applyFill="1" applyAlignment="1">
      <alignment horizontal="center" vertical="center" wrapText="1"/>
    </xf>
    <xf numFmtId="0" fontId="28" fillId="0" borderId="73" xfId="13" applyFont="1" applyBorder="1" applyAlignment="1"/>
    <xf numFmtId="0" fontId="28" fillId="0" borderId="83" xfId="13" applyFont="1" applyBorder="1" applyAlignment="1"/>
    <xf numFmtId="0" fontId="29" fillId="24" borderId="31" xfId="13" applyFont="1" applyFill="1" applyBorder="1" applyAlignment="1">
      <alignment horizontal="center" vertical="center" wrapText="1"/>
    </xf>
    <xf numFmtId="0" fontId="29" fillId="24" borderId="33" xfId="13" applyFont="1" applyFill="1" applyBorder="1" applyAlignment="1">
      <alignment horizontal="center" vertical="center" wrapText="1"/>
    </xf>
    <xf numFmtId="0" fontId="29" fillId="24" borderId="6" xfId="13" applyFont="1" applyFill="1" applyBorder="1" applyAlignment="1">
      <alignment horizontal="center" vertical="center" wrapText="1"/>
    </xf>
    <xf numFmtId="0" fontId="29" fillId="24" borderId="7" xfId="13" applyFont="1" applyFill="1" applyBorder="1" applyAlignment="1">
      <alignment horizontal="center" vertical="center" wrapText="1"/>
    </xf>
    <xf numFmtId="0" fontId="38" fillId="24" borderId="2" xfId="13" applyFont="1" applyFill="1" applyBorder="1" applyAlignment="1">
      <alignment horizontal="center" vertical="center"/>
    </xf>
    <xf numFmtId="0" fontId="38" fillId="24" borderId="35" xfId="13" applyFont="1" applyFill="1" applyBorder="1" applyAlignment="1">
      <alignment horizontal="center" vertical="center"/>
    </xf>
    <xf numFmtId="0" fontId="29" fillId="24" borderId="13" xfId="13" applyFont="1" applyFill="1" applyBorder="1" applyAlignment="1">
      <alignment horizontal="center" vertical="center" wrapText="1"/>
    </xf>
    <xf numFmtId="0" fontId="29" fillId="24" borderId="14" xfId="13" applyFont="1" applyFill="1" applyBorder="1" applyAlignment="1">
      <alignment horizontal="center" vertical="center" wrapText="1"/>
    </xf>
    <xf numFmtId="0" fontId="29" fillId="24" borderId="3" xfId="13" applyFont="1" applyFill="1" applyBorder="1" applyAlignment="1">
      <alignment horizontal="center" vertical="center" wrapText="1"/>
    </xf>
    <xf numFmtId="0" fontId="38" fillId="24" borderId="2" xfId="13" applyFont="1" applyFill="1" applyBorder="1" applyAlignment="1">
      <alignment horizontal="center"/>
    </xf>
    <xf numFmtId="0" fontId="28" fillId="0" borderId="35" xfId="13" applyFont="1" applyBorder="1" applyAlignment="1"/>
    <xf numFmtId="0" fontId="38" fillId="24" borderId="77" xfId="13" applyFont="1" applyFill="1" applyBorder="1" applyAlignment="1">
      <alignment horizontal="center"/>
    </xf>
    <xf numFmtId="0" fontId="28" fillId="0" borderId="77" xfId="13" applyFont="1" applyBorder="1" applyAlignment="1"/>
    <xf numFmtId="0" fontId="28" fillId="0" borderId="34" xfId="13" applyFont="1" applyBorder="1" applyAlignment="1"/>
    <xf numFmtId="0" fontId="29" fillId="24" borderId="74" xfId="13" applyFont="1" applyFill="1" applyBorder="1" applyAlignment="1">
      <alignment horizontal="center" vertical="center" wrapText="1"/>
    </xf>
    <xf numFmtId="0" fontId="28" fillId="0" borderId="84" xfId="13" applyFont="1" applyBorder="1" applyAlignment="1"/>
    <xf numFmtId="0" fontId="29" fillId="24" borderId="75" xfId="13" applyFont="1" applyFill="1" applyBorder="1" applyAlignment="1">
      <alignment horizontal="center" vertical="center" wrapText="1"/>
    </xf>
    <xf numFmtId="0" fontId="28" fillId="0" borderId="8" xfId="13" applyFont="1" applyBorder="1" applyAlignment="1"/>
    <xf numFmtId="0" fontId="38" fillId="24" borderId="34" xfId="13" applyFont="1" applyFill="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4" xfId="0" applyBorder="1" applyAlignment="1">
      <alignment horizontal="center"/>
    </xf>
    <xf numFmtId="0" fontId="0" fillId="0" borderId="22" xfId="0" applyBorder="1" applyAlignment="1">
      <alignment horizontal="center"/>
    </xf>
    <xf numFmtId="0" fontId="6" fillId="0" borderId="0" xfId="0" applyFont="1" applyAlignment="1">
      <alignment horizontal="center" vertical="center" wrapText="1"/>
    </xf>
    <xf numFmtId="0" fontId="6" fillId="0" borderId="39" xfId="0" applyFont="1" applyBorder="1" applyAlignment="1">
      <alignment horizontal="center" vertical="center" wrapText="1"/>
    </xf>
    <xf numFmtId="0" fontId="6" fillId="30" borderId="75" xfId="0" applyFont="1" applyFill="1" applyBorder="1" applyAlignment="1">
      <alignment horizontal="center" vertical="center" wrapText="1"/>
    </xf>
    <xf numFmtId="0" fontId="6" fillId="30" borderId="76" xfId="0" applyFont="1" applyFill="1" applyBorder="1" applyAlignment="1">
      <alignment horizontal="center" vertical="center" wrapText="1"/>
    </xf>
    <xf numFmtId="0" fontId="6" fillId="30" borderId="16" xfId="0" applyFont="1" applyFill="1" applyBorder="1" applyAlignment="1">
      <alignment horizontal="center" vertical="center" wrapText="1"/>
    </xf>
    <xf numFmtId="0" fontId="6" fillId="30" borderId="17" xfId="0" applyFont="1" applyFill="1" applyBorder="1" applyAlignment="1">
      <alignment horizontal="center" vertical="center" wrapText="1"/>
    </xf>
    <xf numFmtId="0" fontId="6" fillId="30" borderId="18" xfId="0" applyFont="1" applyFill="1" applyBorder="1" applyAlignment="1">
      <alignment horizontal="center" vertical="center" wrapText="1"/>
    </xf>
    <xf numFmtId="0" fontId="6" fillId="30" borderId="15" xfId="0" applyFont="1" applyFill="1" applyBorder="1" applyAlignment="1">
      <alignment horizontal="center" vertical="center" wrapText="1"/>
    </xf>
    <xf numFmtId="0" fontId="42" fillId="5" borderId="18" xfId="2" applyFont="1" applyFill="1" applyBorder="1" applyAlignment="1">
      <alignment horizontal="center" vertical="center"/>
    </xf>
    <xf numFmtId="0" fontId="42" fillId="5" borderId="20" xfId="2" applyFont="1" applyFill="1" applyBorder="1" applyAlignment="1">
      <alignment horizontal="center" vertical="center"/>
    </xf>
    <xf numFmtId="0" fontId="6" fillId="30" borderId="16" xfId="0" applyFont="1" applyFill="1" applyBorder="1" applyAlignment="1">
      <alignment horizontal="center" vertical="center"/>
    </xf>
    <xf numFmtId="0" fontId="6" fillId="30" borderId="19" xfId="0" applyFont="1" applyFill="1" applyBorder="1" applyAlignment="1">
      <alignment horizontal="center" vertical="center"/>
    </xf>
    <xf numFmtId="0" fontId="6" fillId="30" borderId="18" xfId="0" applyFont="1" applyFill="1" applyBorder="1" applyAlignment="1">
      <alignment horizontal="center" vertical="center"/>
    </xf>
    <xf numFmtId="0" fontId="6" fillId="30" borderId="20" xfId="0" applyFont="1" applyFill="1" applyBorder="1" applyAlignment="1">
      <alignment horizontal="center" vertical="center"/>
    </xf>
    <xf numFmtId="0" fontId="6" fillId="30" borderId="21" xfId="0" applyFont="1" applyFill="1" applyBorder="1" applyAlignment="1">
      <alignment horizontal="center" vertical="center" wrapText="1"/>
    </xf>
    <xf numFmtId="0" fontId="6" fillId="30" borderId="4" xfId="0" applyFont="1" applyFill="1" applyBorder="1" applyAlignment="1">
      <alignment horizontal="center" vertical="center" wrapText="1"/>
    </xf>
    <xf numFmtId="0" fontId="6" fillId="30" borderId="22" xfId="0"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2" fillId="4" borderId="17" xfId="2" applyFont="1" applyFill="1" applyBorder="1" applyAlignment="1">
      <alignment horizontal="center" vertical="center"/>
    </xf>
    <xf numFmtId="0" fontId="42" fillId="4" borderId="1" xfId="2" applyFont="1" applyFill="1" applyBorder="1" applyAlignment="1">
      <alignment horizontal="center" vertical="center"/>
    </xf>
    <xf numFmtId="0" fontId="42" fillId="3" borderId="17" xfId="2" applyFont="1" applyFill="1" applyBorder="1" applyAlignment="1">
      <alignment horizontal="center" vertical="center"/>
    </xf>
    <xf numFmtId="0" fontId="42" fillId="3" borderId="1" xfId="2"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30" fillId="8" borderId="40" xfId="0" applyFont="1" applyFill="1" applyBorder="1" applyAlignment="1">
      <alignment horizontal="center" vertical="center" wrapText="1"/>
    </xf>
    <xf numFmtId="0" fontId="30" fillId="8" borderId="41" xfId="0" applyFont="1" applyFill="1" applyBorder="1" applyAlignment="1">
      <alignment horizontal="center" vertical="center" wrapText="1"/>
    </xf>
    <xf numFmtId="0" fontId="30" fillId="8" borderId="12"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4" xfId="0" applyFont="1" applyBorder="1" applyAlignment="1">
      <alignment horizontal="center"/>
    </xf>
    <xf numFmtId="0" fontId="12" fillId="0" borderId="39" xfId="0" applyFont="1" applyBorder="1" applyAlignment="1">
      <alignment horizontal="center"/>
    </xf>
    <xf numFmtId="0" fontId="12" fillId="0" borderId="48" xfId="0" applyFont="1" applyBorder="1" applyAlignment="1">
      <alignment horizontal="center"/>
    </xf>
    <xf numFmtId="0" fontId="12" fillId="21" borderId="3" xfId="0" applyFont="1" applyFill="1" applyBorder="1" applyAlignment="1">
      <alignment horizontal="center" vertical="center" wrapText="1"/>
    </xf>
    <xf numFmtId="0" fontId="12" fillId="21" borderId="7" xfId="0" applyFont="1" applyFill="1" applyBorder="1" applyAlignment="1">
      <alignment horizontal="center" vertical="center" wrapText="1"/>
    </xf>
    <xf numFmtId="0" fontId="19" fillId="6" borderId="38" xfId="0" applyFont="1" applyFill="1" applyBorder="1" applyAlignment="1">
      <alignment horizontal="right" vertical="center" wrapText="1"/>
    </xf>
    <xf numFmtId="0" fontId="12" fillId="0" borderId="1" xfId="0" applyFont="1" applyBorder="1" applyAlignment="1">
      <alignment horizontal="center" vertical="center" wrapText="1"/>
    </xf>
    <xf numFmtId="0" fontId="31" fillId="8" borderId="40" xfId="0" applyFont="1" applyFill="1" applyBorder="1" applyAlignment="1">
      <alignment horizontal="left" wrapText="1"/>
    </xf>
    <xf numFmtId="0" fontId="31" fillId="8" borderId="12" xfId="0" applyFont="1" applyFill="1" applyBorder="1" applyAlignment="1">
      <alignment horizontal="left" wrapText="1"/>
    </xf>
    <xf numFmtId="0" fontId="31" fillId="0" borderId="39" xfId="0" applyFont="1" applyBorder="1" applyAlignment="1">
      <alignment horizontal="center"/>
    </xf>
    <xf numFmtId="0" fontId="31" fillId="23" borderId="36" xfId="0" applyFont="1" applyFill="1" applyBorder="1" applyAlignment="1">
      <alignment horizontal="left" wrapText="1"/>
    </xf>
    <xf numFmtId="0" fontId="31" fillId="23" borderId="49" xfId="0" applyFont="1" applyFill="1" applyBorder="1" applyAlignment="1">
      <alignment horizontal="left" wrapText="1"/>
    </xf>
    <xf numFmtId="0" fontId="31" fillId="20" borderId="1" xfId="0" applyFont="1" applyFill="1" applyBorder="1" applyAlignment="1">
      <alignment horizontal="center" wrapText="1"/>
    </xf>
    <xf numFmtId="0" fontId="23" fillId="0" borderId="9" xfId="0" applyFont="1" applyBorder="1" applyAlignment="1">
      <alignment horizontal="center"/>
    </xf>
    <xf numFmtId="0" fontId="23" fillId="0" borderId="5" xfId="0" applyFont="1" applyBorder="1" applyAlignment="1">
      <alignment horizontal="center"/>
    </xf>
    <xf numFmtId="0" fontId="23" fillId="12" borderId="9" xfId="0" applyFont="1" applyFill="1" applyBorder="1" applyAlignment="1">
      <alignment horizontal="center"/>
    </xf>
    <xf numFmtId="0" fontId="23" fillId="12" borderId="5" xfId="0" applyFont="1" applyFill="1" applyBorder="1" applyAlignment="1">
      <alignment horizontal="center"/>
    </xf>
    <xf numFmtId="0" fontId="23" fillId="16" borderId="1" xfId="0" applyFont="1" applyFill="1" applyBorder="1" applyAlignment="1">
      <alignment horizontal="center"/>
    </xf>
    <xf numFmtId="0" fontId="23" fillId="12" borderId="1" xfId="0" applyFont="1" applyFill="1" applyBorder="1" applyAlignment="1">
      <alignment horizontal="center"/>
    </xf>
  </cellXfs>
  <cellStyles count="15">
    <cellStyle name="Énfasis1 2" xfId="10" xr:uid="{00000000-0005-0000-0000-000000000000}"/>
    <cellStyle name="Énfasis2 2" xfId="11" xr:uid="{00000000-0005-0000-0000-000001000000}"/>
    <cellStyle name="Hipervínculo" xfId="4" builtinId="8"/>
    <cellStyle name="Hipervínculo 2" xfId="5" xr:uid="{00000000-0005-0000-0000-000003000000}"/>
    <cellStyle name="Incorrecto 2" xfId="12" xr:uid="{00000000-0005-0000-0000-000004000000}"/>
    <cellStyle name="Moneda 2" xfId="6" xr:uid="{00000000-0005-0000-0000-000005000000}"/>
    <cellStyle name="Moneda 3" xfId="7" xr:uid="{00000000-0005-0000-0000-000006000000}"/>
    <cellStyle name="Normal" xfId="0" builtinId="0"/>
    <cellStyle name="Normal 2" xfId="8" xr:uid="{00000000-0005-0000-0000-000008000000}"/>
    <cellStyle name="Normal 2 2" xfId="3" xr:uid="{00000000-0005-0000-0000-000009000000}"/>
    <cellStyle name="Normal 3" xfId="2" xr:uid="{00000000-0005-0000-0000-00000A000000}"/>
    <cellStyle name="Normal 4" xfId="13" xr:uid="{00000000-0005-0000-0000-00000B000000}"/>
    <cellStyle name="Normal 5" xfId="14" xr:uid="{00000000-0005-0000-0000-00000C000000}"/>
    <cellStyle name="Normal 7" xfId="9" xr:uid="{00000000-0005-0000-0000-00000D000000}"/>
    <cellStyle name="Porcentaje" xfId="1" builtinId="5"/>
  </cellStyles>
  <dxfs count="126">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ANALISIS OCI'!A1"/></Relationships>
</file>

<file path=xl/drawings/_rels/drawing11.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T CALCULO RECURSOS'!A1"/><Relationship Id="rId1" Type="http://schemas.openxmlformats.org/officeDocument/2006/relationships/image" Target="../media/image2.gif"/><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hyperlink" Target="#'1. Horas requeridas PAAI'!A1"/></Relationships>
</file>

<file path=xl/drawings/_rels/drawing13.xml.rels><?xml version="1.0" encoding="UTF-8" standalone="yes"?>
<Relationships xmlns="http://schemas.openxmlformats.org/package/2006/relationships"><Relationship Id="rId2" Type="http://schemas.openxmlformats.org/officeDocument/2006/relationships/hyperlink" Target="#'MET CALCULO RECURSO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MENU CAJA DE HERRAMIENTAS'!A1"/></Relationships>
</file>

<file path=xl/drawings/_rels/drawing4.xml.rels><?xml version="1.0" encoding="UTF-8" standalone="yes"?>
<Relationships xmlns="http://schemas.openxmlformats.org/package/2006/relationships"><Relationship Id="rId3" Type="http://schemas.openxmlformats.org/officeDocument/2006/relationships/hyperlink" Target="#'ORIENTACIONES GENERALES'!A1"/><Relationship Id="rId2" Type="http://schemas.openxmlformats.org/officeDocument/2006/relationships/image" Target="../media/image3.png"/><Relationship Id="rId1" Type="http://schemas.openxmlformats.org/officeDocument/2006/relationships/hyperlink" Target="#'MIPPA 1'!A1"/><Relationship Id="rId5" Type="http://schemas.openxmlformats.org/officeDocument/2006/relationships/hyperlink" Target="#'MIPPA 1.1'!A1"/><Relationship Id="rId4" Type="http://schemas.openxmlformats.org/officeDocument/2006/relationships/image" Target="../media/image2.gif"/></Relationships>
</file>

<file path=xl/drawings/_rels/drawing5.xml.rels><?xml version="1.0" encoding="UTF-8" standalone="yes"?>
<Relationships xmlns="http://schemas.openxmlformats.org/package/2006/relationships"><Relationship Id="rId3" Type="http://schemas.openxmlformats.org/officeDocument/2006/relationships/hyperlink" Target="#'MET CALCULO RECURSOS'!A1"/><Relationship Id="rId7" Type="http://schemas.openxmlformats.org/officeDocument/2006/relationships/hyperlink" Target="#'ORIENTACIONES GENERALES'!A1"/><Relationship Id="rId2" Type="http://schemas.openxmlformats.org/officeDocument/2006/relationships/image" Target="../media/image4.jpeg"/><Relationship Id="rId1" Type="http://schemas.openxmlformats.org/officeDocument/2006/relationships/hyperlink" Target="#'PRIORIZACI&#211;N PROCESO-AUDITORIA'!A1"/><Relationship Id="rId6" Type="http://schemas.openxmlformats.org/officeDocument/2006/relationships/hyperlink" Target="#'CONOCIMIENTO ENT'!A1"/><Relationship Id="rId5" Type="http://schemas.openxmlformats.org/officeDocument/2006/relationships/hyperlink" Target="#GLOSARIO!A1"/><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hyperlink" Target="#'CONOCIMIENTO ENT'!A1"/></Relationships>
</file>

<file path=xl/drawings/_rels/drawing7.xml.rels><?xml version="1.0" encoding="UTF-8" standalone="yes"?>
<Relationships xmlns="http://schemas.openxmlformats.org/package/2006/relationships"><Relationship Id="rId3" Type="http://schemas.openxmlformats.org/officeDocument/2006/relationships/hyperlink" Target="#'ORIENTACIONES GENERALES'!A1"/><Relationship Id="rId2" Type="http://schemas.openxmlformats.org/officeDocument/2006/relationships/image" Target="../media/image3.png"/><Relationship Id="rId1" Type="http://schemas.openxmlformats.org/officeDocument/2006/relationships/hyperlink" Target="#'MIPPA 1.1'!A1"/><Relationship Id="rId5" Type="http://schemas.openxmlformats.org/officeDocument/2006/relationships/hyperlink" Target="#'ANALISIS OCI'!A1"/><Relationship Id="rId4"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hyperlink" Target="#'PRIORIZACI&#211;N PROCESO-AUDITORIA'!A1"/></Relationships>
</file>

<file path=xl/drawings/_rels/drawing9.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ORIENTACIONES GENERALES'!A1"/><Relationship Id="rId1" Type="http://schemas.openxmlformats.org/officeDocument/2006/relationships/image" Target="../media/image8.gi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656166</xdr:colOff>
      <xdr:row>1</xdr:row>
      <xdr:rowOff>74083</xdr:rowOff>
    </xdr:from>
    <xdr:ext cx="1206500" cy="846667"/>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19666" y="127000"/>
          <a:ext cx="1206500" cy="846667"/>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6</xdr:col>
      <xdr:colOff>20053</xdr:colOff>
      <xdr:row>1</xdr:row>
      <xdr:rowOff>100263</xdr:rowOff>
    </xdr:from>
    <xdr:to>
      <xdr:col>6</xdr:col>
      <xdr:colOff>543927</xdr:colOff>
      <xdr:row>3</xdr:row>
      <xdr:rowOff>70183</xdr:rowOff>
    </xdr:to>
    <xdr:pic>
      <xdr:nvPicPr>
        <xdr:cNvPr id="2" name="3 Imagen" descr="Resultado de imagen para gif home">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65869" y="290763"/>
          <a:ext cx="523874" cy="350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0</xdr:row>
      <xdr:rowOff>209549</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0</xdr:row>
      <xdr:rowOff>733424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112</xdr:row>
      <xdr:rowOff>0</xdr:rowOff>
    </xdr:from>
    <xdr:to>
      <xdr:col>0</xdr:col>
      <xdr:colOff>1447800</xdr:colOff>
      <xdr:row>114</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A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C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C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23</xdr:row>
      <xdr:rowOff>0</xdr:rowOff>
    </xdr:from>
    <xdr:to>
      <xdr:col>7</xdr:col>
      <xdr:colOff>414406</xdr:colOff>
      <xdr:row>25</xdr:row>
      <xdr:rowOff>115388</xdr:rowOff>
    </xdr:to>
    <xdr:pic>
      <xdr:nvPicPr>
        <xdr:cNvPr id="6" name="2 Imagen" descr="Resultado de imagen para gif home">
          <a:hlinkClick xmlns:r="http://schemas.openxmlformats.org/officeDocument/2006/relationships" r:id="rId2"/>
          <a:extLst>
            <a:ext uri="{FF2B5EF4-FFF2-40B4-BE49-F238E27FC236}">
              <a16:creationId xmlns:a16="http://schemas.microsoft.com/office/drawing/2014/main" id="{00000000-0008-0000-0C00-000006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58157" y="4770572"/>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414406</xdr:colOff>
      <xdr:row>47</xdr:row>
      <xdr:rowOff>139604</xdr:rowOff>
    </xdr:to>
    <xdr:pic>
      <xdr:nvPicPr>
        <xdr:cNvPr id="7" name="2 Imagen" descr="Resultado de imagen para gif home">
          <a:hlinkClick xmlns:r="http://schemas.openxmlformats.org/officeDocument/2006/relationships" r:id="rId2"/>
          <a:extLst>
            <a:ext uri="{FF2B5EF4-FFF2-40B4-BE49-F238E27FC236}">
              <a16:creationId xmlns:a16="http://schemas.microsoft.com/office/drawing/2014/main" id="{00000000-0008-0000-0C00-000007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4237" y="9411992"/>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523874</xdr:colOff>
      <xdr:row>2</xdr:row>
      <xdr:rowOff>523874</xdr:rowOff>
    </xdr:to>
    <xdr:pic>
      <xdr:nvPicPr>
        <xdr:cNvPr id="2" name="3 Imagen" descr="Resultado de imagen para gif home">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000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2143125</xdr:colOff>
      <xdr:row>0</xdr:row>
      <xdr:rowOff>57150</xdr:rowOff>
    </xdr:from>
    <xdr:to>
      <xdr:col>5</xdr:col>
      <xdr:colOff>2666999</xdr:colOff>
      <xdr:row>0</xdr:row>
      <xdr:rowOff>581024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4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44350" y="571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2066925</xdr:colOff>
      <xdr:row>2</xdr:row>
      <xdr:rowOff>600075</xdr:rowOff>
    </xdr:from>
    <xdr:to>
      <xdr:col>5</xdr:col>
      <xdr:colOff>2724150</xdr:colOff>
      <xdr:row>2</xdr:row>
      <xdr:rowOff>952500</xdr:rowOff>
    </xdr:to>
    <xdr:sp macro="" textlink="">
      <xdr:nvSpPr>
        <xdr:cNvPr id="5" name="Flecha izquierda 4">
          <a:hlinkClick xmlns:r="http://schemas.openxmlformats.org/officeDocument/2006/relationships" r:id="rId5"/>
          <a:extLst>
            <a:ext uri="{FF2B5EF4-FFF2-40B4-BE49-F238E27FC236}">
              <a16:creationId xmlns:a16="http://schemas.microsoft.com/office/drawing/2014/main" id="{00000000-0008-0000-0400-000005000000}"/>
            </a:ext>
          </a:extLst>
        </xdr:cNvPr>
        <xdr:cNvSpPr/>
      </xdr:nvSpPr>
      <xdr:spPr>
        <a:xfrm>
          <a:off x="11868150" y="1724025"/>
          <a:ext cx="657225" cy="352425"/>
        </a:xfrm>
        <a:prstGeom prst="leftArrow">
          <a:avLst>
            <a:gd name="adj1" fmla="val 76829"/>
            <a:gd name="adj2" fmla="val 423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t>MIPPA 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5"/>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6"/>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409575</xdr:colOff>
      <xdr:row>4</xdr:row>
      <xdr:rowOff>552450</xdr:rowOff>
    </xdr:from>
    <xdr:to>
      <xdr:col>15</xdr:col>
      <xdr:colOff>190500</xdr:colOff>
      <xdr:row>5</xdr:row>
      <xdr:rowOff>9525</xdr:rowOff>
    </xdr:to>
    <xdr:sp macro="" textlink="">
      <xdr:nvSpPr>
        <xdr:cNvPr id="2" name="Flecha izquierda 1">
          <a:hlinkClick xmlns:r="http://schemas.openxmlformats.org/officeDocument/2006/relationships" r:id="rId7"/>
          <a:extLst>
            <a:ext uri="{FF2B5EF4-FFF2-40B4-BE49-F238E27FC236}">
              <a16:creationId xmlns:a16="http://schemas.microsoft.com/office/drawing/2014/main" id="{00000000-0008-0000-0200-000002000000}"/>
            </a:ext>
          </a:extLst>
        </xdr:cNvPr>
        <xdr:cNvSpPr/>
      </xdr:nvSpPr>
      <xdr:spPr>
        <a:xfrm>
          <a:off x="11077575" y="1323975"/>
          <a:ext cx="542925" cy="3238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103</xdr:row>
      <xdr:rowOff>85725</xdr:rowOff>
    </xdr:from>
    <xdr:to>
      <xdr:col>1</xdr:col>
      <xdr:colOff>2085975</xdr:colOff>
      <xdr:row>107</xdr:row>
      <xdr:rowOff>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2"/>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xdr:from>
      <xdr:col>20</xdr:col>
      <xdr:colOff>503464</xdr:colOff>
      <xdr:row>3</xdr:row>
      <xdr:rowOff>95251</xdr:rowOff>
    </xdr:from>
    <xdr:to>
      <xdr:col>20</xdr:col>
      <xdr:colOff>1306286</xdr:colOff>
      <xdr:row>5</xdr:row>
      <xdr:rowOff>25854</xdr:rowOff>
    </xdr:to>
    <xdr:sp macro="" textlink="">
      <xdr:nvSpPr>
        <xdr:cNvPr id="5" name="Flecha izquierda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20220214" y="693965"/>
          <a:ext cx="802822" cy="352425"/>
        </a:xfrm>
        <a:prstGeom prst="leftArrow">
          <a:avLst>
            <a:gd name="adj1" fmla="val 76829"/>
            <a:gd name="adj2" fmla="val 423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t>MIPPA1.1.1</a:t>
          </a:r>
        </a:p>
      </xdr:txBody>
    </xdr:sp>
    <xdr:clientData/>
  </xdr:twoCellAnchor>
  <xdr:twoCellAnchor editAs="oneCell">
    <xdr:from>
      <xdr:col>20</xdr:col>
      <xdr:colOff>693964</xdr:colOff>
      <xdr:row>0</xdr:row>
      <xdr:rowOff>149679</xdr:rowOff>
    </xdr:from>
    <xdr:to>
      <xdr:col>20</xdr:col>
      <xdr:colOff>1217838</xdr:colOff>
      <xdr:row>3</xdr:row>
      <xdr:rowOff>74839</xdr:rowOff>
    </xdr:to>
    <xdr:pic>
      <xdr:nvPicPr>
        <xdr:cNvPr id="6" name="3 Imagen" descr="Resultado de imagen para gif home">
          <a:hlinkClick xmlns:r="http://schemas.openxmlformats.org/officeDocument/2006/relationships" r:id="rId3"/>
          <a:extLst>
            <a:ext uri="{FF2B5EF4-FFF2-40B4-BE49-F238E27FC236}">
              <a16:creationId xmlns:a16="http://schemas.microsoft.com/office/drawing/2014/main" id="{00000000-0008-0000-0600-000006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410714" y="149679"/>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176893</xdr:colOff>
      <xdr:row>5</xdr:row>
      <xdr:rowOff>-1</xdr:rowOff>
    </xdr:from>
    <xdr:to>
      <xdr:col>9</xdr:col>
      <xdr:colOff>1047750</xdr:colOff>
      <xdr:row>6</xdr:row>
      <xdr:rowOff>176892</xdr:rowOff>
    </xdr:to>
    <xdr:sp macro="" textlink="">
      <xdr:nvSpPr>
        <xdr:cNvPr id="7" name="Flecha izquierda 6">
          <a:hlinkClick xmlns:r="http://schemas.openxmlformats.org/officeDocument/2006/relationships" r:id="rId3"/>
          <a:extLst>
            <a:ext uri="{FF2B5EF4-FFF2-40B4-BE49-F238E27FC236}">
              <a16:creationId xmlns:a16="http://schemas.microsoft.com/office/drawing/2014/main" id="{00000000-0008-0000-0600-000007000000}"/>
            </a:ext>
          </a:extLst>
        </xdr:cNvPr>
        <xdr:cNvSpPr/>
      </xdr:nvSpPr>
      <xdr:spPr>
        <a:xfrm>
          <a:off x="8109857" y="1020535"/>
          <a:ext cx="1809750" cy="39460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Orientaciones Generales</a:t>
          </a:r>
        </a:p>
      </xdr:txBody>
    </xdr:sp>
    <xdr:clientData/>
  </xdr:twoCellAnchor>
  <xdr:twoCellAnchor>
    <xdr:from>
      <xdr:col>9</xdr:col>
      <xdr:colOff>1034143</xdr:colOff>
      <xdr:row>8</xdr:row>
      <xdr:rowOff>68037</xdr:rowOff>
    </xdr:from>
    <xdr:to>
      <xdr:col>10</xdr:col>
      <xdr:colOff>544285</xdr:colOff>
      <xdr:row>8</xdr:row>
      <xdr:rowOff>326573</xdr:rowOff>
    </xdr:to>
    <xdr:sp macro="" textlink="">
      <xdr:nvSpPr>
        <xdr:cNvPr id="8" name="Flecha izquierda 7">
          <a:hlinkClick xmlns:r="http://schemas.openxmlformats.org/officeDocument/2006/relationships" r:id="rId5"/>
          <a:extLst>
            <a:ext uri="{FF2B5EF4-FFF2-40B4-BE49-F238E27FC236}">
              <a16:creationId xmlns:a16="http://schemas.microsoft.com/office/drawing/2014/main" id="{00000000-0008-0000-0600-000008000000}"/>
            </a:ext>
          </a:extLst>
        </xdr:cNvPr>
        <xdr:cNvSpPr/>
      </xdr:nvSpPr>
      <xdr:spPr>
        <a:xfrm>
          <a:off x="9906000" y="1714501"/>
          <a:ext cx="979714" cy="25853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Análisis OCI</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295275</xdr:colOff>
      <xdr:row>1</xdr:row>
      <xdr:rowOff>9525</xdr:rowOff>
    </xdr:from>
    <xdr:to>
      <xdr:col>24</xdr:col>
      <xdr:colOff>219075</xdr:colOff>
      <xdr:row>4</xdr:row>
      <xdr:rowOff>123825</xdr:rowOff>
    </xdr:to>
    <xdr:pic>
      <xdr:nvPicPr>
        <xdr:cNvPr id="2" name="Imagen 1" descr="Resultado de imagen para Logo bogot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0800" y="2095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0</xdr:col>
      <xdr:colOff>0</xdr:colOff>
      <xdr:row>0</xdr:row>
      <xdr:rowOff>0</xdr:rowOff>
    </xdr:from>
    <xdr:to>
      <xdr:col>0</xdr:col>
      <xdr:colOff>523874</xdr:colOff>
      <xdr:row>1</xdr:row>
      <xdr:rowOff>28575</xdr:rowOff>
    </xdr:to>
    <xdr:pic>
      <xdr:nvPicPr>
        <xdr:cNvPr id="5" name="3 Imagen" descr="Resultado de imagen para gif home">
          <a:hlinkClick xmlns:r="http://schemas.openxmlformats.org/officeDocument/2006/relationships" r:id="rId2"/>
          <a:extLst>
            <a:ext uri="{FF2B5EF4-FFF2-40B4-BE49-F238E27FC236}">
              <a16:creationId xmlns:a16="http://schemas.microsoft.com/office/drawing/2014/main" id="{00000000-0008-0000-0800-000005000000}"/>
            </a:ext>
          </a:extLst>
        </xdr:cNvPr>
        <xdr:cNvPicPr>
          <a:picLocks noChangeAspect="1" noChangeArrowheads="1" noCrop="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23874"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2.9\Control%20Interno\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92.9\Control%20Interno\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ben Antonio Mora Garces" refreshedDate="43790.427635763888" createdVersion="4" refreshedVersion="6" minRefreshableVersion="3" recordCount="87" xr:uid="{00000000-000A-0000-FFFF-FFFF00000000}">
  <cacheSource type="worksheet">
    <worksheetSource name="Tabla1"/>
  </cacheSource>
  <cacheFields count="9">
    <cacheField name="No" numFmtId="0">
      <sharedItems containsString="0" containsBlank="1" containsNumber="1" containsInteger="1" minValue="1" maxValue="18"/>
    </cacheField>
    <cacheField name="TIPO DE TRABAJO DE AUDITORÍA " numFmtId="0">
      <sharedItems containsBlank="1" count="4">
        <s v="Informe de Ley"/>
        <s v="Informe de Seguimiento"/>
        <s v="Informe de Auditoria"/>
        <m/>
      </sharedItems>
    </cacheField>
    <cacheField name="Descripción" numFmtId="0">
      <sharedItems containsBlank="1"/>
    </cacheField>
    <cacheField name="Planeacion Auditoria/Solicitud de Informaciòn" numFmtId="0">
      <sharedItems containsString="0" containsBlank="1" containsNumber="1" containsInteger="1" minValue="4" maxValue="12"/>
    </cacheField>
    <cacheField name="Ejecucion  Auditoria/Análisis de informaciòn" numFmtId="0">
      <sharedItems containsString="0" containsBlank="1" containsNumber="1" containsInteger="1" minValue="12" maxValue="40"/>
    </cacheField>
    <cacheField name="Informe de Auditoria /Seguimiento" numFmtId="0">
      <sharedItems containsBlank="1" containsMixedTypes="1" containsNumber="1" containsInteger="1" minValue="12" maxValue="32"/>
    </cacheField>
    <cacheField name="Total horas por trabajo de auditoría" numFmtId="0">
      <sharedItems containsSemiMixedTypes="0" containsString="0" containsNumber="1" containsInteger="1" minValue="0" maxValue="308"/>
    </cacheField>
    <cacheField name="# Informes x año" numFmtId="0">
      <sharedItems containsString="0" containsBlank="1" containsNumber="1" containsInteger="1" minValue="1" maxValue="17"/>
    </cacheField>
    <cacheField name="Horas x trabajo de auditoría" numFmtId="0">
      <sharedItems containsSemiMixedTypes="0" containsString="0" containsNumber="1" containsInteger="1" minValue="0" maxValue="9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x v="0"/>
    <s v="Informe Pormenorizado SCI"/>
    <n v="4"/>
    <n v="16"/>
    <n v="32"/>
    <n v="52"/>
    <n v="3"/>
    <n v="156"/>
  </r>
  <r>
    <n v="2"/>
    <x v="0"/>
    <s v="Informe Seguimiento PAAC"/>
    <n v="4"/>
    <n v="16"/>
    <n v="32"/>
    <n v="52"/>
    <n v="3"/>
    <n v="156"/>
  </r>
  <r>
    <n v="3"/>
    <x v="0"/>
    <s v="Informe decreto 215/2017"/>
    <n v="4"/>
    <n v="16"/>
    <n v="32"/>
    <n v="52"/>
    <n v="3"/>
    <n v="156"/>
  </r>
  <r>
    <n v="4"/>
    <x v="0"/>
    <s v="Informe de Derechos de Autor"/>
    <n v="4"/>
    <n v="16"/>
    <n v="16"/>
    <n v="36"/>
    <n v="3"/>
    <n v="108"/>
  </r>
  <r>
    <n v="5"/>
    <x v="0"/>
    <s v="Informe Seguimiento Plan de Mejoramiento"/>
    <n v="8"/>
    <n v="40"/>
    <n v="32"/>
    <n v="80"/>
    <n v="4"/>
    <n v="320"/>
  </r>
  <r>
    <n v="6"/>
    <x v="1"/>
    <m/>
    <m/>
    <m/>
    <m/>
    <n v="0"/>
    <m/>
    <n v="0"/>
  </r>
  <r>
    <n v="7"/>
    <x v="1"/>
    <m/>
    <m/>
    <m/>
    <m/>
    <n v="0"/>
    <m/>
    <n v="0"/>
  </r>
  <r>
    <n v="8"/>
    <x v="1"/>
    <m/>
    <m/>
    <m/>
    <m/>
    <n v="0"/>
    <m/>
    <n v="0"/>
  </r>
  <r>
    <n v="9"/>
    <x v="1"/>
    <m/>
    <m/>
    <m/>
    <m/>
    <n v="0"/>
    <m/>
    <n v="0"/>
  </r>
  <r>
    <n v="10"/>
    <x v="2"/>
    <m/>
    <m/>
    <m/>
    <m/>
    <n v="0"/>
    <m/>
    <n v="0"/>
  </r>
  <r>
    <n v="11"/>
    <x v="2"/>
    <m/>
    <m/>
    <m/>
    <m/>
    <n v="0"/>
    <m/>
    <n v="0"/>
  </r>
  <r>
    <n v="12"/>
    <x v="2"/>
    <m/>
    <m/>
    <m/>
    <m/>
    <n v="0"/>
    <m/>
    <n v="0"/>
  </r>
  <r>
    <n v="13"/>
    <x v="2"/>
    <m/>
    <m/>
    <m/>
    <m/>
    <n v="0"/>
    <m/>
    <n v="0"/>
  </r>
  <r>
    <n v="14"/>
    <x v="2"/>
    <m/>
    <m/>
    <m/>
    <m/>
    <n v="0"/>
    <m/>
    <n v="0"/>
  </r>
  <r>
    <n v="15"/>
    <x v="2"/>
    <m/>
    <m/>
    <m/>
    <m/>
    <n v="0"/>
    <m/>
    <n v="0"/>
  </r>
  <r>
    <n v="16"/>
    <x v="2"/>
    <m/>
    <m/>
    <m/>
    <m/>
    <n v="0"/>
    <m/>
    <n v="0"/>
  </r>
  <r>
    <n v="17"/>
    <x v="2"/>
    <m/>
    <m/>
    <m/>
    <m/>
    <n v="0"/>
    <m/>
    <n v="0"/>
  </r>
  <r>
    <n v="18"/>
    <x v="2"/>
    <m/>
    <n v="12"/>
    <n v="12"/>
    <n v="12"/>
    <n v="36"/>
    <n v="1"/>
    <n v="36"/>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m/>
    <n v="0"/>
    <m/>
    <n v="0"/>
  </r>
  <r>
    <m/>
    <x v="3"/>
    <m/>
    <m/>
    <m/>
    <s v="TOTALES"/>
    <n v="308"/>
    <n v="17"/>
    <n v="9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 dinámica1" cacheId="1"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5:D109" firstHeaderRow="0" firstDataRow="1" firstDataCol="1"/>
  <pivotFields count="9">
    <pivotField showAll="0"/>
    <pivotField axis="axisRow" showAll="0">
      <items count="5">
        <item x="2"/>
        <item x="0"/>
        <item x="1"/>
        <item h="1" x="3"/>
        <item t="default"/>
      </items>
    </pivotField>
    <pivotField showAll="0"/>
    <pivotField showAll="0"/>
    <pivotField showAll="0"/>
    <pivotField showAll="0"/>
    <pivotField dataField="1" showAll="0"/>
    <pivotField dataField="1" showAll="0"/>
    <pivotField dataField="1" showAll="0"/>
  </pivotFields>
  <rowFields count="1">
    <field x="1"/>
  </rowFields>
  <rowItems count="4">
    <i>
      <x/>
    </i>
    <i>
      <x v="1"/>
    </i>
    <i>
      <x v="2"/>
    </i>
    <i t="grand">
      <x/>
    </i>
  </rowItems>
  <colFields count="1">
    <field x="-2"/>
  </colFields>
  <colItems count="3">
    <i>
      <x/>
    </i>
    <i i="1">
      <x v="1"/>
    </i>
    <i i="2">
      <x v="2"/>
    </i>
  </colItems>
  <dataFields count="3">
    <dataField name="Suma de Total horas por trabajo de auditoría" fld="6" baseField="1" baseItem="2"/>
    <dataField name="Suma de # Informes x año" fld="7" baseField="1" baseItem="0"/>
    <dataField name="Suma de Horas x trabajo de auditoría" fld="8" baseField="0" baseItem="0"/>
  </dataFields>
  <formats count="1">
    <format dxfId="14">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2:I99" totalsRowShown="0" headerRowDxfId="13" dataDxfId="11" headerRowBorderDxfId="12" tableBorderDxfId="10" totalsRowBorderDxfId="9">
  <tableColumns count="9">
    <tableColumn id="1" xr3:uid="{00000000-0010-0000-0000-000001000000}" name="No" dataDxfId="8"/>
    <tableColumn id="2" xr3:uid="{00000000-0010-0000-0000-000002000000}" name="TIPO DE TRABAJO DE AUDITORÍA " dataDxfId="7"/>
    <tableColumn id="3" xr3:uid="{00000000-0010-0000-0000-000003000000}" name="Descripción" dataDxfId="6"/>
    <tableColumn id="4" xr3:uid="{00000000-0010-0000-0000-000004000000}" name="Planeacion Auditoria/Solicitud de Informaciòn" dataDxfId="5"/>
    <tableColumn id="5" xr3:uid="{00000000-0010-0000-0000-000005000000}" name="Ejecucion  Auditoria/Análisis de informaciòn" dataDxfId="4"/>
    <tableColumn id="6" xr3:uid="{00000000-0010-0000-0000-000006000000}" name="Informe de Auditoria /Seguimiento" dataDxfId="3"/>
    <tableColumn id="7" xr3:uid="{00000000-0010-0000-0000-000007000000}" name="Total horas por trabajo de auditoría" dataDxfId="2"/>
    <tableColumn id="8" xr3:uid="{00000000-0010-0000-0000-000008000000}" name="# Informes x año" dataDxfId="1"/>
    <tableColumn id="9" xr3:uid="{00000000-0010-0000-0000-000009000000}" name="Horas x trabajo de auditoría" dataDxfId="0">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ivotTable" Target="../pivotTables/pivotTable1.xml"/><Relationship Id="rId5" Type="http://schemas.openxmlformats.org/officeDocument/2006/relationships/comments" Target="../comments3.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colombia.workingdays.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FD53"/>
  <sheetViews>
    <sheetView tabSelected="1" zoomScale="90" zoomScaleNormal="90" workbookViewId="0">
      <selection activeCell="P12" sqref="P12"/>
    </sheetView>
  </sheetViews>
  <sheetFormatPr baseColWidth="10" defaultColWidth="9.140625" defaultRowHeight="15" x14ac:dyDescent="0.25"/>
  <cols>
    <col min="1" max="1" width="1" style="226" customWidth="1"/>
    <col min="2" max="2" width="36.7109375" style="226" customWidth="1"/>
    <col min="3" max="6" width="9.140625" style="226"/>
    <col min="7" max="7" width="19.7109375" style="226" customWidth="1"/>
    <col min="8" max="8" width="25.7109375" style="226" customWidth="1"/>
    <col min="9" max="9" width="12.7109375" style="226" customWidth="1"/>
    <col min="10" max="10" width="12.5703125" style="226" customWidth="1"/>
    <col min="11" max="11" width="17.42578125" style="226" customWidth="1"/>
    <col min="12" max="12" width="26.140625" style="226" customWidth="1"/>
    <col min="13" max="13" width="26.28515625" style="226" customWidth="1"/>
    <col min="14" max="14" width="26.7109375" style="226" customWidth="1"/>
    <col min="15" max="15" width="14" style="226" customWidth="1"/>
    <col min="16" max="16" width="14.42578125" style="226" customWidth="1"/>
    <col min="17" max="16384" width="9.140625" style="226"/>
  </cols>
  <sheetData>
    <row r="1" spans="2:16" ht="4.5" customHeight="1" thickBot="1" x14ac:dyDescent="0.3"/>
    <row r="2" spans="2:16" ht="19.5" customHeight="1" x14ac:dyDescent="0.25">
      <c r="B2" s="311"/>
      <c r="C2" s="314" t="s">
        <v>0</v>
      </c>
      <c r="D2" s="315"/>
      <c r="E2" s="315"/>
      <c r="F2" s="315"/>
      <c r="G2" s="315"/>
      <c r="H2" s="315"/>
      <c r="I2" s="315"/>
      <c r="J2" s="315"/>
      <c r="K2" s="315"/>
      <c r="L2" s="315"/>
      <c r="M2" s="315"/>
      <c r="N2" s="316"/>
      <c r="O2" s="275" t="s">
        <v>1</v>
      </c>
      <c r="P2" s="272" t="s">
        <v>2</v>
      </c>
    </row>
    <row r="3" spans="2:16" ht="19.5" customHeight="1" x14ac:dyDescent="0.25">
      <c r="B3" s="312"/>
      <c r="C3" s="317" t="s">
        <v>491</v>
      </c>
      <c r="D3" s="318"/>
      <c r="E3" s="318"/>
      <c r="F3" s="318"/>
      <c r="G3" s="318"/>
      <c r="H3" s="318"/>
      <c r="I3" s="318"/>
      <c r="J3" s="318"/>
      <c r="K3" s="318"/>
      <c r="L3" s="318"/>
      <c r="M3" s="318"/>
      <c r="N3" s="319"/>
      <c r="O3" s="276" t="s">
        <v>3</v>
      </c>
      <c r="P3" s="273">
        <v>1</v>
      </c>
    </row>
    <row r="4" spans="2:16" ht="19.5" customHeight="1" x14ac:dyDescent="0.25">
      <c r="B4" s="312"/>
      <c r="C4" s="320" t="s">
        <v>4</v>
      </c>
      <c r="D4" s="321"/>
      <c r="E4" s="321"/>
      <c r="F4" s="321"/>
      <c r="G4" s="321"/>
      <c r="H4" s="321"/>
      <c r="I4" s="321"/>
      <c r="J4" s="321"/>
      <c r="K4" s="321"/>
      <c r="L4" s="321"/>
      <c r="M4" s="321"/>
      <c r="N4" s="322"/>
      <c r="O4" s="276" t="s">
        <v>5</v>
      </c>
      <c r="P4" s="273" t="s">
        <v>6</v>
      </c>
    </row>
    <row r="5" spans="2:16" ht="19.5" customHeight="1" thickBot="1" x14ac:dyDescent="0.3">
      <c r="B5" s="313"/>
      <c r="C5" s="323" t="s">
        <v>7</v>
      </c>
      <c r="D5" s="324"/>
      <c r="E5" s="324"/>
      <c r="F5" s="324"/>
      <c r="G5" s="324"/>
      <c r="H5" s="324"/>
      <c r="I5" s="324"/>
      <c r="J5" s="324"/>
      <c r="K5" s="324"/>
      <c r="L5" s="324"/>
      <c r="M5" s="324"/>
      <c r="N5" s="325"/>
      <c r="O5" s="277" t="s">
        <v>8</v>
      </c>
      <c r="P5" s="274" t="s">
        <v>9</v>
      </c>
    </row>
    <row r="6" spans="2:16" ht="6" customHeight="1" x14ac:dyDescent="0.25"/>
    <row r="7" spans="2:16" ht="22.5" customHeight="1" x14ac:dyDescent="0.25">
      <c r="B7" s="299" t="s">
        <v>10</v>
      </c>
      <c r="C7" s="299"/>
      <c r="D7" s="308" t="s">
        <v>11</v>
      </c>
      <c r="E7" s="308"/>
      <c r="F7" s="308"/>
      <c r="G7" s="308"/>
      <c r="H7" s="308"/>
      <c r="I7" s="308"/>
      <c r="J7" s="308"/>
      <c r="K7" s="308"/>
      <c r="L7" s="308"/>
      <c r="M7" s="227" t="s">
        <v>12</v>
      </c>
      <c r="N7" s="228"/>
    </row>
    <row r="8" spans="2:16" ht="37.5" customHeight="1" x14ac:dyDescent="0.3">
      <c r="B8" s="309" t="s">
        <v>13</v>
      </c>
      <c r="C8" s="309"/>
      <c r="D8" s="310"/>
      <c r="E8" s="310"/>
      <c r="F8" s="310"/>
      <c r="G8" s="310"/>
      <c r="H8" s="310"/>
      <c r="I8" s="310"/>
      <c r="J8" s="310"/>
      <c r="K8" s="310"/>
      <c r="L8" s="310"/>
      <c r="M8" s="227" t="s">
        <v>14</v>
      </c>
      <c r="N8" s="229"/>
    </row>
    <row r="9" spans="2:16" ht="17.25" x14ac:dyDescent="0.25">
      <c r="B9" s="299" t="s">
        <v>15</v>
      </c>
      <c r="C9" s="299"/>
      <c r="D9" s="300"/>
      <c r="E9" s="301"/>
      <c r="F9" s="301"/>
      <c r="G9" s="301"/>
      <c r="H9" s="301"/>
      <c r="I9" s="301"/>
      <c r="J9" s="301"/>
      <c r="K9" s="301"/>
      <c r="L9" s="301"/>
      <c r="M9" s="301"/>
      <c r="N9" s="302"/>
    </row>
    <row r="10" spans="2:16" ht="17.25" x14ac:dyDescent="0.25">
      <c r="B10" s="299" t="s">
        <v>16</v>
      </c>
      <c r="C10" s="299"/>
      <c r="D10" s="300"/>
      <c r="E10" s="301"/>
      <c r="F10" s="301"/>
      <c r="G10" s="301"/>
      <c r="H10" s="301"/>
      <c r="I10" s="301"/>
      <c r="J10" s="301"/>
      <c r="K10" s="301"/>
      <c r="L10" s="301"/>
      <c r="M10" s="301"/>
      <c r="N10" s="302"/>
    </row>
    <row r="11" spans="2:16" ht="17.25" x14ac:dyDescent="0.25">
      <c r="B11" s="299" t="s">
        <v>17</v>
      </c>
      <c r="C11" s="299"/>
      <c r="D11" s="300"/>
      <c r="E11" s="301"/>
      <c r="F11" s="301"/>
      <c r="G11" s="301"/>
      <c r="H11" s="301"/>
      <c r="I11" s="301"/>
      <c r="J11" s="301"/>
      <c r="K11" s="301"/>
      <c r="L11" s="301"/>
      <c r="M11" s="301"/>
      <c r="N11" s="302"/>
    </row>
    <row r="12" spans="2:16" ht="28.15" customHeight="1" x14ac:dyDescent="0.25">
      <c r="B12" s="303" t="s">
        <v>18</v>
      </c>
      <c r="C12" s="304"/>
      <c r="D12" s="304"/>
      <c r="E12" s="304"/>
      <c r="F12" s="304"/>
      <c r="G12" s="304"/>
      <c r="H12" s="304"/>
      <c r="I12" s="304"/>
      <c r="J12" s="304"/>
      <c r="K12" s="304"/>
      <c r="L12" s="304"/>
      <c r="M12" s="304"/>
      <c r="N12" s="305"/>
    </row>
    <row r="13" spans="2:16" ht="42.2" customHeight="1" x14ac:dyDescent="0.25">
      <c r="B13" s="292" t="s">
        <v>19</v>
      </c>
      <c r="C13" s="292" t="s">
        <v>20</v>
      </c>
      <c r="D13" s="292"/>
      <c r="E13" s="292"/>
      <c r="F13" s="292"/>
      <c r="G13" s="292"/>
      <c r="H13" s="230" t="s">
        <v>21</v>
      </c>
      <c r="I13" s="230" t="s">
        <v>22</v>
      </c>
      <c r="J13" s="292" t="s">
        <v>23</v>
      </c>
      <c r="K13" s="292"/>
      <c r="L13" s="230" t="s">
        <v>24</v>
      </c>
      <c r="M13" s="230" t="s">
        <v>25</v>
      </c>
      <c r="N13" s="231" t="s">
        <v>26</v>
      </c>
    </row>
    <row r="14" spans="2:16" x14ac:dyDescent="0.25">
      <c r="B14" s="292"/>
      <c r="C14" s="300"/>
      <c r="D14" s="301"/>
      <c r="E14" s="301"/>
      <c r="F14" s="301"/>
      <c r="G14" s="302"/>
      <c r="H14" s="232"/>
      <c r="I14" s="232"/>
      <c r="J14" s="306"/>
      <c r="K14" s="307"/>
      <c r="L14" s="232"/>
      <c r="M14" s="233"/>
      <c r="N14" s="233"/>
    </row>
    <row r="15" spans="2:16" ht="15" customHeight="1" x14ac:dyDescent="0.25">
      <c r="B15" s="292" t="s">
        <v>27</v>
      </c>
      <c r="C15" s="292"/>
      <c r="D15" s="292"/>
      <c r="E15" s="292"/>
      <c r="F15" s="292"/>
      <c r="G15" s="292"/>
      <c r="H15" s="292"/>
      <c r="I15" s="292" t="s">
        <v>28</v>
      </c>
      <c r="J15" s="292"/>
      <c r="K15" s="292"/>
      <c r="L15" s="292"/>
      <c r="M15" s="292"/>
      <c r="N15" s="292"/>
    </row>
    <row r="16" spans="2:16" ht="44.25" customHeight="1" x14ac:dyDescent="0.25">
      <c r="B16" s="293" t="s">
        <v>29</v>
      </c>
      <c r="C16" s="294"/>
      <c r="D16" s="294"/>
      <c r="E16" s="294"/>
      <c r="F16" s="294"/>
      <c r="G16" s="294"/>
      <c r="H16" s="295"/>
      <c r="I16" s="293" t="s">
        <v>30</v>
      </c>
      <c r="J16" s="294"/>
      <c r="K16" s="294"/>
      <c r="L16" s="294"/>
      <c r="M16" s="294"/>
      <c r="N16" s="295"/>
    </row>
    <row r="17" spans="2:20" ht="15" customHeight="1" x14ac:dyDescent="0.25">
      <c r="B17" s="286" t="s">
        <v>31</v>
      </c>
      <c r="C17" s="286" t="s">
        <v>32</v>
      </c>
      <c r="D17" s="286"/>
      <c r="E17" s="286"/>
      <c r="F17" s="286"/>
      <c r="G17" s="296" t="s">
        <v>33</v>
      </c>
      <c r="H17" s="286" t="s">
        <v>34</v>
      </c>
      <c r="I17" s="297" t="s">
        <v>35</v>
      </c>
      <c r="J17" s="297"/>
      <c r="K17" s="298" t="s">
        <v>36</v>
      </c>
      <c r="L17" s="234" t="s">
        <v>37</v>
      </c>
      <c r="M17" s="286" t="s">
        <v>38</v>
      </c>
      <c r="N17" s="287" t="s">
        <v>39</v>
      </c>
      <c r="O17" s="279" t="s">
        <v>40</v>
      </c>
      <c r="P17" s="280"/>
    </row>
    <row r="18" spans="2:20" ht="67.7" customHeight="1" x14ac:dyDescent="0.25">
      <c r="B18" s="286"/>
      <c r="C18" s="235" t="s">
        <v>41</v>
      </c>
      <c r="D18" s="235" t="s">
        <v>42</v>
      </c>
      <c r="E18" s="235" t="s">
        <v>43</v>
      </c>
      <c r="F18" s="235" t="s">
        <v>44</v>
      </c>
      <c r="G18" s="296"/>
      <c r="H18" s="296"/>
      <c r="I18" s="236" t="s">
        <v>45</v>
      </c>
      <c r="J18" s="236" t="s">
        <v>46</v>
      </c>
      <c r="K18" s="298"/>
      <c r="L18" s="236" t="s">
        <v>47</v>
      </c>
      <c r="M18" s="286"/>
      <c r="N18" s="288"/>
      <c r="O18" s="281"/>
      <c r="P18" s="282"/>
    </row>
    <row r="19" spans="2:20" ht="15.75" x14ac:dyDescent="0.25">
      <c r="B19" s="248" t="s">
        <v>48</v>
      </c>
      <c r="C19" s="249"/>
      <c r="D19" s="249"/>
      <c r="E19" s="249"/>
      <c r="F19" s="249"/>
      <c r="G19" s="250"/>
      <c r="H19" s="250"/>
      <c r="I19" s="250"/>
      <c r="J19" s="250"/>
      <c r="K19" s="250"/>
      <c r="L19" s="250"/>
      <c r="M19" s="250"/>
      <c r="N19" s="250"/>
      <c r="O19" s="247" t="s">
        <v>49</v>
      </c>
      <c r="P19" s="247" t="s">
        <v>50</v>
      </c>
      <c r="T19" s="266" t="s">
        <v>51</v>
      </c>
    </row>
    <row r="20" spans="2:20" x14ac:dyDescent="0.25">
      <c r="B20" s="238"/>
      <c r="C20" s="237"/>
      <c r="D20" s="237"/>
      <c r="E20" s="237"/>
      <c r="F20" s="237"/>
      <c r="G20" s="238"/>
      <c r="H20" s="238"/>
      <c r="I20" s="251"/>
      <c r="J20" s="251"/>
      <c r="K20" s="252"/>
      <c r="L20" s="251"/>
      <c r="M20" s="253"/>
      <c r="N20" s="253"/>
      <c r="O20" s="271"/>
      <c r="P20" s="271" t="str">
        <f>(IF(L20="","",IF(L20&lt;=J20,"En Términos","Fuera de Términos")))</f>
        <v/>
      </c>
      <c r="T20" s="266" t="s">
        <v>52</v>
      </c>
    </row>
    <row r="21" spans="2:20" x14ac:dyDescent="0.25">
      <c r="B21" s="238"/>
      <c r="C21" s="237"/>
      <c r="D21" s="237"/>
      <c r="E21" s="237"/>
      <c r="F21" s="237"/>
      <c r="G21" s="238"/>
      <c r="H21" s="238"/>
      <c r="I21" s="251"/>
      <c r="J21" s="251"/>
      <c r="K21" s="252"/>
      <c r="L21" s="253"/>
      <c r="M21" s="253"/>
      <c r="N21" s="253"/>
      <c r="O21" s="271"/>
      <c r="P21" s="271" t="str">
        <f>(IF(L21="","",IF(L21&lt;=J21,"En Términos","Fuera de Términos")))</f>
        <v/>
      </c>
      <c r="T21" s="266" t="s">
        <v>53</v>
      </c>
    </row>
    <row r="22" spans="2:20" ht="15.75" x14ac:dyDescent="0.25">
      <c r="B22" s="254" t="s">
        <v>54</v>
      </c>
      <c r="C22" s="255"/>
      <c r="D22" s="255"/>
      <c r="E22" s="255"/>
      <c r="F22" s="255"/>
      <c r="G22" s="256"/>
      <c r="H22" s="256"/>
      <c r="I22" s="256"/>
      <c r="J22" s="256"/>
      <c r="K22" s="257"/>
      <c r="L22" s="256"/>
      <c r="M22" s="256"/>
      <c r="N22" s="256"/>
      <c r="O22" s="255"/>
      <c r="P22" s="255"/>
      <c r="T22" s="266"/>
    </row>
    <row r="23" spans="2:20" x14ac:dyDescent="0.25">
      <c r="B23" s="238"/>
      <c r="C23" s="237"/>
      <c r="D23" s="237"/>
      <c r="E23" s="237"/>
      <c r="F23" s="237"/>
      <c r="G23" s="238"/>
      <c r="H23" s="238"/>
      <c r="I23" s="251"/>
      <c r="J23" s="251"/>
      <c r="K23" s="252"/>
      <c r="L23" s="253"/>
      <c r="M23" s="253"/>
      <c r="N23" s="253"/>
      <c r="O23" s="271"/>
      <c r="P23" s="271" t="str">
        <f>(IF(L23="","",IF(L23&lt;=J23,"En Términos","Fuera de Términos")))</f>
        <v/>
      </c>
    </row>
    <row r="24" spans="2:20" s="239" customFormat="1" ht="15.75" x14ac:dyDescent="0.25">
      <c r="B24" s="254" t="s">
        <v>55</v>
      </c>
      <c r="C24" s="258"/>
      <c r="D24" s="258"/>
      <c r="E24" s="258"/>
      <c r="F24" s="258"/>
      <c r="G24" s="256"/>
      <c r="H24" s="258"/>
      <c r="I24" s="258"/>
      <c r="J24" s="258"/>
      <c r="K24" s="259"/>
      <c r="L24" s="258"/>
      <c r="M24" s="258"/>
      <c r="N24" s="258"/>
      <c r="O24" s="258"/>
      <c r="P24" s="258"/>
    </row>
    <row r="25" spans="2:20" x14ac:dyDescent="0.25">
      <c r="B25" s="238"/>
      <c r="C25" s="237"/>
      <c r="D25" s="237"/>
      <c r="E25" s="237"/>
      <c r="F25" s="237"/>
      <c r="G25" s="238"/>
      <c r="H25" s="238"/>
      <c r="I25" s="251"/>
      <c r="J25" s="251"/>
      <c r="K25" s="252"/>
      <c r="L25" s="253"/>
      <c r="M25" s="253"/>
      <c r="N25" s="253"/>
      <c r="O25" s="271"/>
      <c r="P25" s="271" t="str">
        <f t="shared" ref="P25:P26" si="0">(IF(L25="","",IF(L25&lt;=J25,"En Términos","Fuera de Términos")))</f>
        <v/>
      </c>
    </row>
    <row r="26" spans="2:20" x14ac:dyDescent="0.25">
      <c r="B26" s="238"/>
      <c r="C26" s="237"/>
      <c r="D26" s="237"/>
      <c r="E26" s="237"/>
      <c r="F26" s="237"/>
      <c r="G26" s="238"/>
      <c r="H26" s="238"/>
      <c r="I26" s="251"/>
      <c r="J26" s="251"/>
      <c r="K26" s="252"/>
      <c r="L26" s="253"/>
      <c r="M26" s="253"/>
      <c r="N26" s="253"/>
      <c r="O26" s="271"/>
      <c r="P26" s="271" t="str">
        <f t="shared" si="0"/>
        <v/>
      </c>
    </row>
    <row r="27" spans="2:20" ht="15.75" x14ac:dyDescent="0.25">
      <c r="B27" s="260" t="s">
        <v>56</v>
      </c>
      <c r="C27" s="255"/>
      <c r="D27" s="255"/>
      <c r="E27" s="255"/>
      <c r="F27" s="255"/>
      <c r="G27" s="255"/>
      <c r="H27" s="255"/>
      <c r="I27" s="255"/>
      <c r="J27" s="255"/>
      <c r="K27" s="261"/>
      <c r="L27" s="255"/>
      <c r="M27" s="255"/>
      <c r="N27" s="255"/>
      <c r="O27" s="255"/>
      <c r="P27" s="255"/>
    </row>
    <row r="28" spans="2:20" x14ac:dyDescent="0.25">
      <c r="B28" s="238"/>
      <c r="C28" s="237"/>
      <c r="D28" s="237"/>
      <c r="E28" s="237"/>
      <c r="F28" s="237"/>
      <c r="G28" s="238"/>
      <c r="H28" s="238"/>
      <c r="I28" s="240"/>
      <c r="J28" s="240"/>
      <c r="K28" s="252"/>
      <c r="L28" s="253"/>
      <c r="M28" s="253"/>
      <c r="N28" s="253"/>
      <c r="O28" s="271"/>
      <c r="P28" s="271" t="str">
        <f>(IF(L28="","",IF(L28&lt;=J28,"En Términos","Fuera de Términos")))</f>
        <v/>
      </c>
    </row>
    <row r="29" spans="2:20" ht="31.5" x14ac:dyDescent="0.25">
      <c r="B29" s="262" t="s">
        <v>57</v>
      </c>
      <c r="C29" s="255"/>
      <c r="D29" s="255"/>
      <c r="E29" s="255"/>
      <c r="F29" s="255"/>
      <c r="G29" s="255"/>
      <c r="H29" s="255"/>
      <c r="I29" s="255"/>
      <c r="J29" s="255"/>
      <c r="K29" s="261"/>
      <c r="L29" s="255"/>
      <c r="M29" s="255"/>
      <c r="N29" s="255"/>
      <c r="O29" s="255"/>
      <c r="P29" s="255"/>
    </row>
    <row r="30" spans="2:20" x14ac:dyDescent="0.25">
      <c r="B30" s="238"/>
      <c r="C30" s="237"/>
      <c r="D30" s="237"/>
      <c r="E30" s="237"/>
      <c r="F30" s="237"/>
      <c r="G30" s="238"/>
      <c r="H30" s="238"/>
      <c r="I30" s="240"/>
      <c r="J30" s="240"/>
      <c r="K30" s="252"/>
      <c r="L30" s="253"/>
      <c r="M30" s="253"/>
      <c r="N30" s="253"/>
      <c r="O30" s="271"/>
      <c r="P30" s="271" t="str">
        <f>(IF(L30="","",IF(L30&lt;=J30,"En Términos","Fuera de Términos")))</f>
        <v/>
      </c>
    </row>
    <row r="31" spans="2:20" ht="31.5" x14ac:dyDescent="0.25">
      <c r="B31" s="262" t="s">
        <v>58</v>
      </c>
      <c r="C31" s="255"/>
      <c r="D31" s="255"/>
      <c r="E31" s="255"/>
      <c r="F31" s="255"/>
      <c r="G31" s="255"/>
      <c r="H31" s="255"/>
      <c r="I31" s="255"/>
      <c r="J31" s="255"/>
      <c r="K31" s="261"/>
      <c r="L31" s="255"/>
      <c r="M31" s="255"/>
      <c r="N31" s="255"/>
      <c r="O31" s="255"/>
      <c r="P31" s="255"/>
    </row>
    <row r="32" spans="2:20" x14ac:dyDescent="0.25">
      <c r="B32" s="238"/>
      <c r="C32" s="237"/>
      <c r="D32" s="237"/>
      <c r="E32" s="237"/>
      <c r="F32" s="237"/>
      <c r="G32" s="238"/>
      <c r="H32" s="238"/>
      <c r="I32" s="240"/>
      <c r="J32" s="240"/>
      <c r="K32" s="252"/>
      <c r="L32" s="253"/>
      <c r="M32" s="253"/>
      <c r="N32" s="253"/>
      <c r="O32" s="271"/>
      <c r="P32" s="271" t="str">
        <f>(IF(L32="","",IF(L32&lt;=J32,"En Términos","Fuera de Términos")))</f>
        <v/>
      </c>
    </row>
    <row r="33" spans="2:1017 1025:5120 5128:6143 6151:7166 7174:8189 8197:9212 9220:10235 10243:11258 11266:12281 12289:16384" ht="31.5" x14ac:dyDescent="0.25">
      <c r="B33" s="263" t="s">
        <v>59</v>
      </c>
      <c r="C33" s="264"/>
      <c r="D33" s="264"/>
      <c r="E33" s="264"/>
      <c r="F33" s="264"/>
      <c r="G33" s="255"/>
      <c r="H33" s="264"/>
      <c r="I33" s="264"/>
      <c r="J33" s="264"/>
      <c r="K33" s="265"/>
      <c r="L33" s="264"/>
      <c r="M33" s="264"/>
      <c r="N33" s="264"/>
      <c r="O33" s="264"/>
      <c r="P33" s="264"/>
    </row>
    <row r="34" spans="2:1017 1025:5120 5128:6143 6151:7166 7174:8189 8197:9212 9220:10235 10243:11258 11266:12281 12289:16384" x14ac:dyDescent="0.25">
      <c r="B34" s="238"/>
      <c r="C34" s="237"/>
      <c r="D34" s="237"/>
      <c r="E34" s="237"/>
      <c r="F34" s="237"/>
      <c r="G34" s="238"/>
      <c r="H34" s="238"/>
      <c r="I34" s="240"/>
      <c r="J34" s="240"/>
      <c r="K34" s="252"/>
      <c r="L34" s="253"/>
      <c r="M34" s="253"/>
      <c r="N34" s="253"/>
      <c r="O34" s="271"/>
      <c r="P34" s="271" t="str">
        <f>(IF(L34="","",IF(L34&lt;=J34,"En Términos","Fuera de Términos")))</f>
        <v/>
      </c>
    </row>
    <row r="35" spans="2:1017 1025:5120 5128:6143 6151:7166 7174:8189 8197:9212 9220:10235 10243:11258 11266:12281 12289:16384" ht="15.75" x14ac:dyDescent="0.25">
      <c r="B35" s="263" t="s">
        <v>60</v>
      </c>
      <c r="C35" s="264"/>
      <c r="D35" s="264"/>
      <c r="E35" s="264"/>
      <c r="F35" s="264"/>
      <c r="G35" s="255"/>
      <c r="H35" s="264"/>
      <c r="I35" s="264"/>
      <c r="J35" s="264"/>
      <c r="K35" s="265"/>
      <c r="L35" s="264"/>
      <c r="M35" s="264"/>
      <c r="N35" s="264"/>
      <c r="O35" s="264"/>
      <c r="P35" s="264"/>
    </row>
    <row r="36" spans="2:1017 1025:5120 5128:6143 6151:7166 7174:8189 8197:9212 9220:10235 10243:11258 11266:12281 12289:16384" x14ac:dyDescent="0.25">
      <c r="B36" s="238"/>
      <c r="C36" s="237"/>
      <c r="D36" s="237"/>
      <c r="E36" s="237"/>
      <c r="F36" s="237"/>
      <c r="G36" s="238"/>
      <c r="H36" s="238"/>
      <c r="I36" s="240"/>
      <c r="J36" s="240"/>
      <c r="K36" s="252"/>
      <c r="L36" s="253"/>
      <c r="M36" s="253"/>
      <c r="N36" s="253"/>
      <c r="O36" s="271"/>
      <c r="P36" s="271" t="str">
        <f>(IF(L36="","",IF(L36&lt;=J36,"En Términos","Fuera de Términos")))</f>
        <v/>
      </c>
    </row>
    <row r="37" spans="2:1017 1025:5120 5128:6143 6151:7166 7174:8189 8197:9212 9220:10235 10243:11258 11266:12281 12289:16384" s="243" customFormat="1" ht="18" x14ac:dyDescent="0.25">
      <c r="B37" s="226"/>
      <c r="C37" s="226"/>
      <c r="D37" s="226"/>
      <c r="E37" s="226"/>
      <c r="M37" s="226"/>
      <c r="N37" s="226"/>
      <c r="O37" s="226"/>
      <c r="P37" s="226"/>
      <c r="X37" s="226"/>
      <c r="Y37" s="226"/>
      <c r="Z37" s="226"/>
      <c r="AA37" s="226"/>
      <c r="AI37" s="226"/>
      <c r="AJ37" s="226"/>
      <c r="AK37" s="226"/>
      <c r="AL37" s="226"/>
      <c r="AT37" s="226"/>
      <c r="AU37" s="226"/>
      <c r="AV37" s="226"/>
      <c r="AW37" s="226"/>
      <c r="BE37" s="226"/>
      <c r="BF37" s="226"/>
      <c r="BG37" s="226"/>
      <c r="BH37" s="226"/>
      <c r="BP37" s="226"/>
      <c r="BQ37" s="226"/>
      <c r="BR37" s="226"/>
      <c r="BS37" s="226"/>
      <c r="CA37" s="226"/>
      <c r="CB37" s="226"/>
      <c r="CC37" s="226"/>
      <c r="CD37" s="226"/>
      <c r="CL37" s="226"/>
      <c r="CM37" s="226"/>
      <c r="CN37" s="226"/>
      <c r="CO37" s="226"/>
      <c r="CW37" s="226"/>
      <c r="CX37" s="226"/>
      <c r="CY37" s="226"/>
      <c r="CZ37" s="226"/>
      <c r="DH37" s="226"/>
      <c r="DI37" s="226"/>
      <c r="DJ37" s="226"/>
      <c r="DK37" s="226"/>
      <c r="DS37" s="226"/>
      <c r="DT37" s="226"/>
      <c r="DU37" s="226"/>
      <c r="DV37" s="226"/>
      <c r="ED37" s="226"/>
      <c r="EE37" s="226"/>
      <c r="EF37" s="226"/>
      <c r="EG37" s="226"/>
      <c r="EO37" s="226"/>
      <c r="EP37" s="226"/>
      <c r="EQ37" s="226"/>
      <c r="ER37" s="226"/>
      <c r="EZ37" s="226"/>
      <c r="FA37" s="226"/>
      <c r="FB37" s="226"/>
      <c r="FC37" s="226"/>
      <c r="FK37" s="226"/>
      <c r="FL37" s="226"/>
      <c r="FM37" s="226"/>
      <c r="FN37" s="226"/>
      <c r="FV37" s="226"/>
      <c r="FW37" s="226"/>
      <c r="FX37" s="226"/>
      <c r="FY37" s="226"/>
      <c r="GG37" s="226"/>
      <c r="GH37" s="226"/>
      <c r="GI37" s="226"/>
      <c r="GJ37" s="226"/>
      <c r="GR37" s="226"/>
      <c r="GS37" s="226"/>
      <c r="GT37" s="226"/>
      <c r="GU37" s="226"/>
      <c r="HC37" s="226"/>
      <c r="HD37" s="226"/>
      <c r="HE37" s="226"/>
      <c r="HF37" s="226"/>
      <c r="HN37" s="226"/>
      <c r="HO37" s="226"/>
      <c r="HP37" s="226"/>
      <c r="HQ37" s="226"/>
      <c r="HY37" s="226"/>
      <c r="HZ37" s="226"/>
      <c r="IA37" s="226"/>
      <c r="IB37" s="226"/>
      <c r="IJ37" s="226"/>
      <c r="IK37" s="226"/>
      <c r="IL37" s="226"/>
      <c r="IM37" s="226"/>
      <c r="IU37" s="226"/>
      <c r="IV37" s="226"/>
      <c r="IW37" s="226"/>
      <c r="IX37" s="226"/>
      <c r="JF37" s="226"/>
      <c r="JG37" s="226"/>
      <c r="JH37" s="226"/>
      <c r="JI37" s="226"/>
      <c r="JQ37" s="226"/>
      <c r="JR37" s="226"/>
      <c r="JS37" s="226"/>
      <c r="JT37" s="226"/>
      <c r="KB37" s="226"/>
      <c r="KC37" s="226"/>
      <c r="KD37" s="226"/>
      <c r="KE37" s="226"/>
      <c r="KM37" s="226"/>
      <c r="KN37" s="226"/>
      <c r="KO37" s="226"/>
      <c r="KP37" s="226"/>
      <c r="KX37" s="226"/>
      <c r="KY37" s="226"/>
      <c r="KZ37" s="226"/>
      <c r="LA37" s="226"/>
      <c r="LI37" s="226"/>
      <c r="LJ37" s="226"/>
      <c r="LK37" s="226"/>
      <c r="LL37" s="226"/>
      <c r="LT37" s="226"/>
      <c r="LU37" s="226"/>
      <c r="LV37" s="226"/>
      <c r="LW37" s="226"/>
      <c r="ME37" s="226"/>
      <c r="MF37" s="226"/>
      <c r="MG37" s="226"/>
      <c r="MH37" s="226"/>
      <c r="MP37" s="226"/>
      <c r="MQ37" s="226"/>
      <c r="MR37" s="226"/>
      <c r="MS37" s="226"/>
      <c r="NA37" s="226"/>
      <c r="NB37" s="226"/>
      <c r="NC37" s="226"/>
      <c r="ND37" s="226"/>
      <c r="NL37" s="226"/>
      <c r="NM37" s="226"/>
      <c r="NN37" s="226"/>
      <c r="NO37" s="226"/>
      <c r="NW37" s="226"/>
      <c r="NX37" s="226"/>
      <c r="NY37" s="226"/>
      <c r="NZ37" s="226"/>
      <c r="OH37" s="226"/>
      <c r="OI37" s="226"/>
      <c r="OJ37" s="226"/>
      <c r="OK37" s="226"/>
      <c r="OS37" s="226"/>
      <c r="OT37" s="226"/>
      <c r="OU37" s="226"/>
      <c r="OV37" s="226"/>
      <c r="PD37" s="226"/>
      <c r="PE37" s="226"/>
      <c r="PF37" s="226"/>
      <c r="PG37" s="226"/>
      <c r="PO37" s="226"/>
      <c r="PP37" s="226"/>
      <c r="PQ37" s="226"/>
      <c r="PR37" s="226"/>
      <c r="PZ37" s="226"/>
      <c r="QA37" s="226"/>
      <c r="QB37" s="226"/>
      <c r="QC37" s="226"/>
      <c r="QK37" s="226"/>
      <c r="QL37" s="226"/>
      <c r="QM37" s="226"/>
      <c r="QN37" s="226"/>
      <c r="QV37" s="226"/>
      <c r="QW37" s="226"/>
      <c r="QX37" s="226"/>
      <c r="QY37" s="226"/>
      <c r="RG37" s="226"/>
      <c r="RH37" s="226"/>
      <c r="RI37" s="226"/>
      <c r="RJ37" s="226"/>
      <c r="RR37" s="226"/>
      <c r="RS37" s="226"/>
      <c r="RT37" s="226"/>
      <c r="RU37" s="226"/>
      <c r="SC37" s="226"/>
      <c r="SD37" s="226"/>
      <c r="SE37" s="226"/>
      <c r="SF37" s="226"/>
      <c r="SN37" s="226"/>
      <c r="SO37" s="226"/>
      <c r="SP37" s="226"/>
      <c r="SQ37" s="226"/>
      <c r="SY37" s="226"/>
      <c r="SZ37" s="226"/>
      <c r="TA37" s="226"/>
      <c r="TB37" s="226"/>
      <c r="TJ37" s="226"/>
      <c r="TK37" s="226"/>
      <c r="TL37" s="226"/>
      <c r="TM37" s="226"/>
      <c r="TU37" s="226"/>
      <c r="TV37" s="226"/>
      <c r="TW37" s="226"/>
      <c r="TX37" s="226"/>
      <c r="UF37" s="226"/>
      <c r="UG37" s="226"/>
      <c r="UH37" s="226"/>
      <c r="UI37" s="226"/>
      <c r="UQ37" s="226"/>
      <c r="UR37" s="226"/>
      <c r="US37" s="226"/>
      <c r="UT37" s="226"/>
      <c r="VB37" s="226"/>
      <c r="VC37" s="226"/>
      <c r="VD37" s="226"/>
      <c r="VE37" s="226"/>
      <c r="VM37" s="226"/>
      <c r="VN37" s="226"/>
      <c r="VO37" s="226"/>
      <c r="VP37" s="226"/>
      <c r="VX37" s="226"/>
      <c r="VY37" s="226"/>
      <c r="VZ37" s="226"/>
      <c r="WA37" s="226"/>
      <c r="WI37" s="226"/>
      <c r="WJ37" s="226"/>
      <c r="WK37" s="226"/>
      <c r="WL37" s="226"/>
      <c r="WT37" s="226"/>
      <c r="WU37" s="226"/>
      <c r="WV37" s="226"/>
      <c r="WW37" s="226"/>
      <c r="XE37" s="226"/>
      <c r="XF37" s="226"/>
      <c r="XG37" s="226"/>
      <c r="XH37" s="226"/>
      <c r="XP37" s="226"/>
      <c r="XQ37" s="226"/>
      <c r="XR37" s="226"/>
      <c r="XS37" s="226"/>
      <c r="YA37" s="226"/>
      <c r="YB37" s="226"/>
      <c r="YC37" s="226"/>
      <c r="YD37" s="226"/>
      <c r="YL37" s="226"/>
      <c r="YM37" s="226"/>
      <c r="YN37" s="226"/>
      <c r="YO37" s="226"/>
      <c r="YW37" s="226"/>
      <c r="YX37" s="226"/>
      <c r="YY37" s="226"/>
      <c r="YZ37" s="226"/>
      <c r="ZH37" s="226"/>
      <c r="ZI37" s="226"/>
      <c r="ZJ37" s="226"/>
      <c r="ZK37" s="226"/>
      <c r="ZS37" s="226"/>
      <c r="ZT37" s="226"/>
      <c r="ZU37" s="226"/>
      <c r="ZV37" s="226"/>
      <c r="AAD37" s="226"/>
      <c r="AAE37" s="226"/>
      <c r="AAF37" s="226"/>
      <c r="AAG37" s="226"/>
      <c r="AAO37" s="226"/>
      <c r="AAP37" s="226"/>
      <c r="AAQ37" s="226"/>
      <c r="AAR37" s="226"/>
      <c r="AAZ37" s="226"/>
      <c r="ABA37" s="226"/>
      <c r="ABB37" s="226"/>
      <c r="ABC37" s="226"/>
      <c r="ABK37" s="226"/>
      <c r="ABL37" s="226"/>
      <c r="ABM37" s="226"/>
      <c r="ABN37" s="226"/>
      <c r="ABV37" s="226"/>
      <c r="ABW37" s="226"/>
      <c r="ABX37" s="226"/>
      <c r="ABY37" s="226"/>
      <c r="ACG37" s="226"/>
      <c r="ACH37" s="226"/>
      <c r="ACI37" s="226"/>
      <c r="ACJ37" s="226"/>
      <c r="ACR37" s="226"/>
      <c r="ACS37" s="226"/>
      <c r="ACT37" s="226"/>
      <c r="ACU37" s="226"/>
      <c r="ADC37" s="226"/>
      <c r="ADD37" s="226"/>
      <c r="ADE37" s="226"/>
      <c r="ADF37" s="226"/>
      <c r="ADN37" s="226"/>
      <c r="ADO37" s="226"/>
      <c r="ADP37" s="226"/>
      <c r="ADQ37" s="226"/>
      <c r="ADY37" s="226"/>
      <c r="ADZ37" s="226"/>
      <c r="AEA37" s="226"/>
      <c r="AEB37" s="226"/>
      <c r="AEJ37" s="226"/>
      <c r="AEK37" s="226"/>
      <c r="AEL37" s="226"/>
      <c r="AEM37" s="226"/>
      <c r="AEU37" s="226"/>
      <c r="AEV37" s="226"/>
      <c r="AEW37" s="226"/>
      <c r="AEX37" s="226"/>
      <c r="AFF37" s="226"/>
      <c r="AFG37" s="226"/>
      <c r="AFH37" s="226"/>
      <c r="AFI37" s="226"/>
      <c r="AFQ37" s="226"/>
      <c r="AFR37" s="226"/>
      <c r="AFS37" s="226"/>
      <c r="AFT37" s="226"/>
      <c r="AGB37" s="226"/>
      <c r="AGC37" s="226"/>
      <c r="AGD37" s="226"/>
      <c r="AGE37" s="226"/>
      <c r="AGM37" s="226"/>
      <c r="AGN37" s="226"/>
      <c r="AGO37" s="226"/>
      <c r="AGP37" s="226"/>
      <c r="AGX37" s="226"/>
      <c r="AGY37" s="226"/>
      <c r="AGZ37" s="226"/>
      <c r="AHA37" s="226"/>
      <c r="AHI37" s="226"/>
      <c r="AHJ37" s="226"/>
      <c r="AHK37" s="226"/>
      <c r="AHL37" s="226"/>
      <c r="AHT37" s="226"/>
      <c r="AHU37" s="226"/>
      <c r="AHV37" s="226"/>
      <c r="AHW37" s="226"/>
      <c r="AIE37" s="226"/>
      <c r="AIF37" s="226"/>
      <c r="AIG37" s="226"/>
      <c r="AIH37" s="226"/>
      <c r="AIP37" s="226"/>
      <c r="AIQ37" s="226"/>
      <c r="AIR37" s="226"/>
      <c r="AIS37" s="226"/>
      <c r="AJA37" s="226"/>
      <c r="AJB37" s="226"/>
      <c r="AJC37" s="226"/>
      <c r="AJD37" s="226"/>
      <c r="AJL37" s="226"/>
      <c r="AJM37" s="226"/>
      <c r="AJN37" s="226"/>
      <c r="AJO37" s="226"/>
      <c r="AJW37" s="226"/>
      <c r="AJX37" s="226"/>
      <c r="AJY37" s="226"/>
      <c r="AJZ37" s="226"/>
      <c r="AKH37" s="226"/>
      <c r="AKI37" s="226"/>
      <c r="AKJ37" s="226"/>
      <c r="AKK37" s="226"/>
      <c r="AKS37" s="226"/>
      <c r="AKT37" s="226"/>
      <c r="AKU37" s="226"/>
      <c r="AKV37" s="226"/>
      <c r="ALD37" s="226"/>
      <c r="ALE37" s="226"/>
      <c r="ALF37" s="226"/>
      <c r="ALG37" s="226"/>
      <c r="ALO37" s="226"/>
      <c r="ALP37" s="226"/>
      <c r="ALQ37" s="226"/>
      <c r="ALR37" s="226"/>
      <c r="ALZ37" s="226"/>
      <c r="AMA37" s="226"/>
      <c r="AMB37" s="226"/>
      <c r="AMC37" s="226"/>
      <c r="AMK37" s="226"/>
      <c r="AML37" s="226"/>
      <c r="AMM37" s="226"/>
      <c r="AMN37" s="226"/>
      <c r="AMV37" s="226"/>
      <c r="AMW37" s="226"/>
      <c r="AMX37" s="226"/>
      <c r="AMY37" s="226"/>
      <c r="ANG37" s="226"/>
      <c r="ANH37" s="226"/>
      <c r="ANI37" s="226"/>
      <c r="ANJ37" s="226"/>
      <c r="ANR37" s="226"/>
      <c r="ANS37" s="226"/>
      <c r="ANT37" s="226"/>
      <c r="ANU37" s="226"/>
      <c r="AOC37" s="226"/>
      <c r="AOD37" s="226"/>
      <c r="AOE37" s="226"/>
      <c r="AOF37" s="226"/>
      <c r="AON37" s="226"/>
      <c r="AOO37" s="226"/>
      <c r="AOP37" s="226"/>
      <c r="AOQ37" s="226"/>
      <c r="AOY37" s="226"/>
      <c r="AOZ37" s="226"/>
      <c r="APA37" s="226"/>
      <c r="APB37" s="226"/>
      <c r="APJ37" s="226"/>
      <c r="APK37" s="226"/>
      <c r="APL37" s="226"/>
      <c r="APM37" s="226"/>
      <c r="APU37" s="226"/>
      <c r="APV37" s="226"/>
      <c r="APW37" s="226"/>
      <c r="APX37" s="226"/>
      <c r="AQF37" s="226"/>
      <c r="AQG37" s="226"/>
      <c r="AQH37" s="226"/>
      <c r="AQI37" s="226"/>
      <c r="AQQ37" s="226"/>
      <c r="AQR37" s="226"/>
      <c r="AQS37" s="226"/>
      <c r="AQT37" s="226"/>
      <c r="ARB37" s="226"/>
      <c r="ARC37" s="226"/>
      <c r="ARD37" s="226"/>
      <c r="ARE37" s="226"/>
      <c r="ARM37" s="226"/>
      <c r="ARN37" s="226"/>
      <c r="ARO37" s="226"/>
      <c r="ARP37" s="226"/>
      <c r="ARX37" s="226"/>
      <c r="ARY37" s="226"/>
      <c r="ARZ37" s="226"/>
      <c r="ASA37" s="226"/>
      <c r="ASI37" s="226"/>
      <c r="ASJ37" s="226"/>
      <c r="ASK37" s="226"/>
      <c r="ASL37" s="226"/>
      <c r="AST37" s="226"/>
      <c r="ASU37" s="226"/>
      <c r="ASV37" s="226"/>
      <c r="ASW37" s="226"/>
      <c r="ATE37" s="226"/>
      <c r="ATF37" s="226"/>
      <c r="ATG37" s="226"/>
      <c r="ATH37" s="226"/>
      <c r="ATP37" s="226"/>
      <c r="ATQ37" s="226"/>
      <c r="ATR37" s="226"/>
      <c r="ATS37" s="226"/>
      <c r="AUA37" s="226"/>
      <c r="AUB37" s="226"/>
      <c r="AUC37" s="226"/>
      <c r="AUD37" s="226"/>
      <c r="AUL37" s="226"/>
      <c r="AUM37" s="226"/>
      <c r="AUN37" s="226"/>
      <c r="AUO37" s="226"/>
      <c r="AUW37" s="226"/>
      <c r="AUX37" s="226"/>
      <c r="AUY37" s="226"/>
      <c r="AUZ37" s="226"/>
      <c r="AVH37" s="226"/>
      <c r="AVI37" s="226"/>
      <c r="AVJ37" s="226"/>
      <c r="AVK37" s="226"/>
      <c r="AVS37" s="226"/>
      <c r="AVT37" s="226"/>
      <c r="AVU37" s="226"/>
      <c r="AVV37" s="226"/>
      <c r="AWD37" s="226"/>
      <c r="AWE37" s="226"/>
      <c r="AWF37" s="226"/>
      <c r="AWG37" s="226"/>
      <c r="AWO37" s="226"/>
      <c r="AWP37" s="226"/>
      <c r="AWQ37" s="226"/>
      <c r="AWR37" s="226"/>
      <c r="AWZ37" s="226"/>
      <c r="AXA37" s="226"/>
      <c r="AXB37" s="226"/>
      <c r="AXC37" s="226"/>
      <c r="AXK37" s="226"/>
      <c r="AXL37" s="226"/>
      <c r="AXM37" s="226"/>
      <c r="AXN37" s="226"/>
      <c r="AXV37" s="226"/>
      <c r="AXW37" s="226"/>
      <c r="AXX37" s="226"/>
      <c r="AXY37" s="226"/>
      <c r="AYG37" s="226"/>
      <c r="AYH37" s="226"/>
      <c r="AYI37" s="226"/>
      <c r="AYJ37" s="226"/>
      <c r="AYR37" s="226"/>
      <c r="AYS37" s="226"/>
      <c r="AYT37" s="226"/>
      <c r="AYU37" s="226"/>
      <c r="AZC37" s="226"/>
      <c r="AZD37" s="226"/>
      <c r="AZE37" s="226"/>
      <c r="AZF37" s="226"/>
      <c r="AZN37" s="226"/>
      <c r="AZO37" s="226"/>
      <c r="AZP37" s="226"/>
      <c r="AZQ37" s="226"/>
      <c r="AZY37" s="226"/>
      <c r="AZZ37" s="226"/>
      <c r="BAA37" s="226"/>
      <c r="BAB37" s="226"/>
      <c r="BAJ37" s="226"/>
      <c r="BAK37" s="226"/>
      <c r="BAL37" s="226"/>
      <c r="BAM37" s="226"/>
      <c r="BAU37" s="226"/>
      <c r="BAV37" s="226"/>
      <c r="BAW37" s="226"/>
      <c r="BAX37" s="226"/>
      <c r="BBF37" s="226"/>
      <c r="BBG37" s="226"/>
      <c r="BBH37" s="226"/>
      <c r="BBI37" s="226"/>
      <c r="BBQ37" s="226"/>
      <c r="BBR37" s="226"/>
      <c r="BBS37" s="226"/>
      <c r="BBT37" s="226"/>
      <c r="BCB37" s="226"/>
      <c r="BCC37" s="226"/>
      <c r="BCD37" s="226"/>
      <c r="BCE37" s="226"/>
      <c r="BCM37" s="226"/>
      <c r="BCN37" s="226"/>
      <c r="BCO37" s="226"/>
      <c r="BCP37" s="226"/>
      <c r="BCX37" s="226"/>
      <c r="BCY37" s="226"/>
      <c r="BCZ37" s="226"/>
      <c r="BDA37" s="226"/>
      <c r="BDI37" s="226"/>
      <c r="BDJ37" s="226"/>
      <c r="BDK37" s="226"/>
      <c r="BDL37" s="226"/>
      <c r="BDT37" s="226"/>
      <c r="BDU37" s="226"/>
      <c r="BDV37" s="226"/>
      <c r="BDW37" s="226"/>
      <c r="BEE37" s="226"/>
      <c r="BEF37" s="226"/>
      <c r="BEG37" s="226"/>
      <c r="BEH37" s="226"/>
      <c r="BEP37" s="226"/>
      <c r="BEQ37" s="226"/>
      <c r="BER37" s="226"/>
      <c r="BES37" s="226"/>
      <c r="BFA37" s="226"/>
      <c r="BFB37" s="226"/>
      <c r="BFC37" s="226"/>
      <c r="BFD37" s="226"/>
      <c r="BFL37" s="226"/>
      <c r="BFM37" s="226"/>
      <c r="BFN37" s="226"/>
      <c r="BFO37" s="226"/>
      <c r="BFW37" s="226"/>
      <c r="BFX37" s="226"/>
      <c r="BFY37" s="226"/>
      <c r="BFZ37" s="226"/>
      <c r="BGH37" s="226"/>
      <c r="BGI37" s="226"/>
      <c r="BGJ37" s="226"/>
      <c r="BGK37" s="226"/>
      <c r="BGS37" s="226"/>
      <c r="BGT37" s="226"/>
      <c r="BGU37" s="226"/>
      <c r="BGV37" s="226"/>
      <c r="BHD37" s="226"/>
      <c r="BHE37" s="226"/>
      <c r="BHF37" s="226"/>
      <c r="BHG37" s="226"/>
      <c r="BHO37" s="226"/>
      <c r="BHP37" s="226"/>
      <c r="BHQ37" s="226"/>
      <c r="BHR37" s="226"/>
      <c r="BHZ37" s="226"/>
      <c r="BIA37" s="226"/>
      <c r="BIB37" s="226"/>
      <c r="BIC37" s="226"/>
      <c r="BIK37" s="226"/>
      <c r="BIL37" s="226"/>
      <c r="BIM37" s="226"/>
      <c r="BIN37" s="226"/>
      <c r="BIV37" s="226"/>
      <c r="BIW37" s="226"/>
      <c r="BIX37" s="226"/>
      <c r="BIY37" s="226"/>
      <c r="BJG37" s="226"/>
      <c r="BJH37" s="226"/>
      <c r="BJI37" s="226"/>
      <c r="BJJ37" s="226"/>
      <c r="BJR37" s="226"/>
      <c r="BJS37" s="226"/>
      <c r="BJT37" s="226"/>
      <c r="BJU37" s="226"/>
      <c r="BKC37" s="226"/>
      <c r="BKD37" s="226"/>
      <c r="BKE37" s="226"/>
      <c r="BKF37" s="226"/>
      <c r="BKN37" s="226"/>
      <c r="BKO37" s="226"/>
      <c r="BKP37" s="226"/>
      <c r="BKQ37" s="226"/>
      <c r="BKY37" s="226"/>
      <c r="BKZ37" s="226"/>
      <c r="BLA37" s="226"/>
      <c r="BLB37" s="226"/>
      <c r="BLJ37" s="226"/>
      <c r="BLK37" s="226"/>
      <c r="BLL37" s="226"/>
      <c r="BLM37" s="226"/>
      <c r="BLU37" s="226"/>
      <c r="BLV37" s="226"/>
      <c r="BLW37" s="226"/>
      <c r="BLX37" s="226"/>
      <c r="BMF37" s="226"/>
      <c r="BMG37" s="226"/>
      <c r="BMH37" s="226"/>
      <c r="BMI37" s="226"/>
      <c r="BMQ37" s="226"/>
      <c r="BMR37" s="226"/>
      <c r="BMS37" s="226"/>
      <c r="BMT37" s="226"/>
      <c r="BNB37" s="226"/>
      <c r="BNC37" s="226"/>
      <c r="BND37" s="226"/>
      <c r="BNE37" s="226"/>
      <c r="BNM37" s="226"/>
      <c r="BNN37" s="226"/>
      <c r="BNO37" s="226"/>
      <c r="BNP37" s="226"/>
      <c r="BNX37" s="226"/>
      <c r="BNY37" s="226"/>
      <c r="BNZ37" s="226"/>
      <c r="BOA37" s="226"/>
      <c r="BOI37" s="226"/>
      <c r="BOJ37" s="226"/>
      <c r="BOK37" s="226"/>
      <c r="BOL37" s="226"/>
      <c r="BOT37" s="226"/>
      <c r="BOU37" s="226"/>
      <c r="BOV37" s="226"/>
      <c r="BOW37" s="226"/>
      <c r="BPE37" s="226"/>
      <c r="BPF37" s="226"/>
      <c r="BPG37" s="226"/>
      <c r="BPH37" s="226"/>
      <c r="BPP37" s="226"/>
      <c r="BPQ37" s="226"/>
      <c r="BPR37" s="226"/>
      <c r="BPS37" s="226"/>
      <c r="BQA37" s="226"/>
      <c r="BQB37" s="226"/>
      <c r="BQC37" s="226"/>
      <c r="BQD37" s="226"/>
      <c r="BQL37" s="226"/>
      <c r="BQM37" s="226"/>
      <c r="BQN37" s="226"/>
      <c r="BQO37" s="226"/>
      <c r="BQW37" s="226"/>
      <c r="BQX37" s="226"/>
      <c r="BQY37" s="226"/>
      <c r="BQZ37" s="226"/>
      <c r="BRH37" s="226"/>
      <c r="BRI37" s="226"/>
      <c r="BRJ37" s="226"/>
      <c r="BRK37" s="226"/>
      <c r="BRS37" s="226"/>
      <c r="BRT37" s="226"/>
      <c r="BRU37" s="226"/>
      <c r="BRV37" s="226"/>
      <c r="BSD37" s="226"/>
      <c r="BSE37" s="226"/>
      <c r="BSF37" s="226"/>
      <c r="BSG37" s="226"/>
      <c r="BSO37" s="226"/>
      <c r="BSP37" s="226"/>
      <c r="BSQ37" s="226"/>
      <c r="BSR37" s="226"/>
      <c r="BSZ37" s="226"/>
      <c r="BTA37" s="226"/>
      <c r="BTB37" s="226"/>
      <c r="BTC37" s="226"/>
      <c r="BTK37" s="226"/>
      <c r="BTL37" s="226"/>
      <c r="BTM37" s="226"/>
      <c r="BTN37" s="226"/>
      <c r="BTV37" s="226"/>
      <c r="BTW37" s="226"/>
      <c r="BTX37" s="226"/>
      <c r="BTY37" s="226"/>
      <c r="BUG37" s="226"/>
      <c r="BUH37" s="226"/>
      <c r="BUI37" s="226"/>
      <c r="BUJ37" s="226"/>
      <c r="BUR37" s="226"/>
      <c r="BUS37" s="226"/>
      <c r="BUT37" s="226"/>
      <c r="BUU37" s="226"/>
      <c r="BVC37" s="226"/>
      <c r="BVD37" s="226"/>
      <c r="BVE37" s="226"/>
      <c r="BVF37" s="226"/>
      <c r="BVN37" s="226"/>
      <c r="BVO37" s="226"/>
      <c r="BVP37" s="226"/>
      <c r="BVQ37" s="226"/>
      <c r="BVY37" s="226"/>
      <c r="BVZ37" s="226"/>
      <c r="BWA37" s="226"/>
      <c r="BWB37" s="226"/>
      <c r="BWJ37" s="226"/>
      <c r="BWK37" s="226"/>
      <c r="BWL37" s="226"/>
      <c r="BWM37" s="226"/>
      <c r="BWU37" s="226"/>
      <c r="BWV37" s="226"/>
      <c r="BWW37" s="226"/>
      <c r="BWX37" s="226"/>
      <c r="BXF37" s="226"/>
      <c r="BXG37" s="226"/>
      <c r="BXH37" s="226"/>
      <c r="BXI37" s="226"/>
      <c r="BXQ37" s="226"/>
      <c r="BXR37" s="226"/>
      <c r="BXS37" s="226"/>
      <c r="BXT37" s="226"/>
      <c r="BYB37" s="226"/>
      <c r="BYC37" s="226"/>
      <c r="BYD37" s="226"/>
      <c r="BYE37" s="226"/>
      <c r="BYM37" s="226"/>
      <c r="BYN37" s="226"/>
      <c r="BYO37" s="226"/>
      <c r="BYP37" s="226"/>
      <c r="BYX37" s="226"/>
      <c r="BYY37" s="226"/>
      <c r="BYZ37" s="226"/>
      <c r="BZA37" s="226"/>
      <c r="BZI37" s="226"/>
      <c r="BZJ37" s="226"/>
      <c r="BZK37" s="226"/>
      <c r="BZL37" s="226"/>
      <c r="BZT37" s="226"/>
      <c r="BZU37" s="226"/>
      <c r="BZV37" s="226"/>
      <c r="BZW37" s="226"/>
      <c r="CAE37" s="226"/>
      <c r="CAF37" s="226"/>
      <c r="CAG37" s="226"/>
      <c r="CAH37" s="226"/>
      <c r="CAP37" s="226"/>
      <c r="CAQ37" s="226"/>
      <c r="CAR37" s="226"/>
      <c r="CAS37" s="226"/>
      <c r="CBA37" s="226"/>
      <c r="CBB37" s="226"/>
      <c r="CBC37" s="226"/>
      <c r="CBD37" s="226"/>
      <c r="CBL37" s="226"/>
      <c r="CBM37" s="226"/>
      <c r="CBN37" s="226"/>
      <c r="CBO37" s="226"/>
      <c r="CBW37" s="226"/>
      <c r="CBX37" s="226"/>
      <c r="CBY37" s="226"/>
      <c r="CBZ37" s="226"/>
      <c r="CCH37" s="226"/>
      <c r="CCI37" s="226"/>
      <c r="CCJ37" s="226"/>
      <c r="CCK37" s="226"/>
      <c r="CCS37" s="226"/>
      <c r="CCT37" s="226"/>
      <c r="CCU37" s="226"/>
      <c r="CCV37" s="226"/>
      <c r="CDD37" s="226"/>
      <c r="CDE37" s="226"/>
      <c r="CDF37" s="226"/>
      <c r="CDG37" s="226"/>
      <c r="CDO37" s="226"/>
      <c r="CDP37" s="226"/>
      <c r="CDQ37" s="226"/>
      <c r="CDR37" s="226"/>
      <c r="CDZ37" s="226"/>
      <c r="CEA37" s="226"/>
      <c r="CEB37" s="226"/>
      <c r="CEC37" s="226"/>
      <c r="CEK37" s="226"/>
      <c r="CEL37" s="226"/>
      <c r="CEM37" s="226"/>
      <c r="CEN37" s="226"/>
      <c r="CEV37" s="226"/>
      <c r="CEW37" s="226"/>
      <c r="CEX37" s="226"/>
      <c r="CEY37" s="226"/>
      <c r="CFG37" s="226"/>
      <c r="CFH37" s="226"/>
      <c r="CFI37" s="226"/>
      <c r="CFJ37" s="226"/>
      <c r="CFR37" s="226"/>
      <c r="CFS37" s="226"/>
      <c r="CFT37" s="226"/>
      <c r="CFU37" s="226"/>
      <c r="CGC37" s="226"/>
      <c r="CGD37" s="226"/>
      <c r="CGE37" s="226"/>
      <c r="CGF37" s="226"/>
      <c r="CGN37" s="226"/>
      <c r="CGO37" s="226"/>
      <c r="CGP37" s="226"/>
      <c r="CGQ37" s="226"/>
      <c r="CGY37" s="226"/>
      <c r="CGZ37" s="226"/>
      <c r="CHA37" s="226"/>
      <c r="CHB37" s="226"/>
      <c r="CHJ37" s="226"/>
      <c r="CHK37" s="226"/>
      <c r="CHL37" s="226"/>
      <c r="CHM37" s="226"/>
      <c r="CHU37" s="226"/>
      <c r="CHV37" s="226"/>
      <c r="CHW37" s="226"/>
      <c r="CHX37" s="226"/>
      <c r="CIF37" s="226"/>
      <c r="CIG37" s="226"/>
      <c r="CIH37" s="226"/>
      <c r="CII37" s="226"/>
      <c r="CIQ37" s="226"/>
      <c r="CIR37" s="226"/>
      <c r="CIS37" s="226"/>
      <c r="CIT37" s="226"/>
      <c r="CJB37" s="226"/>
      <c r="CJC37" s="226"/>
      <c r="CJD37" s="226"/>
      <c r="CJE37" s="226"/>
      <c r="CJM37" s="226"/>
      <c r="CJN37" s="226"/>
      <c r="CJO37" s="226"/>
      <c r="CJP37" s="226"/>
      <c r="CJX37" s="226"/>
      <c r="CJY37" s="226"/>
      <c r="CJZ37" s="226"/>
      <c r="CKA37" s="226"/>
      <c r="CKI37" s="226"/>
      <c r="CKJ37" s="226"/>
      <c r="CKK37" s="226"/>
      <c r="CKL37" s="226"/>
      <c r="CKT37" s="226"/>
      <c r="CKU37" s="226"/>
      <c r="CKV37" s="226"/>
      <c r="CKW37" s="226"/>
      <c r="CLE37" s="226"/>
      <c r="CLF37" s="226"/>
      <c r="CLG37" s="226"/>
      <c r="CLH37" s="226"/>
      <c r="CLP37" s="226"/>
      <c r="CLQ37" s="226"/>
      <c r="CLR37" s="226"/>
      <c r="CLS37" s="226"/>
      <c r="CMA37" s="226"/>
      <c r="CMB37" s="226"/>
      <c r="CMC37" s="226"/>
      <c r="CMD37" s="226"/>
      <c r="CML37" s="226"/>
      <c r="CMM37" s="226"/>
      <c r="CMN37" s="226"/>
      <c r="CMO37" s="226"/>
      <c r="CMW37" s="226"/>
      <c r="CMX37" s="226"/>
      <c r="CMY37" s="226"/>
      <c r="CMZ37" s="226"/>
      <c r="CNH37" s="226"/>
      <c r="CNI37" s="226"/>
      <c r="CNJ37" s="226"/>
      <c r="CNK37" s="226"/>
      <c r="CNS37" s="226"/>
      <c r="CNT37" s="226"/>
      <c r="CNU37" s="226"/>
      <c r="CNV37" s="226"/>
      <c r="COD37" s="226"/>
      <c r="COE37" s="226"/>
      <c r="COF37" s="226"/>
      <c r="COG37" s="226"/>
      <c r="COO37" s="226"/>
      <c r="COP37" s="226"/>
      <c r="COQ37" s="226"/>
      <c r="COR37" s="226"/>
      <c r="COZ37" s="226"/>
      <c r="CPA37" s="226"/>
      <c r="CPB37" s="226"/>
      <c r="CPC37" s="226"/>
      <c r="CPK37" s="226"/>
      <c r="CPL37" s="226"/>
      <c r="CPM37" s="226"/>
      <c r="CPN37" s="226"/>
      <c r="CPV37" s="226"/>
      <c r="CPW37" s="226"/>
      <c r="CPX37" s="226"/>
      <c r="CPY37" s="226"/>
      <c r="CQG37" s="226"/>
      <c r="CQH37" s="226"/>
      <c r="CQI37" s="226"/>
      <c r="CQJ37" s="226"/>
      <c r="CQR37" s="226"/>
      <c r="CQS37" s="226"/>
      <c r="CQT37" s="226"/>
      <c r="CQU37" s="226"/>
      <c r="CRC37" s="226"/>
      <c r="CRD37" s="226"/>
      <c r="CRE37" s="226"/>
      <c r="CRF37" s="226"/>
      <c r="CRN37" s="226"/>
      <c r="CRO37" s="226"/>
      <c r="CRP37" s="226"/>
      <c r="CRQ37" s="226"/>
      <c r="CRY37" s="226"/>
      <c r="CRZ37" s="226"/>
      <c r="CSA37" s="226"/>
      <c r="CSB37" s="226"/>
      <c r="CSJ37" s="226"/>
      <c r="CSK37" s="226"/>
      <c r="CSL37" s="226"/>
      <c r="CSM37" s="226"/>
      <c r="CSU37" s="226"/>
      <c r="CSV37" s="226"/>
      <c r="CSW37" s="226"/>
      <c r="CSX37" s="226"/>
      <c r="CTF37" s="226"/>
      <c r="CTG37" s="226"/>
      <c r="CTH37" s="226"/>
      <c r="CTI37" s="226"/>
      <c r="CTQ37" s="226"/>
      <c r="CTR37" s="226"/>
      <c r="CTS37" s="226"/>
      <c r="CTT37" s="226"/>
      <c r="CUB37" s="226"/>
      <c r="CUC37" s="226"/>
      <c r="CUD37" s="226"/>
      <c r="CUE37" s="226"/>
      <c r="CUM37" s="226"/>
      <c r="CUN37" s="226"/>
      <c r="CUO37" s="226"/>
      <c r="CUP37" s="226"/>
      <c r="CUX37" s="226"/>
      <c r="CUY37" s="226"/>
      <c r="CUZ37" s="226"/>
      <c r="CVA37" s="226"/>
      <c r="CVI37" s="226"/>
      <c r="CVJ37" s="226"/>
      <c r="CVK37" s="226"/>
      <c r="CVL37" s="226"/>
      <c r="CVT37" s="226"/>
      <c r="CVU37" s="226"/>
      <c r="CVV37" s="226"/>
      <c r="CVW37" s="226"/>
      <c r="CWE37" s="226"/>
      <c r="CWF37" s="226"/>
      <c r="CWG37" s="226"/>
      <c r="CWH37" s="226"/>
      <c r="CWP37" s="226"/>
      <c r="CWQ37" s="226"/>
      <c r="CWR37" s="226"/>
      <c r="CWS37" s="226"/>
      <c r="CXA37" s="226"/>
      <c r="CXB37" s="226"/>
      <c r="CXC37" s="226"/>
      <c r="CXD37" s="226"/>
      <c r="CXL37" s="226"/>
      <c r="CXM37" s="226"/>
      <c r="CXN37" s="226"/>
      <c r="CXO37" s="226"/>
      <c r="CXW37" s="226"/>
      <c r="CXX37" s="226"/>
      <c r="CXY37" s="226"/>
      <c r="CXZ37" s="226"/>
      <c r="CYH37" s="226"/>
      <c r="CYI37" s="226"/>
      <c r="CYJ37" s="226"/>
      <c r="CYK37" s="226"/>
      <c r="CYS37" s="226"/>
      <c r="CYT37" s="226"/>
      <c r="CYU37" s="226"/>
      <c r="CYV37" s="226"/>
      <c r="CZD37" s="226"/>
      <c r="CZE37" s="226"/>
      <c r="CZF37" s="226"/>
      <c r="CZG37" s="226"/>
      <c r="CZO37" s="226"/>
      <c r="CZP37" s="226"/>
      <c r="CZQ37" s="226"/>
      <c r="CZR37" s="226"/>
      <c r="CZZ37" s="226"/>
      <c r="DAA37" s="226"/>
      <c r="DAB37" s="226"/>
      <c r="DAC37" s="226"/>
      <c r="DAK37" s="226"/>
      <c r="DAL37" s="226"/>
      <c r="DAM37" s="226"/>
      <c r="DAN37" s="226"/>
      <c r="DAV37" s="226"/>
      <c r="DAW37" s="226"/>
      <c r="DAX37" s="226"/>
      <c r="DAY37" s="226"/>
      <c r="DBG37" s="226"/>
      <c r="DBH37" s="226"/>
      <c r="DBI37" s="226"/>
      <c r="DBJ37" s="226"/>
      <c r="DBR37" s="226"/>
      <c r="DBS37" s="226"/>
      <c r="DBT37" s="226"/>
      <c r="DBU37" s="226"/>
      <c r="DCC37" s="226"/>
      <c r="DCD37" s="226"/>
      <c r="DCE37" s="226"/>
      <c r="DCF37" s="226"/>
      <c r="DCN37" s="226"/>
      <c r="DCO37" s="226"/>
      <c r="DCP37" s="226"/>
      <c r="DCQ37" s="226"/>
      <c r="DCY37" s="226"/>
      <c r="DCZ37" s="226"/>
      <c r="DDA37" s="226"/>
      <c r="DDB37" s="226"/>
      <c r="DDJ37" s="226"/>
      <c r="DDK37" s="226"/>
      <c r="DDL37" s="226"/>
      <c r="DDM37" s="226"/>
      <c r="DDU37" s="226"/>
      <c r="DDV37" s="226"/>
      <c r="DDW37" s="226"/>
      <c r="DDX37" s="226"/>
      <c r="DEF37" s="226"/>
      <c r="DEG37" s="226"/>
      <c r="DEH37" s="226"/>
      <c r="DEI37" s="226"/>
      <c r="DEQ37" s="226"/>
      <c r="DER37" s="226"/>
      <c r="DES37" s="226"/>
      <c r="DET37" s="226"/>
      <c r="DFB37" s="226"/>
      <c r="DFC37" s="226"/>
      <c r="DFD37" s="226"/>
      <c r="DFE37" s="226"/>
      <c r="DFM37" s="226"/>
      <c r="DFN37" s="226"/>
      <c r="DFO37" s="226"/>
      <c r="DFP37" s="226"/>
      <c r="DFX37" s="226"/>
      <c r="DFY37" s="226"/>
      <c r="DFZ37" s="226"/>
      <c r="DGA37" s="226"/>
      <c r="DGI37" s="226"/>
      <c r="DGJ37" s="226"/>
      <c r="DGK37" s="226"/>
      <c r="DGL37" s="226"/>
      <c r="DGT37" s="226"/>
      <c r="DGU37" s="226"/>
      <c r="DGV37" s="226"/>
      <c r="DGW37" s="226"/>
      <c r="DHE37" s="226"/>
      <c r="DHF37" s="226"/>
      <c r="DHG37" s="226"/>
      <c r="DHH37" s="226"/>
      <c r="DHP37" s="226"/>
      <c r="DHQ37" s="226"/>
      <c r="DHR37" s="226"/>
      <c r="DHS37" s="226"/>
      <c r="DIA37" s="226"/>
      <c r="DIB37" s="226"/>
      <c r="DIC37" s="226"/>
      <c r="DID37" s="226"/>
      <c r="DIL37" s="226"/>
      <c r="DIM37" s="226"/>
      <c r="DIN37" s="226"/>
      <c r="DIO37" s="226"/>
      <c r="DIW37" s="226"/>
      <c r="DIX37" s="226"/>
      <c r="DIY37" s="226"/>
      <c r="DIZ37" s="226"/>
      <c r="DJH37" s="226"/>
      <c r="DJI37" s="226"/>
      <c r="DJJ37" s="226"/>
      <c r="DJK37" s="226"/>
      <c r="DJS37" s="226"/>
      <c r="DJT37" s="226"/>
      <c r="DJU37" s="226"/>
      <c r="DJV37" s="226"/>
      <c r="DKD37" s="226"/>
      <c r="DKE37" s="226"/>
      <c r="DKF37" s="226"/>
      <c r="DKG37" s="226"/>
      <c r="DKO37" s="226"/>
      <c r="DKP37" s="226"/>
      <c r="DKQ37" s="226"/>
      <c r="DKR37" s="226"/>
      <c r="DKZ37" s="226"/>
      <c r="DLA37" s="226"/>
      <c r="DLB37" s="226"/>
      <c r="DLC37" s="226"/>
      <c r="DLK37" s="226"/>
      <c r="DLL37" s="226"/>
      <c r="DLM37" s="226"/>
      <c r="DLN37" s="226"/>
      <c r="DLV37" s="226"/>
      <c r="DLW37" s="226"/>
      <c r="DLX37" s="226"/>
      <c r="DLY37" s="226"/>
      <c r="DMG37" s="226"/>
      <c r="DMH37" s="226"/>
      <c r="DMI37" s="226"/>
      <c r="DMJ37" s="226"/>
      <c r="DMR37" s="226"/>
      <c r="DMS37" s="226"/>
      <c r="DMT37" s="226"/>
      <c r="DMU37" s="226"/>
      <c r="DNC37" s="226"/>
      <c r="DND37" s="226"/>
      <c r="DNE37" s="226"/>
      <c r="DNF37" s="226"/>
      <c r="DNN37" s="226"/>
      <c r="DNO37" s="226"/>
      <c r="DNP37" s="226"/>
      <c r="DNQ37" s="226"/>
      <c r="DNY37" s="226"/>
      <c r="DNZ37" s="226"/>
      <c r="DOA37" s="226"/>
      <c r="DOB37" s="226"/>
      <c r="DOJ37" s="226"/>
      <c r="DOK37" s="226"/>
      <c r="DOL37" s="226"/>
      <c r="DOM37" s="226"/>
      <c r="DOU37" s="226"/>
      <c r="DOV37" s="226"/>
      <c r="DOW37" s="226"/>
      <c r="DOX37" s="226"/>
      <c r="DPF37" s="226"/>
      <c r="DPG37" s="226"/>
      <c r="DPH37" s="226"/>
      <c r="DPI37" s="226"/>
      <c r="DPQ37" s="226"/>
      <c r="DPR37" s="226"/>
      <c r="DPS37" s="226"/>
      <c r="DPT37" s="226"/>
      <c r="DQB37" s="226"/>
      <c r="DQC37" s="226"/>
      <c r="DQD37" s="226"/>
      <c r="DQE37" s="226"/>
      <c r="DQM37" s="226"/>
      <c r="DQN37" s="226"/>
      <c r="DQO37" s="226"/>
      <c r="DQP37" s="226"/>
      <c r="DQX37" s="226"/>
      <c r="DQY37" s="226"/>
      <c r="DQZ37" s="226"/>
      <c r="DRA37" s="226"/>
      <c r="DRI37" s="226"/>
      <c r="DRJ37" s="226"/>
      <c r="DRK37" s="226"/>
      <c r="DRL37" s="226"/>
      <c r="DRT37" s="226"/>
      <c r="DRU37" s="226"/>
      <c r="DRV37" s="226"/>
      <c r="DRW37" s="226"/>
      <c r="DSE37" s="226"/>
      <c r="DSF37" s="226"/>
      <c r="DSG37" s="226"/>
      <c r="DSH37" s="226"/>
      <c r="DSP37" s="226"/>
      <c r="DSQ37" s="226"/>
      <c r="DSR37" s="226"/>
      <c r="DSS37" s="226"/>
      <c r="DTA37" s="226"/>
      <c r="DTB37" s="226"/>
      <c r="DTC37" s="226"/>
      <c r="DTD37" s="226"/>
      <c r="DTL37" s="226"/>
      <c r="DTM37" s="226"/>
      <c r="DTN37" s="226"/>
      <c r="DTO37" s="226"/>
      <c r="DTW37" s="226"/>
      <c r="DTX37" s="226"/>
      <c r="DTY37" s="226"/>
      <c r="DTZ37" s="226"/>
      <c r="DUH37" s="226"/>
      <c r="DUI37" s="226"/>
      <c r="DUJ37" s="226"/>
      <c r="DUK37" s="226"/>
      <c r="DUS37" s="226"/>
      <c r="DUT37" s="226"/>
      <c r="DUU37" s="226"/>
      <c r="DUV37" s="226"/>
      <c r="DVD37" s="226"/>
      <c r="DVE37" s="226"/>
      <c r="DVF37" s="226"/>
      <c r="DVG37" s="226"/>
      <c r="DVO37" s="226"/>
      <c r="DVP37" s="226"/>
      <c r="DVQ37" s="226"/>
      <c r="DVR37" s="226"/>
      <c r="DVZ37" s="226"/>
      <c r="DWA37" s="226"/>
      <c r="DWB37" s="226"/>
      <c r="DWC37" s="226"/>
      <c r="DWK37" s="226"/>
      <c r="DWL37" s="226"/>
      <c r="DWM37" s="226"/>
      <c r="DWN37" s="226"/>
      <c r="DWV37" s="226"/>
      <c r="DWW37" s="226"/>
      <c r="DWX37" s="226"/>
      <c r="DWY37" s="226"/>
      <c r="DXG37" s="226"/>
      <c r="DXH37" s="226"/>
      <c r="DXI37" s="226"/>
      <c r="DXJ37" s="226"/>
      <c r="DXR37" s="226"/>
      <c r="DXS37" s="226"/>
      <c r="DXT37" s="226"/>
      <c r="DXU37" s="226"/>
      <c r="DYC37" s="226"/>
      <c r="DYD37" s="226"/>
      <c r="DYE37" s="226"/>
      <c r="DYF37" s="226"/>
      <c r="DYN37" s="226"/>
      <c r="DYO37" s="226"/>
      <c r="DYP37" s="226"/>
      <c r="DYQ37" s="226"/>
      <c r="DYY37" s="226"/>
      <c r="DYZ37" s="226"/>
      <c r="DZA37" s="226"/>
      <c r="DZB37" s="226"/>
      <c r="DZJ37" s="226"/>
      <c r="DZK37" s="226"/>
      <c r="DZL37" s="226"/>
      <c r="DZM37" s="226"/>
      <c r="DZU37" s="226"/>
      <c r="DZV37" s="226"/>
      <c r="DZW37" s="226"/>
      <c r="DZX37" s="226"/>
      <c r="EAF37" s="226"/>
      <c r="EAG37" s="226"/>
      <c r="EAH37" s="226"/>
      <c r="EAI37" s="226"/>
      <c r="EAQ37" s="226"/>
      <c r="EAR37" s="226"/>
      <c r="EAS37" s="226"/>
      <c r="EAT37" s="226"/>
      <c r="EBB37" s="226"/>
      <c r="EBC37" s="226"/>
      <c r="EBD37" s="226"/>
      <c r="EBE37" s="226"/>
      <c r="EBM37" s="226"/>
      <c r="EBN37" s="226"/>
      <c r="EBO37" s="226"/>
      <c r="EBP37" s="226"/>
      <c r="EBX37" s="226"/>
      <c r="EBY37" s="226"/>
      <c r="EBZ37" s="226"/>
      <c r="ECA37" s="226"/>
      <c r="ECI37" s="226"/>
      <c r="ECJ37" s="226"/>
      <c r="ECK37" s="226"/>
      <c r="ECL37" s="226"/>
      <c r="ECT37" s="226"/>
      <c r="ECU37" s="226"/>
      <c r="ECV37" s="226"/>
      <c r="ECW37" s="226"/>
      <c r="EDE37" s="226"/>
      <c r="EDF37" s="226"/>
      <c r="EDG37" s="226"/>
      <c r="EDH37" s="226"/>
      <c r="EDP37" s="226"/>
      <c r="EDQ37" s="226"/>
      <c r="EDR37" s="226"/>
      <c r="EDS37" s="226"/>
      <c r="EEA37" s="226"/>
      <c r="EEB37" s="226"/>
      <c r="EEC37" s="226"/>
      <c r="EED37" s="226"/>
      <c r="EEL37" s="226"/>
      <c r="EEM37" s="226"/>
      <c r="EEN37" s="226"/>
      <c r="EEO37" s="226"/>
      <c r="EEW37" s="226"/>
      <c r="EEX37" s="226"/>
      <c r="EEY37" s="226"/>
      <c r="EEZ37" s="226"/>
      <c r="EFH37" s="226"/>
      <c r="EFI37" s="226"/>
      <c r="EFJ37" s="226"/>
      <c r="EFK37" s="226"/>
      <c r="EFS37" s="226"/>
      <c r="EFT37" s="226"/>
      <c r="EFU37" s="226"/>
      <c r="EFV37" s="226"/>
      <c r="EGD37" s="226"/>
      <c r="EGE37" s="226"/>
      <c r="EGF37" s="226"/>
      <c r="EGG37" s="226"/>
      <c r="EGO37" s="226"/>
      <c r="EGP37" s="226"/>
      <c r="EGQ37" s="226"/>
      <c r="EGR37" s="226"/>
      <c r="EGZ37" s="226"/>
      <c r="EHA37" s="226"/>
      <c r="EHB37" s="226"/>
      <c r="EHC37" s="226"/>
      <c r="EHK37" s="226"/>
      <c r="EHL37" s="226"/>
      <c r="EHM37" s="226"/>
      <c r="EHN37" s="226"/>
      <c r="EHV37" s="226"/>
      <c r="EHW37" s="226"/>
      <c r="EHX37" s="226"/>
      <c r="EHY37" s="226"/>
      <c r="EIG37" s="226"/>
      <c r="EIH37" s="226"/>
      <c r="EII37" s="226"/>
      <c r="EIJ37" s="226"/>
      <c r="EIR37" s="226"/>
      <c r="EIS37" s="226"/>
      <c r="EIT37" s="226"/>
      <c r="EIU37" s="226"/>
      <c r="EJC37" s="226"/>
      <c r="EJD37" s="226"/>
      <c r="EJE37" s="226"/>
      <c r="EJF37" s="226"/>
      <c r="EJN37" s="226"/>
      <c r="EJO37" s="226"/>
      <c r="EJP37" s="226"/>
      <c r="EJQ37" s="226"/>
      <c r="EJY37" s="226"/>
      <c r="EJZ37" s="226"/>
      <c r="EKA37" s="226"/>
      <c r="EKB37" s="226"/>
      <c r="EKJ37" s="226"/>
      <c r="EKK37" s="226"/>
      <c r="EKL37" s="226"/>
      <c r="EKM37" s="226"/>
      <c r="EKU37" s="226"/>
      <c r="EKV37" s="226"/>
      <c r="EKW37" s="226"/>
      <c r="EKX37" s="226"/>
      <c r="ELF37" s="226"/>
      <c r="ELG37" s="226"/>
      <c r="ELH37" s="226"/>
      <c r="ELI37" s="226"/>
      <c r="ELQ37" s="226"/>
      <c r="ELR37" s="226"/>
      <c r="ELS37" s="226"/>
      <c r="ELT37" s="226"/>
      <c r="EMB37" s="226"/>
      <c r="EMC37" s="226"/>
      <c r="EMD37" s="226"/>
      <c r="EME37" s="226"/>
      <c r="EMM37" s="226"/>
      <c r="EMN37" s="226"/>
      <c r="EMO37" s="226"/>
      <c r="EMP37" s="226"/>
      <c r="EMX37" s="226"/>
      <c r="EMY37" s="226"/>
      <c r="EMZ37" s="226"/>
      <c r="ENA37" s="226"/>
      <c r="ENI37" s="226"/>
      <c r="ENJ37" s="226"/>
      <c r="ENK37" s="226"/>
      <c r="ENL37" s="226"/>
      <c r="ENT37" s="226"/>
      <c r="ENU37" s="226"/>
      <c r="ENV37" s="226"/>
      <c r="ENW37" s="226"/>
      <c r="EOE37" s="226"/>
      <c r="EOF37" s="226"/>
      <c r="EOG37" s="226"/>
      <c r="EOH37" s="226"/>
      <c r="EOP37" s="226"/>
      <c r="EOQ37" s="226"/>
      <c r="EOR37" s="226"/>
      <c r="EOS37" s="226"/>
      <c r="EPA37" s="226"/>
      <c r="EPB37" s="226"/>
      <c r="EPC37" s="226"/>
      <c r="EPD37" s="226"/>
      <c r="EPL37" s="226"/>
      <c r="EPM37" s="226"/>
      <c r="EPN37" s="226"/>
      <c r="EPO37" s="226"/>
      <c r="EPW37" s="226"/>
      <c r="EPX37" s="226"/>
      <c r="EPY37" s="226"/>
      <c r="EPZ37" s="226"/>
      <c r="EQH37" s="226"/>
      <c r="EQI37" s="226"/>
      <c r="EQJ37" s="226"/>
      <c r="EQK37" s="226"/>
      <c r="EQS37" s="226"/>
      <c r="EQT37" s="226"/>
      <c r="EQU37" s="226"/>
      <c r="EQV37" s="226"/>
      <c r="ERD37" s="226"/>
      <c r="ERE37" s="226"/>
      <c r="ERF37" s="226"/>
      <c r="ERG37" s="226"/>
      <c r="ERO37" s="226"/>
      <c r="ERP37" s="226"/>
      <c r="ERQ37" s="226"/>
      <c r="ERR37" s="226"/>
      <c r="ERZ37" s="226"/>
      <c r="ESA37" s="226"/>
      <c r="ESB37" s="226"/>
      <c r="ESC37" s="226"/>
      <c r="ESK37" s="226"/>
      <c r="ESL37" s="226"/>
      <c r="ESM37" s="226"/>
      <c r="ESN37" s="226"/>
      <c r="ESV37" s="226"/>
      <c r="ESW37" s="226"/>
      <c r="ESX37" s="226"/>
      <c r="ESY37" s="226"/>
      <c r="ETG37" s="226"/>
      <c r="ETH37" s="226"/>
      <c r="ETI37" s="226"/>
      <c r="ETJ37" s="226"/>
      <c r="ETR37" s="226"/>
      <c r="ETS37" s="226"/>
      <c r="ETT37" s="226"/>
      <c r="ETU37" s="226"/>
      <c r="EUC37" s="226"/>
      <c r="EUD37" s="226"/>
      <c r="EUE37" s="226"/>
      <c r="EUF37" s="226"/>
      <c r="EUN37" s="226"/>
      <c r="EUO37" s="226"/>
      <c r="EUP37" s="226"/>
      <c r="EUQ37" s="226"/>
      <c r="EUY37" s="226"/>
      <c r="EUZ37" s="226"/>
      <c r="EVA37" s="226"/>
      <c r="EVB37" s="226"/>
      <c r="EVJ37" s="226"/>
      <c r="EVK37" s="226"/>
      <c r="EVL37" s="226"/>
      <c r="EVM37" s="226"/>
      <c r="EVU37" s="226"/>
      <c r="EVV37" s="226"/>
      <c r="EVW37" s="226"/>
      <c r="EVX37" s="226"/>
      <c r="EWF37" s="226"/>
      <c r="EWG37" s="226"/>
      <c r="EWH37" s="226"/>
      <c r="EWI37" s="226"/>
      <c r="EWQ37" s="226"/>
      <c r="EWR37" s="226"/>
      <c r="EWS37" s="226"/>
      <c r="EWT37" s="226"/>
      <c r="EXB37" s="226"/>
      <c r="EXC37" s="226"/>
      <c r="EXD37" s="226"/>
      <c r="EXE37" s="226"/>
      <c r="EXM37" s="226"/>
      <c r="EXN37" s="226"/>
      <c r="EXO37" s="226"/>
      <c r="EXP37" s="226"/>
      <c r="EXX37" s="226"/>
      <c r="EXY37" s="226"/>
      <c r="EXZ37" s="226"/>
      <c r="EYA37" s="226"/>
      <c r="EYI37" s="226"/>
      <c r="EYJ37" s="226"/>
      <c r="EYK37" s="226"/>
      <c r="EYL37" s="226"/>
      <c r="EYT37" s="226"/>
      <c r="EYU37" s="226"/>
      <c r="EYV37" s="226"/>
      <c r="EYW37" s="226"/>
      <c r="EZE37" s="226"/>
      <c r="EZF37" s="226"/>
      <c r="EZG37" s="226"/>
      <c r="EZH37" s="226"/>
      <c r="EZP37" s="226"/>
      <c r="EZQ37" s="226"/>
      <c r="EZR37" s="226"/>
      <c r="EZS37" s="226"/>
      <c r="FAA37" s="226"/>
      <c r="FAB37" s="226"/>
      <c r="FAC37" s="226"/>
      <c r="FAD37" s="226"/>
      <c r="FAL37" s="226"/>
      <c r="FAM37" s="226"/>
      <c r="FAN37" s="226"/>
      <c r="FAO37" s="226"/>
      <c r="FAW37" s="226"/>
      <c r="FAX37" s="226"/>
      <c r="FAY37" s="226"/>
      <c r="FAZ37" s="226"/>
      <c r="FBH37" s="226"/>
      <c r="FBI37" s="226"/>
      <c r="FBJ37" s="226"/>
      <c r="FBK37" s="226"/>
      <c r="FBS37" s="226"/>
      <c r="FBT37" s="226"/>
      <c r="FBU37" s="226"/>
      <c r="FBV37" s="226"/>
      <c r="FCD37" s="226"/>
      <c r="FCE37" s="226"/>
      <c r="FCF37" s="226"/>
      <c r="FCG37" s="226"/>
      <c r="FCO37" s="226"/>
      <c r="FCP37" s="226"/>
      <c r="FCQ37" s="226"/>
      <c r="FCR37" s="226"/>
      <c r="FCZ37" s="226"/>
      <c r="FDA37" s="226"/>
      <c r="FDB37" s="226"/>
      <c r="FDC37" s="226"/>
      <c r="FDK37" s="226"/>
      <c r="FDL37" s="226"/>
      <c r="FDM37" s="226"/>
      <c r="FDN37" s="226"/>
      <c r="FDV37" s="226"/>
      <c r="FDW37" s="226"/>
      <c r="FDX37" s="226"/>
      <c r="FDY37" s="226"/>
      <c r="FEG37" s="226"/>
      <c r="FEH37" s="226"/>
      <c r="FEI37" s="226"/>
      <c r="FEJ37" s="226"/>
      <c r="FER37" s="226"/>
      <c r="FES37" s="226"/>
      <c r="FET37" s="226"/>
      <c r="FEU37" s="226"/>
      <c r="FFC37" s="226"/>
      <c r="FFD37" s="226"/>
      <c r="FFE37" s="226"/>
      <c r="FFF37" s="226"/>
      <c r="FFN37" s="226"/>
      <c r="FFO37" s="226"/>
      <c r="FFP37" s="226"/>
      <c r="FFQ37" s="226"/>
      <c r="FFY37" s="226"/>
      <c r="FFZ37" s="226"/>
      <c r="FGA37" s="226"/>
      <c r="FGB37" s="226"/>
      <c r="FGJ37" s="226"/>
      <c r="FGK37" s="226"/>
      <c r="FGL37" s="226"/>
      <c r="FGM37" s="226"/>
      <c r="FGU37" s="226"/>
      <c r="FGV37" s="226"/>
      <c r="FGW37" s="226"/>
      <c r="FGX37" s="226"/>
      <c r="FHF37" s="226"/>
      <c r="FHG37" s="226"/>
      <c r="FHH37" s="226"/>
      <c r="FHI37" s="226"/>
      <c r="FHQ37" s="226"/>
      <c r="FHR37" s="226"/>
      <c r="FHS37" s="226"/>
      <c r="FHT37" s="226"/>
      <c r="FIB37" s="226"/>
      <c r="FIC37" s="226"/>
      <c r="FID37" s="226"/>
      <c r="FIE37" s="226"/>
      <c r="FIM37" s="226"/>
      <c r="FIN37" s="226"/>
      <c r="FIO37" s="226"/>
      <c r="FIP37" s="226"/>
      <c r="FIX37" s="226"/>
      <c r="FIY37" s="226"/>
      <c r="FIZ37" s="226"/>
      <c r="FJA37" s="226"/>
      <c r="FJI37" s="226"/>
      <c r="FJJ37" s="226"/>
      <c r="FJK37" s="226"/>
      <c r="FJL37" s="226"/>
      <c r="FJT37" s="226"/>
      <c r="FJU37" s="226"/>
      <c r="FJV37" s="226"/>
      <c r="FJW37" s="226"/>
      <c r="FKE37" s="226"/>
      <c r="FKF37" s="226"/>
      <c r="FKG37" s="226"/>
      <c r="FKH37" s="226"/>
      <c r="FKP37" s="226"/>
      <c r="FKQ37" s="226"/>
      <c r="FKR37" s="226"/>
      <c r="FKS37" s="226"/>
      <c r="FLA37" s="226"/>
      <c r="FLB37" s="226"/>
      <c r="FLC37" s="226"/>
      <c r="FLD37" s="226"/>
      <c r="FLL37" s="226"/>
      <c r="FLM37" s="226"/>
      <c r="FLN37" s="226"/>
      <c r="FLO37" s="226"/>
      <c r="FLW37" s="226"/>
      <c r="FLX37" s="226"/>
      <c r="FLY37" s="226"/>
      <c r="FLZ37" s="226"/>
      <c r="FMH37" s="226"/>
      <c r="FMI37" s="226"/>
      <c r="FMJ37" s="226"/>
      <c r="FMK37" s="226"/>
      <c r="FMS37" s="226"/>
      <c r="FMT37" s="226"/>
      <c r="FMU37" s="226"/>
      <c r="FMV37" s="226"/>
      <c r="FND37" s="226"/>
      <c r="FNE37" s="226"/>
      <c r="FNF37" s="226"/>
      <c r="FNG37" s="226"/>
      <c r="FNO37" s="226"/>
      <c r="FNP37" s="226"/>
      <c r="FNQ37" s="226"/>
      <c r="FNR37" s="226"/>
      <c r="FNZ37" s="226"/>
      <c r="FOA37" s="226"/>
      <c r="FOB37" s="226"/>
      <c r="FOC37" s="226"/>
      <c r="FOK37" s="226"/>
      <c r="FOL37" s="226"/>
      <c r="FOM37" s="226"/>
      <c r="FON37" s="226"/>
      <c r="FOV37" s="226"/>
      <c r="FOW37" s="226"/>
      <c r="FOX37" s="226"/>
      <c r="FOY37" s="226"/>
      <c r="FPG37" s="226"/>
      <c r="FPH37" s="226"/>
      <c r="FPI37" s="226"/>
      <c r="FPJ37" s="226"/>
      <c r="FPR37" s="226"/>
      <c r="FPS37" s="226"/>
      <c r="FPT37" s="226"/>
      <c r="FPU37" s="226"/>
      <c r="FQC37" s="226"/>
      <c r="FQD37" s="226"/>
      <c r="FQE37" s="226"/>
      <c r="FQF37" s="226"/>
      <c r="FQN37" s="226"/>
      <c r="FQO37" s="226"/>
      <c r="FQP37" s="226"/>
      <c r="FQQ37" s="226"/>
      <c r="FQY37" s="226"/>
      <c r="FQZ37" s="226"/>
      <c r="FRA37" s="226"/>
      <c r="FRB37" s="226"/>
      <c r="FRJ37" s="226"/>
      <c r="FRK37" s="226"/>
      <c r="FRL37" s="226"/>
      <c r="FRM37" s="226"/>
      <c r="FRU37" s="226"/>
      <c r="FRV37" s="226"/>
      <c r="FRW37" s="226"/>
      <c r="FRX37" s="226"/>
      <c r="FSF37" s="226"/>
      <c r="FSG37" s="226"/>
      <c r="FSH37" s="226"/>
      <c r="FSI37" s="226"/>
      <c r="FSQ37" s="226"/>
      <c r="FSR37" s="226"/>
      <c r="FSS37" s="226"/>
      <c r="FST37" s="226"/>
      <c r="FTB37" s="226"/>
      <c r="FTC37" s="226"/>
      <c r="FTD37" s="226"/>
      <c r="FTE37" s="226"/>
      <c r="FTM37" s="226"/>
      <c r="FTN37" s="226"/>
      <c r="FTO37" s="226"/>
      <c r="FTP37" s="226"/>
      <c r="FTX37" s="226"/>
      <c r="FTY37" s="226"/>
      <c r="FTZ37" s="226"/>
      <c r="FUA37" s="226"/>
      <c r="FUI37" s="226"/>
      <c r="FUJ37" s="226"/>
      <c r="FUK37" s="226"/>
      <c r="FUL37" s="226"/>
      <c r="FUT37" s="226"/>
      <c r="FUU37" s="226"/>
      <c r="FUV37" s="226"/>
      <c r="FUW37" s="226"/>
      <c r="FVE37" s="226"/>
      <c r="FVF37" s="226"/>
      <c r="FVG37" s="226"/>
      <c r="FVH37" s="226"/>
      <c r="FVP37" s="226"/>
      <c r="FVQ37" s="226"/>
      <c r="FVR37" s="226"/>
      <c r="FVS37" s="226"/>
      <c r="FWA37" s="226"/>
      <c r="FWB37" s="226"/>
      <c r="FWC37" s="226"/>
      <c r="FWD37" s="226"/>
      <c r="FWL37" s="226"/>
      <c r="FWM37" s="226"/>
      <c r="FWN37" s="226"/>
      <c r="FWO37" s="226"/>
      <c r="FWW37" s="226"/>
      <c r="FWX37" s="226"/>
      <c r="FWY37" s="226"/>
      <c r="FWZ37" s="226"/>
      <c r="FXH37" s="226"/>
      <c r="FXI37" s="226"/>
      <c r="FXJ37" s="226"/>
      <c r="FXK37" s="226"/>
      <c r="FXS37" s="226"/>
      <c r="FXT37" s="226"/>
      <c r="FXU37" s="226"/>
      <c r="FXV37" s="226"/>
      <c r="FYD37" s="226"/>
      <c r="FYE37" s="226"/>
      <c r="FYF37" s="226"/>
      <c r="FYG37" s="226"/>
      <c r="FYO37" s="226"/>
      <c r="FYP37" s="226"/>
      <c r="FYQ37" s="226"/>
      <c r="FYR37" s="226"/>
      <c r="FYZ37" s="226"/>
      <c r="FZA37" s="226"/>
      <c r="FZB37" s="226"/>
      <c r="FZC37" s="226"/>
      <c r="FZK37" s="226"/>
      <c r="FZL37" s="226"/>
      <c r="FZM37" s="226"/>
      <c r="FZN37" s="226"/>
      <c r="FZV37" s="226"/>
      <c r="FZW37" s="226"/>
      <c r="FZX37" s="226"/>
      <c r="FZY37" s="226"/>
      <c r="GAG37" s="226"/>
      <c r="GAH37" s="226"/>
      <c r="GAI37" s="226"/>
      <c r="GAJ37" s="226"/>
      <c r="GAR37" s="226"/>
      <c r="GAS37" s="226"/>
      <c r="GAT37" s="226"/>
      <c r="GAU37" s="226"/>
      <c r="GBC37" s="226"/>
      <c r="GBD37" s="226"/>
      <c r="GBE37" s="226"/>
      <c r="GBF37" s="226"/>
      <c r="GBN37" s="226"/>
      <c r="GBO37" s="226"/>
      <c r="GBP37" s="226"/>
      <c r="GBQ37" s="226"/>
      <c r="GBY37" s="226"/>
      <c r="GBZ37" s="226"/>
      <c r="GCA37" s="226"/>
      <c r="GCB37" s="226"/>
      <c r="GCJ37" s="226"/>
      <c r="GCK37" s="226"/>
      <c r="GCL37" s="226"/>
      <c r="GCM37" s="226"/>
      <c r="GCU37" s="226"/>
      <c r="GCV37" s="226"/>
      <c r="GCW37" s="226"/>
      <c r="GCX37" s="226"/>
      <c r="GDF37" s="226"/>
      <c r="GDG37" s="226"/>
      <c r="GDH37" s="226"/>
      <c r="GDI37" s="226"/>
      <c r="GDQ37" s="226"/>
      <c r="GDR37" s="226"/>
      <c r="GDS37" s="226"/>
      <c r="GDT37" s="226"/>
      <c r="GEB37" s="226"/>
      <c r="GEC37" s="226"/>
      <c r="GED37" s="226"/>
      <c r="GEE37" s="226"/>
      <c r="GEM37" s="226"/>
      <c r="GEN37" s="226"/>
      <c r="GEO37" s="226"/>
      <c r="GEP37" s="226"/>
      <c r="GEX37" s="226"/>
      <c r="GEY37" s="226"/>
      <c r="GEZ37" s="226"/>
      <c r="GFA37" s="226"/>
      <c r="GFI37" s="226"/>
      <c r="GFJ37" s="226"/>
      <c r="GFK37" s="226"/>
      <c r="GFL37" s="226"/>
      <c r="GFT37" s="226"/>
      <c r="GFU37" s="226"/>
      <c r="GFV37" s="226"/>
      <c r="GFW37" s="226"/>
      <c r="GGE37" s="226"/>
      <c r="GGF37" s="226"/>
      <c r="GGG37" s="226"/>
      <c r="GGH37" s="226"/>
      <c r="GGP37" s="226"/>
      <c r="GGQ37" s="226"/>
      <c r="GGR37" s="226"/>
      <c r="GGS37" s="226"/>
      <c r="GHA37" s="226"/>
      <c r="GHB37" s="226"/>
      <c r="GHC37" s="226"/>
      <c r="GHD37" s="226"/>
      <c r="GHL37" s="226"/>
      <c r="GHM37" s="226"/>
      <c r="GHN37" s="226"/>
      <c r="GHO37" s="226"/>
      <c r="GHW37" s="226"/>
      <c r="GHX37" s="226"/>
      <c r="GHY37" s="226"/>
      <c r="GHZ37" s="226"/>
      <c r="GIH37" s="226"/>
      <c r="GII37" s="226"/>
      <c r="GIJ37" s="226"/>
      <c r="GIK37" s="226"/>
      <c r="GIS37" s="226"/>
      <c r="GIT37" s="226"/>
      <c r="GIU37" s="226"/>
      <c r="GIV37" s="226"/>
      <c r="GJD37" s="226"/>
      <c r="GJE37" s="226"/>
      <c r="GJF37" s="226"/>
      <c r="GJG37" s="226"/>
      <c r="GJO37" s="226"/>
      <c r="GJP37" s="226"/>
      <c r="GJQ37" s="226"/>
      <c r="GJR37" s="226"/>
      <c r="GJZ37" s="226"/>
      <c r="GKA37" s="226"/>
      <c r="GKB37" s="226"/>
      <c r="GKC37" s="226"/>
      <c r="GKK37" s="226"/>
      <c r="GKL37" s="226"/>
      <c r="GKM37" s="226"/>
      <c r="GKN37" s="226"/>
      <c r="GKV37" s="226"/>
      <c r="GKW37" s="226"/>
      <c r="GKX37" s="226"/>
      <c r="GKY37" s="226"/>
      <c r="GLG37" s="226"/>
      <c r="GLH37" s="226"/>
      <c r="GLI37" s="226"/>
      <c r="GLJ37" s="226"/>
      <c r="GLR37" s="226"/>
      <c r="GLS37" s="226"/>
      <c r="GLT37" s="226"/>
      <c r="GLU37" s="226"/>
      <c r="GMC37" s="226"/>
      <c r="GMD37" s="226"/>
      <c r="GME37" s="226"/>
      <c r="GMF37" s="226"/>
      <c r="GMN37" s="226"/>
      <c r="GMO37" s="226"/>
      <c r="GMP37" s="226"/>
      <c r="GMQ37" s="226"/>
      <c r="GMY37" s="226"/>
      <c r="GMZ37" s="226"/>
      <c r="GNA37" s="226"/>
      <c r="GNB37" s="226"/>
      <c r="GNJ37" s="226"/>
      <c r="GNK37" s="226"/>
      <c r="GNL37" s="226"/>
      <c r="GNM37" s="226"/>
      <c r="GNU37" s="226"/>
      <c r="GNV37" s="226"/>
      <c r="GNW37" s="226"/>
      <c r="GNX37" s="226"/>
      <c r="GOF37" s="226"/>
      <c r="GOG37" s="226"/>
      <c r="GOH37" s="226"/>
      <c r="GOI37" s="226"/>
      <c r="GOQ37" s="226"/>
      <c r="GOR37" s="226"/>
      <c r="GOS37" s="226"/>
      <c r="GOT37" s="226"/>
      <c r="GPB37" s="226"/>
      <c r="GPC37" s="226"/>
      <c r="GPD37" s="226"/>
      <c r="GPE37" s="226"/>
      <c r="GPM37" s="226"/>
      <c r="GPN37" s="226"/>
      <c r="GPO37" s="226"/>
      <c r="GPP37" s="226"/>
      <c r="GPX37" s="226"/>
      <c r="GPY37" s="226"/>
      <c r="GPZ37" s="226"/>
      <c r="GQA37" s="226"/>
      <c r="GQI37" s="226"/>
      <c r="GQJ37" s="226"/>
      <c r="GQK37" s="226"/>
      <c r="GQL37" s="226"/>
      <c r="GQT37" s="226"/>
      <c r="GQU37" s="226"/>
      <c r="GQV37" s="226"/>
      <c r="GQW37" s="226"/>
      <c r="GRE37" s="226"/>
      <c r="GRF37" s="226"/>
      <c r="GRG37" s="226"/>
      <c r="GRH37" s="226"/>
      <c r="GRP37" s="226"/>
      <c r="GRQ37" s="226"/>
      <c r="GRR37" s="226"/>
      <c r="GRS37" s="226"/>
      <c r="GSA37" s="226"/>
      <c r="GSB37" s="226"/>
      <c r="GSC37" s="226"/>
      <c r="GSD37" s="226"/>
      <c r="GSL37" s="226"/>
      <c r="GSM37" s="226"/>
      <c r="GSN37" s="226"/>
      <c r="GSO37" s="226"/>
      <c r="GSW37" s="226"/>
      <c r="GSX37" s="226"/>
      <c r="GSY37" s="226"/>
      <c r="GSZ37" s="226"/>
      <c r="GTH37" s="226"/>
      <c r="GTI37" s="226"/>
      <c r="GTJ37" s="226"/>
      <c r="GTK37" s="226"/>
      <c r="GTS37" s="226"/>
      <c r="GTT37" s="226"/>
      <c r="GTU37" s="226"/>
      <c r="GTV37" s="226"/>
      <c r="GUD37" s="226"/>
      <c r="GUE37" s="226"/>
      <c r="GUF37" s="226"/>
      <c r="GUG37" s="226"/>
      <c r="GUO37" s="226"/>
      <c r="GUP37" s="226"/>
      <c r="GUQ37" s="226"/>
      <c r="GUR37" s="226"/>
      <c r="GUZ37" s="226"/>
      <c r="GVA37" s="226"/>
      <c r="GVB37" s="226"/>
      <c r="GVC37" s="226"/>
      <c r="GVK37" s="226"/>
      <c r="GVL37" s="226"/>
      <c r="GVM37" s="226"/>
      <c r="GVN37" s="226"/>
      <c r="GVV37" s="226"/>
      <c r="GVW37" s="226"/>
      <c r="GVX37" s="226"/>
      <c r="GVY37" s="226"/>
      <c r="GWG37" s="226"/>
      <c r="GWH37" s="226"/>
      <c r="GWI37" s="226"/>
      <c r="GWJ37" s="226"/>
      <c r="GWR37" s="226"/>
      <c r="GWS37" s="226"/>
      <c r="GWT37" s="226"/>
      <c r="GWU37" s="226"/>
      <c r="GXC37" s="226"/>
      <c r="GXD37" s="226"/>
      <c r="GXE37" s="226"/>
      <c r="GXF37" s="226"/>
      <c r="GXN37" s="226"/>
      <c r="GXO37" s="226"/>
      <c r="GXP37" s="226"/>
      <c r="GXQ37" s="226"/>
      <c r="GXY37" s="226"/>
      <c r="GXZ37" s="226"/>
      <c r="GYA37" s="226"/>
      <c r="GYB37" s="226"/>
      <c r="GYJ37" s="226"/>
      <c r="GYK37" s="226"/>
      <c r="GYL37" s="226"/>
      <c r="GYM37" s="226"/>
      <c r="GYU37" s="226"/>
      <c r="GYV37" s="226"/>
      <c r="GYW37" s="226"/>
      <c r="GYX37" s="226"/>
      <c r="GZF37" s="226"/>
      <c r="GZG37" s="226"/>
      <c r="GZH37" s="226"/>
      <c r="GZI37" s="226"/>
      <c r="GZQ37" s="226"/>
      <c r="GZR37" s="226"/>
      <c r="GZS37" s="226"/>
      <c r="GZT37" s="226"/>
      <c r="HAB37" s="226"/>
      <c r="HAC37" s="226"/>
      <c r="HAD37" s="226"/>
      <c r="HAE37" s="226"/>
      <c r="HAM37" s="226"/>
      <c r="HAN37" s="226"/>
      <c r="HAO37" s="226"/>
      <c r="HAP37" s="226"/>
      <c r="HAX37" s="226"/>
      <c r="HAY37" s="226"/>
      <c r="HAZ37" s="226"/>
      <c r="HBA37" s="226"/>
      <c r="HBI37" s="226"/>
      <c r="HBJ37" s="226"/>
      <c r="HBK37" s="226"/>
      <c r="HBL37" s="226"/>
      <c r="HBT37" s="226"/>
      <c r="HBU37" s="226"/>
      <c r="HBV37" s="226"/>
      <c r="HBW37" s="226"/>
      <c r="HCE37" s="226"/>
      <c r="HCF37" s="226"/>
      <c r="HCG37" s="226"/>
      <c r="HCH37" s="226"/>
      <c r="HCP37" s="226"/>
      <c r="HCQ37" s="226"/>
      <c r="HCR37" s="226"/>
      <c r="HCS37" s="226"/>
      <c r="HDA37" s="226"/>
      <c r="HDB37" s="226"/>
      <c r="HDC37" s="226"/>
      <c r="HDD37" s="226"/>
      <c r="HDL37" s="226"/>
      <c r="HDM37" s="226"/>
      <c r="HDN37" s="226"/>
      <c r="HDO37" s="226"/>
      <c r="HDW37" s="226"/>
      <c r="HDX37" s="226"/>
      <c r="HDY37" s="226"/>
      <c r="HDZ37" s="226"/>
      <c r="HEH37" s="226"/>
      <c r="HEI37" s="226"/>
      <c r="HEJ37" s="226"/>
      <c r="HEK37" s="226"/>
      <c r="HES37" s="226"/>
      <c r="HET37" s="226"/>
      <c r="HEU37" s="226"/>
      <c r="HEV37" s="226"/>
      <c r="HFD37" s="226"/>
      <c r="HFE37" s="226"/>
      <c r="HFF37" s="226"/>
      <c r="HFG37" s="226"/>
      <c r="HFO37" s="226"/>
      <c r="HFP37" s="226"/>
      <c r="HFQ37" s="226"/>
      <c r="HFR37" s="226"/>
      <c r="HFZ37" s="226"/>
      <c r="HGA37" s="226"/>
      <c r="HGB37" s="226"/>
      <c r="HGC37" s="226"/>
      <c r="HGK37" s="226"/>
      <c r="HGL37" s="226"/>
      <c r="HGM37" s="226"/>
      <c r="HGN37" s="226"/>
      <c r="HGV37" s="226"/>
      <c r="HGW37" s="226"/>
      <c r="HGX37" s="226"/>
      <c r="HGY37" s="226"/>
      <c r="HHG37" s="226"/>
      <c r="HHH37" s="226"/>
      <c r="HHI37" s="226"/>
      <c r="HHJ37" s="226"/>
      <c r="HHR37" s="226"/>
      <c r="HHS37" s="226"/>
      <c r="HHT37" s="226"/>
      <c r="HHU37" s="226"/>
      <c r="HIC37" s="226"/>
      <c r="HID37" s="226"/>
      <c r="HIE37" s="226"/>
      <c r="HIF37" s="226"/>
      <c r="HIN37" s="226"/>
      <c r="HIO37" s="226"/>
      <c r="HIP37" s="226"/>
      <c r="HIQ37" s="226"/>
      <c r="HIY37" s="226"/>
      <c r="HIZ37" s="226"/>
      <c r="HJA37" s="226"/>
      <c r="HJB37" s="226"/>
      <c r="HJJ37" s="226"/>
      <c r="HJK37" s="226"/>
      <c r="HJL37" s="226"/>
      <c r="HJM37" s="226"/>
      <c r="HJU37" s="226"/>
      <c r="HJV37" s="226"/>
      <c r="HJW37" s="226"/>
      <c r="HJX37" s="226"/>
      <c r="HKF37" s="226"/>
      <c r="HKG37" s="226"/>
      <c r="HKH37" s="226"/>
      <c r="HKI37" s="226"/>
      <c r="HKQ37" s="226"/>
      <c r="HKR37" s="226"/>
      <c r="HKS37" s="226"/>
      <c r="HKT37" s="226"/>
      <c r="HLB37" s="226"/>
      <c r="HLC37" s="226"/>
      <c r="HLD37" s="226"/>
      <c r="HLE37" s="226"/>
      <c r="HLM37" s="226"/>
      <c r="HLN37" s="226"/>
      <c r="HLO37" s="226"/>
      <c r="HLP37" s="226"/>
      <c r="HLX37" s="226"/>
      <c r="HLY37" s="226"/>
      <c r="HLZ37" s="226"/>
      <c r="HMA37" s="226"/>
      <c r="HMI37" s="226"/>
      <c r="HMJ37" s="226"/>
      <c r="HMK37" s="226"/>
      <c r="HML37" s="226"/>
      <c r="HMT37" s="226"/>
      <c r="HMU37" s="226"/>
      <c r="HMV37" s="226"/>
      <c r="HMW37" s="226"/>
      <c r="HNE37" s="226"/>
      <c r="HNF37" s="226"/>
      <c r="HNG37" s="226"/>
      <c r="HNH37" s="226"/>
      <c r="HNP37" s="226"/>
      <c r="HNQ37" s="226"/>
      <c r="HNR37" s="226"/>
      <c r="HNS37" s="226"/>
      <c r="HOA37" s="226"/>
      <c r="HOB37" s="226"/>
      <c r="HOC37" s="226"/>
      <c r="HOD37" s="226"/>
      <c r="HOL37" s="226"/>
      <c r="HOM37" s="226"/>
      <c r="HON37" s="226"/>
      <c r="HOO37" s="226"/>
      <c r="HOW37" s="226"/>
      <c r="HOX37" s="226"/>
      <c r="HOY37" s="226"/>
      <c r="HOZ37" s="226"/>
      <c r="HPH37" s="226"/>
      <c r="HPI37" s="226"/>
      <c r="HPJ37" s="226"/>
      <c r="HPK37" s="226"/>
      <c r="HPS37" s="226"/>
      <c r="HPT37" s="226"/>
      <c r="HPU37" s="226"/>
      <c r="HPV37" s="226"/>
      <c r="HQD37" s="226"/>
      <c r="HQE37" s="226"/>
      <c r="HQF37" s="226"/>
      <c r="HQG37" s="226"/>
      <c r="HQO37" s="226"/>
      <c r="HQP37" s="226"/>
      <c r="HQQ37" s="226"/>
      <c r="HQR37" s="226"/>
      <c r="HQZ37" s="226"/>
      <c r="HRA37" s="226"/>
      <c r="HRB37" s="226"/>
      <c r="HRC37" s="226"/>
      <c r="HRK37" s="226"/>
      <c r="HRL37" s="226"/>
      <c r="HRM37" s="226"/>
      <c r="HRN37" s="226"/>
      <c r="HRV37" s="226"/>
      <c r="HRW37" s="226"/>
      <c r="HRX37" s="226"/>
      <c r="HRY37" s="226"/>
      <c r="HSG37" s="226"/>
      <c r="HSH37" s="226"/>
      <c r="HSI37" s="226"/>
      <c r="HSJ37" s="226"/>
      <c r="HSR37" s="226"/>
      <c r="HSS37" s="226"/>
      <c r="HST37" s="226"/>
      <c r="HSU37" s="226"/>
      <c r="HTC37" s="226"/>
      <c r="HTD37" s="226"/>
      <c r="HTE37" s="226"/>
      <c r="HTF37" s="226"/>
      <c r="HTN37" s="226"/>
      <c r="HTO37" s="226"/>
      <c r="HTP37" s="226"/>
      <c r="HTQ37" s="226"/>
      <c r="HTY37" s="226"/>
      <c r="HTZ37" s="226"/>
      <c r="HUA37" s="226"/>
      <c r="HUB37" s="226"/>
      <c r="HUJ37" s="226"/>
      <c r="HUK37" s="226"/>
      <c r="HUL37" s="226"/>
      <c r="HUM37" s="226"/>
      <c r="HUU37" s="226"/>
      <c r="HUV37" s="226"/>
      <c r="HUW37" s="226"/>
      <c r="HUX37" s="226"/>
      <c r="HVF37" s="226"/>
      <c r="HVG37" s="226"/>
      <c r="HVH37" s="226"/>
      <c r="HVI37" s="226"/>
      <c r="HVQ37" s="226"/>
      <c r="HVR37" s="226"/>
      <c r="HVS37" s="226"/>
      <c r="HVT37" s="226"/>
      <c r="HWB37" s="226"/>
      <c r="HWC37" s="226"/>
      <c r="HWD37" s="226"/>
      <c r="HWE37" s="226"/>
      <c r="HWM37" s="226"/>
      <c r="HWN37" s="226"/>
      <c r="HWO37" s="226"/>
      <c r="HWP37" s="226"/>
      <c r="HWX37" s="226"/>
      <c r="HWY37" s="226"/>
      <c r="HWZ37" s="226"/>
      <c r="HXA37" s="226"/>
      <c r="HXI37" s="226"/>
      <c r="HXJ37" s="226"/>
      <c r="HXK37" s="226"/>
      <c r="HXL37" s="226"/>
      <c r="HXT37" s="226"/>
      <c r="HXU37" s="226"/>
      <c r="HXV37" s="226"/>
      <c r="HXW37" s="226"/>
      <c r="HYE37" s="226"/>
      <c r="HYF37" s="226"/>
      <c r="HYG37" s="226"/>
      <c r="HYH37" s="226"/>
      <c r="HYP37" s="226"/>
      <c r="HYQ37" s="226"/>
      <c r="HYR37" s="226"/>
      <c r="HYS37" s="226"/>
      <c r="HZA37" s="226"/>
      <c r="HZB37" s="226"/>
      <c r="HZC37" s="226"/>
      <c r="HZD37" s="226"/>
      <c r="HZL37" s="226"/>
      <c r="HZM37" s="226"/>
      <c r="HZN37" s="226"/>
      <c r="HZO37" s="226"/>
      <c r="HZW37" s="226"/>
      <c r="HZX37" s="226"/>
      <c r="HZY37" s="226"/>
      <c r="HZZ37" s="226"/>
      <c r="IAH37" s="226"/>
      <c r="IAI37" s="226"/>
      <c r="IAJ37" s="226"/>
      <c r="IAK37" s="226"/>
      <c r="IAS37" s="226"/>
      <c r="IAT37" s="226"/>
      <c r="IAU37" s="226"/>
      <c r="IAV37" s="226"/>
      <c r="IBD37" s="226"/>
      <c r="IBE37" s="226"/>
      <c r="IBF37" s="226"/>
      <c r="IBG37" s="226"/>
      <c r="IBO37" s="226"/>
      <c r="IBP37" s="226"/>
      <c r="IBQ37" s="226"/>
      <c r="IBR37" s="226"/>
      <c r="IBZ37" s="226"/>
      <c r="ICA37" s="226"/>
      <c r="ICB37" s="226"/>
      <c r="ICC37" s="226"/>
      <c r="ICK37" s="226"/>
      <c r="ICL37" s="226"/>
      <c r="ICM37" s="226"/>
      <c r="ICN37" s="226"/>
      <c r="ICV37" s="226"/>
      <c r="ICW37" s="226"/>
      <c r="ICX37" s="226"/>
      <c r="ICY37" s="226"/>
      <c r="IDG37" s="226"/>
      <c r="IDH37" s="226"/>
      <c r="IDI37" s="226"/>
      <c r="IDJ37" s="226"/>
      <c r="IDR37" s="226"/>
      <c r="IDS37" s="226"/>
      <c r="IDT37" s="226"/>
      <c r="IDU37" s="226"/>
      <c r="IEC37" s="226"/>
      <c r="IED37" s="226"/>
      <c r="IEE37" s="226"/>
      <c r="IEF37" s="226"/>
      <c r="IEN37" s="226"/>
      <c r="IEO37" s="226"/>
      <c r="IEP37" s="226"/>
      <c r="IEQ37" s="226"/>
      <c r="IEY37" s="226"/>
      <c r="IEZ37" s="226"/>
      <c r="IFA37" s="226"/>
      <c r="IFB37" s="226"/>
      <c r="IFJ37" s="226"/>
      <c r="IFK37" s="226"/>
      <c r="IFL37" s="226"/>
      <c r="IFM37" s="226"/>
      <c r="IFU37" s="226"/>
      <c r="IFV37" s="226"/>
      <c r="IFW37" s="226"/>
      <c r="IFX37" s="226"/>
      <c r="IGF37" s="226"/>
      <c r="IGG37" s="226"/>
      <c r="IGH37" s="226"/>
      <c r="IGI37" s="226"/>
      <c r="IGQ37" s="226"/>
      <c r="IGR37" s="226"/>
      <c r="IGS37" s="226"/>
      <c r="IGT37" s="226"/>
      <c r="IHB37" s="226"/>
      <c r="IHC37" s="226"/>
      <c r="IHD37" s="226"/>
      <c r="IHE37" s="226"/>
      <c r="IHM37" s="226"/>
      <c r="IHN37" s="226"/>
      <c r="IHO37" s="226"/>
      <c r="IHP37" s="226"/>
      <c r="IHX37" s="226"/>
      <c r="IHY37" s="226"/>
      <c r="IHZ37" s="226"/>
      <c r="IIA37" s="226"/>
      <c r="III37" s="226"/>
      <c r="IIJ37" s="226"/>
      <c r="IIK37" s="226"/>
      <c r="IIL37" s="226"/>
      <c r="IIT37" s="226"/>
      <c r="IIU37" s="226"/>
      <c r="IIV37" s="226"/>
      <c r="IIW37" s="226"/>
      <c r="IJE37" s="226"/>
      <c r="IJF37" s="226"/>
      <c r="IJG37" s="226"/>
      <c r="IJH37" s="226"/>
      <c r="IJP37" s="226"/>
      <c r="IJQ37" s="226"/>
      <c r="IJR37" s="226"/>
      <c r="IJS37" s="226"/>
      <c r="IKA37" s="226"/>
      <c r="IKB37" s="226"/>
      <c r="IKC37" s="226"/>
      <c r="IKD37" s="226"/>
      <c r="IKL37" s="226"/>
      <c r="IKM37" s="226"/>
      <c r="IKN37" s="226"/>
      <c r="IKO37" s="226"/>
      <c r="IKW37" s="226"/>
      <c r="IKX37" s="226"/>
      <c r="IKY37" s="226"/>
      <c r="IKZ37" s="226"/>
      <c r="ILH37" s="226"/>
      <c r="ILI37" s="226"/>
      <c r="ILJ37" s="226"/>
      <c r="ILK37" s="226"/>
      <c r="ILS37" s="226"/>
      <c r="ILT37" s="226"/>
      <c r="ILU37" s="226"/>
      <c r="ILV37" s="226"/>
      <c r="IMD37" s="226"/>
      <c r="IME37" s="226"/>
      <c r="IMF37" s="226"/>
      <c r="IMG37" s="226"/>
      <c r="IMO37" s="226"/>
      <c r="IMP37" s="226"/>
      <c r="IMQ37" s="226"/>
      <c r="IMR37" s="226"/>
      <c r="IMZ37" s="226"/>
      <c r="INA37" s="226"/>
      <c r="INB37" s="226"/>
      <c r="INC37" s="226"/>
      <c r="INK37" s="226"/>
      <c r="INL37" s="226"/>
      <c r="INM37" s="226"/>
      <c r="INN37" s="226"/>
      <c r="INV37" s="226"/>
      <c r="INW37" s="226"/>
      <c r="INX37" s="226"/>
      <c r="INY37" s="226"/>
      <c r="IOG37" s="226"/>
      <c r="IOH37" s="226"/>
      <c r="IOI37" s="226"/>
      <c r="IOJ37" s="226"/>
      <c r="IOR37" s="226"/>
      <c r="IOS37" s="226"/>
      <c r="IOT37" s="226"/>
      <c r="IOU37" s="226"/>
      <c r="IPC37" s="226"/>
      <c r="IPD37" s="226"/>
      <c r="IPE37" s="226"/>
      <c r="IPF37" s="226"/>
      <c r="IPN37" s="226"/>
      <c r="IPO37" s="226"/>
      <c r="IPP37" s="226"/>
      <c r="IPQ37" s="226"/>
      <c r="IPY37" s="226"/>
      <c r="IPZ37" s="226"/>
      <c r="IQA37" s="226"/>
      <c r="IQB37" s="226"/>
      <c r="IQJ37" s="226"/>
      <c r="IQK37" s="226"/>
      <c r="IQL37" s="226"/>
      <c r="IQM37" s="226"/>
      <c r="IQU37" s="226"/>
      <c r="IQV37" s="226"/>
      <c r="IQW37" s="226"/>
      <c r="IQX37" s="226"/>
      <c r="IRF37" s="226"/>
      <c r="IRG37" s="226"/>
      <c r="IRH37" s="226"/>
      <c r="IRI37" s="226"/>
      <c r="IRQ37" s="226"/>
      <c r="IRR37" s="226"/>
      <c r="IRS37" s="226"/>
      <c r="IRT37" s="226"/>
      <c r="ISB37" s="226"/>
      <c r="ISC37" s="226"/>
      <c r="ISD37" s="226"/>
      <c r="ISE37" s="226"/>
      <c r="ISM37" s="226"/>
      <c r="ISN37" s="226"/>
      <c r="ISO37" s="226"/>
      <c r="ISP37" s="226"/>
      <c r="ISX37" s="226"/>
      <c r="ISY37" s="226"/>
      <c r="ISZ37" s="226"/>
      <c r="ITA37" s="226"/>
      <c r="ITI37" s="226"/>
      <c r="ITJ37" s="226"/>
      <c r="ITK37" s="226"/>
      <c r="ITL37" s="226"/>
      <c r="ITT37" s="226"/>
      <c r="ITU37" s="226"/>
      <c r="ITV37" s="226"/>
      <c r="ITW37" s="226"/>
      <c r="IUE37" s="226"/>
      <c r="IUF37" s="226"/>
      <c r="IUG37" s="226"/>
      <c r="IUH37" s="226"/>
      <c r="IUP37" s="226"/>
      <c r="IUQ37" s="226"/>
      <c r="IUR37" s="226"/>
      <c r="IUS37" s="226"/>
      <c r="IVA37" s="226"/>
      <c r="IVB37" s="226"/>
      <c r="IVC37" s="226"/>
      <c r="IVD37" s="226"/>
      <c r="IVL37" s="226"/>
      <c r="IVM37" s="226"/>
      <c r="IVN37" s="226"/>
      <c r="IVO37" s="226"/>
      <c r="IVW37" s="226"/>
      <c r="IVX37" s="226"/>
      <c r="IVY37" s="226"/>
      <c r="IVZ37" s="226"/>
      <c r="IWH37" s="226"/>
      <c r="IWI37" s="226"/>
      <c r="IWJ37" s="226"/>
      <c r="IWK37" s="226"/>
      <c r="IWS37" s="226"/>
      <c r="IWT37" s="226"/>
      <c r="IWU37" s="226"/>
      <c r="IWV37" s="226"/>
      <c r="IXD37" s="226"/>
      <c r="IXE37" s="226"/>
      <c r="IXF37" s="226"/>
      <c r="IXG37" s="226"/>
      <c r="IXO37" s="226"/>
      <c r="IXP37" s="226"/>
      <c r="IXQ37" s="226"/>
      <c r="IXR37" s="226"/>
      <c r="IXZ37" s="226"/>
      <c r="IYA37" s="226"/>
      <c r="IYB37" s="226"/>
      <c r="IYC37" s="226"/>
      <c r="IYK37" s="226"/>
      <c r="IYL37" s="226"/>
      <c r="IYM37" s="226"/>
      <c r="IYN37" s="226"/>
      <c r="IYV37" s="226"/>
      <c r="IYW37" s="226"/>
      <c r="IYX37" s="226"/>
      <c r="IYY37" s="226"/>
      <c r="IZG37" s="226"/>
      <c r="IZH37" s="226"/>
      <c r="IZI37" s="226"/>
      <c r="IZJ37" s="226"/>
      <c r="IZR37" s="226"/>
      <c r="IZS37" s="226"/>
      <c r="IZT37" s="226"/>
      <c r="IZU37" s="226"/>
      <c r="JAC37" s="226"/>
      <c r="JAD37" s="226"/>
      <c r="JAE37" s="226"/>
      <c r="JAF37" s="226"/>
      <c r="JAN37" s="226"/>
      <c r="JAO37" s="226"/>
      <c r="JAP37" s="226"/>
      <c r="JAQ37" s="226"/>
      <c r="JAY37" s="226"/>
      <c r="JAZ37" s="226"/>
      <c r="JBA37" s="226"/>
      <c r="JBB37" s="226"/>
      <c r="JBJ37" s="226"/>
      <c r="JBK37" s="226"/>
      <c r="JBL37" s="226"/>
      <c r="JBM37" s="226"/>
      <c r="JBU37" s="226"/>
      <c r="JBV37" s="226"/>
      <c r="JBW37" s="226"/>
      <c r="JBX37" s="226"/>
      <c r="JCF37" s="226"/>
      <c r="JCG37" s="226"/>
      <c r="JCH37" s="226"/>
      <c r="JCI37" s="226"/>
      <c r="JCQ37" s="226"/>
      <c r="JCR37" s="226"/>
      <c r="JCS37" s="226"/>
      <c r="JCT37" s="226"/>
      <c r="JDB37" s="226"/>
      <c r="JDC37" s="226"/>
      <c r="JDD37" s="226"/>
      <c r="JDE37" s="226"/>
      <c r="JDM37" s="226"/>
      <c r="JDN37" s="226"/>
      <c r="JDO37" s="226"/>
      <c r="JDP37" s="226"/>
      <c r="JDX37" s="226"/>
      <c r="JDY37" s="226"/>
      <c r="JDZ37" s="226"/>
      <c r="JEA37" s="226"/>
      <c r="JEI37" s="226"/>
      <c r="JEJ37" s="226"/>
      <c r="JEK37" s="226"/>
      <c r="JEL37" s="226"/>
      <c r="JET37" s="226"/>
      <c r="JEU37" s="226"/>
      <c r="JEV37" s="226"/>
      <c r="JEW37" s="226"/>
      <c r="JFE37" s="226"/>
      <c r="JFF37" s="226"/>
      <c r="JFG37" s="226"/>
      <c r="JFH37" s="226"/>
      <c r="JFP37" s="226"/>
      <c r="JFQ37" s="226"/>
      <c r="JFR37" s="226"/>
      <c r="JFS37" s="226"/>
      <c r="JGA37" s="226"/>
      <c r="JGB37" s="226"/>
      <c r="JGC37" s="226"/>
      <c r="JGD37" s="226"/>
      <c r="JGL37" s="226"/>
      <c r="JGM37" s="226"/>
      <c r="JGN37" s="226"/>
      <c r="JGO37" s="226"/>
      <c r="JGW37" s="226"/>
      <c r="JGX37" s="226"/>
      <c r="JGY37" s="226"/>
      <c r="JGZ37" s="226"/>
      <c r="JHH37" s="226"/>
      <c r="JHI37" s="226"/>
      <c r="JHJ37" s="226"/>
      <c r="JHK37" s="226"/>
      <c r="JHS37" s="226"/>
      <c r="JHT37" s="226"/>
      <c r="JHU37" s="226"/>
      <c r="JHV37" s="226"/>
      <c r="JID37" s="226"/>
      <c r="JIE37" s="226"/>
      <c r="JIF37" s="226"/>
      <c r="JIG37" s="226"/>
      <c r="JIO37" s="226"/>
      <c r="JIP37" s="226"/>
      <c r="JIQ37" s="226"/>
      <c r="JIR37" s="226"/>
      <c r="JIZ37" s="226"/>
      <c r="JJA37" s="226"/>
      <c r="JJB37" s="226"/>
      <c r="JJC37" s="226"/>
      <c r="JJK37" s="226"/>
      <c r="JJL37" s="226"/>
      <c r="JJM37" s="226"/>
      <c r="JJN37" s="226"/>
      <c r="JJV37" s="226"/>
      <c r="JJW37" s="226"/>
      <c r="JJX37" s="226"/>
      <c r="JJY37" s="226"/>
      <c r="JKG37" s="226"/>
      <c r="JKH37" s="226"/>
      <c r="JKI37" s="226"/>
      <c r="JKJ37" s="226"/>
      <c r="JKR37" s="226"/>
      <c r="JKS37" s="226"/>
      <c r="JKT37" s="226"/>
      <c r="JKU37" s="226"/>
      <c r="JLC37" s="226"/>
      <c r="JLD37" s="226"/>
      <c r="JLE37" s="226"/>
      <c r="JLF37" s="226"/>
      <c r="JLN37" s="226"/>
      <c r="JLO37" s="226"/>
      <c r="JLP37" s="226"/>
      <c r="JLQ37" s="226"/>
      <c r="JLY37" s="226"/>
      <c r="JLZ37" s="226"/>
      <c r="JMA37" s="226"/>
      <c r="JMB37" s="226"/>
      <c r="JMJ37" s="226"/>
      <c r="JMK37" s="226"/>
      <c r="JML37" s="226"/>
      <c r="JMM37" s="226"/>
      <c r="JMU37" s="226"/>
      <c r="JMV37" s="226"/>
      <c r="JMW37" s="226"/>
      <c r="JMX37" s="226"/>
      <c r="JNF37" s="226"/>
      <c r="JNG37" s="226"/>
      <c r="JNH37" s="226"/>
      <c r="JNI37" s="226"/>
      <c r="JNQ37" s="226"/>
      <c r="JNR37" s="226"/>
      <c r="JNS37" s="226"/>
      <c r="JNT37" s="226"/>
      <c r="JOB37" s="226"/>
      <c r="JOC37" s="226"/>
      <c r="JOD37" s="226"/>
      <c r="JOE37" s="226"/>
      <c r="JOM37" s="226"/>
      <c r="JON37" s="226"/>
      <c r="JOO37" s="226"/>
      <c r="JOP37" s="226"/>
      <c r="JOX37" s="226"/>
      <c r="JOY37" s="226"/>
      <c r="JOZ37" s="226"/>
      <c r="JPA37" s="226"/>
      <c r="JPI37" s="226"/>
      <c r="JPJ37" s="226"/>
      <c r="JPK37" s="226"/>
      <c r="JPL37" s="226"/>
      <c r="JPT37" s="226"/>
      <c r="JPU37" s="226"/>
      <c r="JPV37" s="226"/>
      <c r="JPW37" s="226"/>
      <c r="JQE37" s="226"/>
      <c r="JQF37" s="226"/>
      <c r="JQG37" s="226"/>
      <c r="JQH37" s="226"/>
      <c r="JQP37" s="226"/>
      <c r="JQQ37" s="226"/>
      <c r="JQR37" s="226"/>
      <c r="JQS37" s="226"/>
      <c r="JRA37" s="226"/>
      <c r="JRB37" s="226"/>
      <c r="JRC37" s="226"/>
      <c r="JRD37" s="226"/>
      <c r="JRL37" s="226"/>
      <c r="JRM37" s="226"/>
      <c r="JRN37" s="226"/>
      <c r="JRO37" s="226"/>
      <c r="JRW37" s="226"/>
      <c r="JRX37" s="226"/>
      <c r="JRY37" s="226"/>
      <c r="JRZ37" s="226"/>
      <c r="JSH37" s="226"/>
      <c r="JSI37" s="226"/>
      <c r="JSJ37" s="226"/>
      <c r="JSK37" s="226"/>
      <c r="JSS37" s="226"/>
      <c r="JST37" s="226"/>
      <c r="JSU37" s="226"/>
      <c r="JSV37" s="226"/>
      <c r="JTD37" s="226"/>
      <c r="JTE37" s="226"/>
      <c r="JTF37" s="226"/>
      <c r="JTG37" s="226"/>
      <c r="JTO37" s="226"/>
      <c r="JTP37" s="226"/>
      <c r="JTQ37" s="226"/>
      <c r="JTR37" s="226"/>
      <c r="JTZ37" s="226"/>
      <c r="JUA37" s="226"/>
      <c r="JUB37" s="226"/>
      <c r="JUC37" s="226"/>
      <c r="JUK37" s="226"/>
      <c r="JUL37" s="226"/>
      <c r="JUM37" s="226"/>
      <c r="JUN37" s="226"/>
      <c r="JUV37" s="226"/>
      <c r="JUW37" s="226"/>
      <c r="JUX37" s="226"/>
      <c r="JUY37" s="226"/>
      <c r="JVG37" s="226"/>
      <c r="JVH37" s="226"/>
      <c r="JVI37" s="226"/>
      <c r="JVJ37" s="226"/>
      <c r="JVR37" s="226"/>
      <c r="JVS37" s="226"/>
      <c r="JVT37" s="226"/>
      <c r="JVU37" s="226"/>
      <c r="JWC37" s="226"/>
      <c r="JWD37" s="226"/>
      <c r="JWE37" s="226"/>
      <c r="JWF37" s="226"/>
      <c r="JWN37" s="226"/>
      <c r="JWO37" s="226"/>
      <c r="JWP37" s="226"/>
      <c r="JWQ37" s="226"/>
      <c r="JWY37" s="226"/>
      <c r="JWZ37" s="226"/>
      <c r="JXA37" s="226"/>
      <c r="JXB37" s="226"/>
      <c r="JXJ37" s="226"/>
      <c r="JXK37" s="226"/>
      <c r="JXL37" s="226"/>
      <c r="JXM37" s="226"/>
      <c r="JXU37" s="226"/>
      <c r="JXV37" s="226"/>
      <c r="JXW37" s="226"/>
      <c r="JXX37" s="226"/>
      <c r="JYF37" s="226"/>
      <c r="JYG37" s="226"/>
      <c r="JYH37" s="226"/>
      <c r="JYI37" s="226"/>
      <c r="JYQ37" s="226"/>
      <c r="JYR37" s="226"/>
      <c r="JYS37" s="226"/>
      <c r="JYT37" s="226"/>
      <c r="JZB37" s="226"/>
      <c r="JZC37" s="226"/>
      <c r="JZD37" s="226"/>
      <c r="JZE37" s="226"/>
      <c r="JZM37" s="226"/>
      <c r="JZN37" s="226"/>
      <c r="JZO37" s="226"/>
      <c r="JZP37" s="226"/>
      <c r="JZX37" s="226"/>
      <c r="JZY37" s="226"/>
      <c r="JZZ37" s="226"/>
      <c r="KAA37" s="226"/>
      <c r="KAI37" s="226"/>
      <c r="KAJ37" s="226"/>
      <c r="KAK37" s="226"/>
      <c r="KAL37" s="226"/>
      <c r="KAT37" s="226"/>
      <c r="KAU37" s="226"/>
      <c r="KAV37" s="226"/>
      <c r="KAW37" s="226"/>
      <c r="KBE37" s="226"/>
      <c r="KBF37" s="226"/>
      <c r="KBG37" s="226"/>
      <c r="KBH37" s="226"/>
      <c r="KBP37" s="226"/>
      <c r="KBQ37" s="226"/>
      <c r="KBR37" s="226"/>
      <c r="KBS37" s="226"/>
      <c r="KCA37" s="226"/>
      <c r="KCB37" s="226"/>
      <c r="KCC37" s="226"/>
      <c r="KCD37" s="226"/>
      <c r="KCL37" s="226"/>
      <c r="KCM37" s="226"/>
      <c r="KCN37" s="226"/>
      <c r="KCO37" s="226"/>
      <c r="KCW37" s="226"/>
      <c r="KCX37" s="226"/>
      <c r="KCY37" s="226"/>
      <c r="KCZ37" s="226"/>
      <c r="KDH37" s="226"/>
      <c r="KDI37" s="226"/>
      <c r="KDJ37" s="226"/>
      <c r="KDK37" s="226"/>
      <c r="KDS37" s="226"/>
      <c r="KDT37" s="226"/>
      <c r="KDU37" s="226"/>
      <c r="KDV37" s="226"/>
      <c r="KED37" s="226"/>
      <c r="KEE37" s="226"/>
      <c r="KEF37" s="226"/>
      <c r="KEG37" s="226"/>
      <c r="KEO37" s="226"/>
      <c r="KEP37" s="226"/>
      <c r="KEQ37" s="226"/>
      <c r="KER37" s="226"/>
      <c r="KEZ37" s="226"/>
      <c r="KFA37" s="226"/>
      <c r="KFB37" s="226"/>
      <c r="KFC37" s="226"/>
      <c r="KFK37" s="226"/>
      <c r="KFL37" s="226"/>
      <c r="KFM37" s="226"/>
      <c r="KFN37" s="226"/>
      <c r="KFV37" s="226"/>
      <c r="KFW37" s="226"/>
      <c r="KFX37" s="226"/>
      <c r="KFY37" s="226"/>
      <c r="KGG37" s="226"/>
      <c r="KGH37" s="226"/>
      <c r="KGI37" s="226"/>
      <c r="KGJ37" s="226"/>
      <c r="KGR37" s="226"/>
      <c r="KGS37" s="226"/>
      <c r="KGT37" s="226"/>
      <c r="KGU37" s="226"/>
      <c r="KHC37" s="226"/>
      <c r="KHD37" s="226"/>
      <c r="KHE37" s="226"/>
      <c r="KHF37" s="226"/>
      <c r="KHN37" s="226"/>
      <c r="KHO37" s="226"/>
      <c r="KHP37" s="226"/>
      <c r="KHQ37" s="226"/>
      <c r="KHY37" s="226"/>
      <c r="KHZ37" s="226"/>
      <c r="KIA37" s="226"/>
      <c r="KIB37" s="226"/>
      <c r="KIJ37" s="226"/>
      <c r="KIK37" s="226"/>
      <c r="KIL37" s="226"/>
      <c r="KIM37" s="226"/>
      <c r="KIU37" s="226"/>
      <c r="KIV37" s="226"/>
      <c r="KIW37" s="226"/>
      <c r="KIX37" s="226"/>
      <c r="KJF37" s="226"/>
      <c r="KJG37" s="226"/>
      <c r="KJH37" s="226"/>
      <c r="KJI37" s="226"/>
      <c r="KJQ37" s="226"/>
      <c r="KJR37" s="226"/>
      <c r="KJS37" s="226"/>
      <c r="KJT37" s="226"/>
      <c r="KKB37" s="226"/>
      <c r="KKC37" s="226"/>
      <c r="KKD37" s="226"/>
      <c r="KKE37" s="226"/>
      <c r="KKM37" s="226"/>
      <c r="KKN37" s="226"/>
      <c r="KKO37" s="226"/>
      <c r="KKP37" s="226"/>
      <c r="KKX37" s="226"/>
      <c r="KKY37" s="226"/>
      <c r="KKZ37" s="226"/>
      <c r="KLA37" s="226"/>
      <c r="KLI37" s="226"/>
      <c r="KLJ37" s="226"/>
      <c r="KLK37" s="226"/>
      <c r="KLL37" s="226"/>
      <c r="KLT37" s="226"/>
      <c r="KLU37" s="226"/>
      <c r="KLV37" s="226"/>
      <c r="KLW37" s="226"/>
      <c r="KME37" s="226"/>
      <c r="KMF37" s="226"/>
      <c r="KMG37" s="226"/>
      <c r="KMH37" s="226"/>
      <c r="KMP37" s="226"/>
      <c r="KMQ37" s="226"/>
      <c r="KMR37" s="226"/>
      <c r="KMS37" s="226"/>
      <c r="KNA37" s="226"/>
      <c r="KNB37" s="226"/>
      <c r="KNC37" s="226"/>
      <c r="KND37" s="226"/>
      <c r="KNL37" s="226"/>
      <c r="KNM37" s="226"/>
      <c r="KNN37" s="226"/>
      <c r="KNO37" s="226"/>
      <c r="KNW37" s="226"/>
      <c r="KNX37" s="226"/>
      <c r="KNY37" s="226"/>
      <c r="KNZ37" s="226"/>
      <c r="KOH37" s="226"/>
      <c r="KOI37" s="226"/>
      <c r="KOJ37" s="226"/>
      <c r="KOK37" s="226"/>
      <c r="KOS37" s="226"/>
      <c r="KOT37" s="226"/>
      <c r="KOU37" s="226"/>
      <c r="KOV37" s="226"/>
      <c r="KPD37" s="226"/>
      <c r="KPE37" s="226"/>
      <c r="KPF37" s="226"/>
      <c r="KPG37" s="226"/>
      <c r="KPO37" s="226"/>
      <c r="KPP37" s="226"/>
      <c r="KPQ37" s="226"/>
      <c r="KPR37" s="226"/>
      <c r="KPZ37" s="226"/>
      <c r="KQA37" s="226"/>
      <c r="KQB37" s="226"/>
      <c r="KQC37" s="226"/>
      <c r="KQK37" s="226"/>
      <c r="KQL37" s="226"/>
      <c r="KQM37" s="226"/>
      <c r="KQN37" s="226"/>
      <c r="KQV37" s="226"/>
      <c r="KQW37" s="226"/>
      <c r="KQX37" s="226"/>
      <c r="KQY37" s="226"/>
      <c r="KRG37" s="226"/>
      <c r="KRH37" s="226"/>
      <c r="KRI37" s="226"/>
      <c r="KRJ37" s="226"/>
      <c r="KRR37" s="226"/>
      <c r="KRS37" s="226"/>
      <c r="KRT37" s="226"/>
      <c r="KRU37" s="226"/>
      <c r="KSC37" s="226"/>
      <c r="KSD37" s="226"/>
      <c r="KSE37" s="226"/>
      <c r="KSF37" s="226"/>
      <c r="KSN37" s="226"/>
      <c r="KSO37" s="226"/>
      <c r="KSP37" s="226"/>
      <c r="KSQ37" s="226"/>
      <c r="KSY37" s="226"/>
      <c r="KSZ37" s="226"/>
      <c r="KTA37" s="226"/>
      <c r="KTB37" s="226"/>
      <c r="KTJ37" s="226"/>
      <c r="KTK37" s="226"/>
      <c r="KTL37" s="226"/>
      <c r="KTM37" s="226"/>
      <c r="KTU37" s="226"/>
      <c r="KTV37" s="226"/>
      <c r="KTW37" s="226"/>
      <c r="KTX37" s="226"/>
      <c r="KUF37" s="226"/>
      <c r="KUG37" s="226"/>
      <c r="KUH37" s="226"/>
      <c r="KUI37" s="226"/>
      <c r="KUQ37" s="226"/>
      <c r="KUR37" s="226"/>
      <c r="KUS37" s="226"/>
      <c r="KUT37" s="226"/>
      <c r="KVB37" s="226"/>
      <c r="KVC37" s="226"/>
      <c r="KVD37" s="226"/>
      <c r="KVE37" s="226"/>
      <c r="KVM37" s="226"/>
      <c r="KVN37" s="226"/>
      <c r="KVO37" s="226"/>
      <c r="KVP37" s="226"/>
      <c r="KVX37" s="226"/>
      <c r="KVY37" s="226"/>
      <c r="KVZ37" s="226"/>
      <c r="KWA37" s="226"/>
      <c r="KWI37" s="226"/>
      <c r="KWJ37" s="226"/>
      <c r="KWK37" s="226"/>
      <c r="KWL37" s="226"/>
      <c r="KWT37" s="226"/>
      <c r="KWU37" s="226"/>
      <c r="KWV37" s="226"/>
      <c r="KWW37" s="226"/>
      <c r="KXE37" s="226"/>
      <c r="KXF37" s="226"/>
      <c r="KXG37" s="226"/>
      <c r="KXH37" s="226"/>
      <c r="KXP37" s="226"/>
      <c r="KXQ37" s="226"/>
      <c r="KXR37" s="226"/>
      <c r="KXS37" s="226"/>
      <c r="KYA37" s="226"/>
      <c r="KYB37" s="226"/>
      <c r="KYC37" s="226"/>
      <c r="KYD37" s="226"/>
      <c r="KYL37" s="226"/>
      <c r="KYM37" s="226"/>
      <c r="KYN37" s="226"/>
      <c r="KYO37" s="226"/>
      <c r="KYW37" s="226"/>
      <c r="KYX37" s="226"/>
      <c r="KYY37" s="226"/>
      <c r="KYZ37" s="226"/>
      <c r="KZH37" s="226"/>
      <c r="KZI37" s="226"/>
      <c r="KZJ37" s="226"/>
      <c r="KZK37" s="226"/>
      <c r="KZS37" s="226"/>
      <c r="KZT37" s="226"/>
      <c r="KZU37" s="226"/>
      <c r="KZV37" s="226"/>
      <c r="LAD37" s="226"/>
      <c r="LAE37" s="226"/>
      <c r="LAF37" s="226"/>
      <c r="LAG37" s="226"/>
      <c r="LAO37" s="226"/>
      <c r="LAP37" s="226"/>
      <c r="LAQ37" s="226"/>
      <c r="LAR37" s="226"/>
      <c r="LAZ37" s="226"/>
      <c r="LBA37" s="226"/>
      <c r="LBB37" s="226"/>
      <c r="LBC37" s="226"/>
      <c r="LBK37" s="226"/>
      <c r="LBL37" s="226"/>
      <c r="LBM37" s="226"/>
      <c r="LBN37" s="226"/>
      <c r="LBV37" s="226"/>
      <c r="LBW37" s="226"/>
      <c r="LBX37" s="226"/>
      <c r="LBY37" s="226"/>
      <c r="LCG37" s="226"/>
      <c r="LCH37" s="226"/>
      <c r="LCI37" s="226"/>
      <c r="LCJ37" s="226"/>
      <c r="LCR37" s="226"/>
      <c r="LCS37" s="226"/>
      <c r="LCT37" s="226"/>
      <c r="LCU37" s="226"/>
      <c r="LDC37" s="226"/>
      <c r="LDD37" s="226"/>
      <c r="LDE37" s="226"/>
      <c r="LDF37" s="226"/>
      <c r="LDN37" s="226"/>
      <c r="LDO37" s="226"/>
      <c r="LDP37" s="226"/>
      <c r="LDQ37" s="226"/>
      <c r="LDY37" s="226"/>
      <c r="LDZ37" s="226"/>
      <c r="LEA37" s="226"/>
      <c r="LEB37" s="226"/>
      <c r="LEJ37" s="226"/>
      <c r="LEK37" s="226"/>
      <c r="LEL37" s="226"/>
      <c r="LEM37" s="226"/>
      <c r="LEU37" s="226"/>
      <c r="LEV37" s="226"/>
      <c r="LEW37" s="226"/>
      <c r="LEX37" s="226"/>
      <c r="LFF37" s="226"/>
      <c r="LFG37" s="226"/>
      <c r="LFH37" s="226"/>
      <c r="LFI37" s="226"/>
      <c r="LFQ37" s="226"/>
      <c r="LFR37" s="226"/>
      <c r="LFS37" s="226"/>
      <c r="LFT37" s="226"/>
      <c r="LGB37" s="226"/>
      <c r="LGC37" s="226"/>
      <c r="LGD37" s="226"/>
      <c r="LGE37" s="226"/>
      <c r="LGM37" s="226"/>
      <c r="LGN37" s="226"/>
      <c r="LGO37" s="226"/>
      <c r="LGP37" s="226"/>
      <c r="LGX37" s="226"/>
      <c r="LGY37" s="226"/>
      <c r="LGZ37" s="226"/>
      <c r="LHA37" s="226"/>
      <c r="LHI37" s="226"/>
      <c r="LHJ37" s="226"/>
      <c r="LHK37" s="226"/>
      <c r="LHL37" s="226"/>
      <c r="LHT37" s="226"/>
      <c r="LHU37" s="226"/>
      <c r="LHV37" s="226"/>
      <c r="LHW37" s="226"/>
      <c r="LIE37" s="226"/>
      <c r="LIF37" s="226"/>
      <c r="LIG37" s="226"/>
      <c r="LIH37" s="226"/>
      <c r="LIP37" s="226"/>
      <c r="LIQ37" s="226"/>
      <c r="LIR37" s="226"/>
      <c r="LIS37" s="226"/>
      <c r="LJA37" s="226"/>
      <c r="LJB37" s="226"/>
      <c r="LJC37" s="226"/>
      <c r="LJD37" s="226"/>
      <c r="LJL37" s="226"/>
      <c r="LJM37" s="226"/>
      <c r="LJN37" s="226"/>
      <c r="LJO37" s="226"/>
      <c r="LJW37" s="226"/>
      <c r="LJX37" s="226"/>
      <c r="LJY37" s="226"/>
      <c r="LJZ37" s="226"/>
      <c r="LKH37" s="226"/>
      <c r="LKI37" s="226"/>
      <c r="LKJ37" s="226"/>
      <c r="LKK37" s="226"/>
      <c r="LKS37" s="226"/>
      <c r="LKT37" s="226"/>
      <c r="LKU37" s="226"/>
      <c r="LKV37" s="226"/>
      <c r="LLD37" s="226"/>
      <c r="LLE37" s="226"/>
      <c r="LLF37" s="226"/>
      <c r="LLG37" s="226"/>
      <c r="LLO37" s="226"/>
      <c r="LLP37" s="226"/>
      <c r="LLQ37" s="226"/>
      <c r="LLR37" s="226"/>
      <c r="LLZ37" s="226"/>
      <c r="LMA37" s="226"/>
      <c r="LMB37" s="226"/>
      <c r="LMC37" s="226"/>
      <c r="LMK37" s="226"/>
      <c r="LML37" s="226"/>
      <c r="LMM37" s="226"/>
      <c r="LMN37" s="226"/>
      <c r="LMV37" s="226"/>
      <c r="LMW37" s="226"/>
      <c r="LMX37" s="226"/>
      <c r="LMY37" s="226"/>
      <c r="LNG37" s="226"/>
      <c r="LNH37" s="226"/>
      <c r="LNI37" s="226"/>
      <c r="LNJ37" s="226"/>
      <c r="LNR37" s="226"/>
      <c r="LNS37" s="226"/>
      <c r="LNT37" s="226"/>
      <c r="LNU37" s="226"/>
      <c r="LOC37" s="226"/>
      <c r="LOD37" s="226"/>
      <c r="LOE37" s="226"/>
      <c r="LOF37" s="226"/>
      <c r="LON37" s="226"/>
      <c r="LOO37" s="226"/>
      <c r="LOP37" s="226"/>
      <c r="LOQ37" s="226"/>
      <c r="LOY37" s="226"/>
      <c r="LOZ37" s="226"/>
      <c r="LPA37" s="226"/>
      <c r="LPB37" s="226"/>
      <c r="LPJ37" s="226"/>
      <c r="LPK37" s="226"/>
      <c r="LPL37" s="226"/>
      <c r="LPM37" s="226"/>
      <c r="LPU37" s="226"/>
      <c r="LPV37" s="226"/>
      <c r="LPW37" s="226"/>
      <c r="LPX37" s="226"/>
      <c r="LQF37" s="226"/>
      <c r="LQG37" s="226"/>
      <c r="LQH37" s="226"/>
      <c r="LQI37" s="226"/>
      <c r="LQQ37" s="226"/>
      <c r="LQR37" s="226"/>
      <c r="LQS37" s="226"/>
      <c r="LQT37" s="226"/>
      <c r="LRB37" s="226"/>
      <c r="LRC37" s="226"/>
      <c r="LRD37" s="226"/>
      <c r="LRE37" s="226"/>
      <c r="LRM37" s="226"/>
      <c r="LRN37" s="226"/>
      <c r="LRO37" s="226"/>
      <c r="LRP37" s="226"/>
      <c r="LRX37" s="226"/>
      <c r="LRY37" s="226"/>
      <c r="LRZ37" s="226"/>
      <c r="LSA37" s="226"/>
      <c r="LSI37" s="226"/>
      <c r="LSJ37" s="226"/>
      <c r="LSK37" s="226"/>
      <c r="LSL37" s="226"/>
      <c r="LST37" s="226"/>
      <c r="LSU37" s="226"/>
      <c r="LSV37" s="226"/>
      <c r="LSW37" s="226"/>
      <c r="LTE37" s="226"/>
      <c r="LTF37" s="226"/>
      <c r="LTG37" s="226"/>
      <c r="LTH37" s="226"/>
      <c r="LTP37" s="226"/>
      <c r="LTQ37" s="226"/>
      <c r="LTR37" s="226"/>
      <c r="LTS37" s="226"/>
      <c r="LUA37" s="226"/>
      <c r="LUB37" s="226"/>
      <c r="LUC37" s="226"/>
      <c r="LUD37" s="226"/>
      <c r="LUL37" s="226"/>
      <c r="LUM37" s="226"/>
      <c r="LUN37" s="226"/>
      <c r="LUO37" s="226"/>
      <c r="LUW37" s="226"/>
      <c r="LUX37" s="226"/>
      <c r="LUY37" s="226"/>
      <c r="LUZ37" s="226"/>
      <c r="LVH37" s="226"/>
      <c r="LVI37" s="226"/>
      <c r="LVJ37" s="226"/>
      <c r="LVK37" s="226"/>
      <c r="LVS37" s="226"/>
      <c r="LVT37" s="226"/>
      <c r="LVU37" s="226"/>
      <c r="LVV37" s="226"/>
      <c r="LWD37" s="226"/>
      <c r="LWE37" s="226"/>
      <c r="LWF37" s="226"/>
      <c r="LWG37" s="226"/>
      <c r="LWO37" s="226"/>
      <c r="LWP37" s="226"/>
      <c r="LWQ37" s="226"/>
      <c r="LWR37" s="226"/>
      <c r="LWZ37" s="226"/>
      <c r="LXA37" s="226"/>
      <c r="LXB37" s="226"/>
      <c r="LXC37" s="226"/>
      <c r="LXK37" s="226"/>
      <c r="LXL37" s="226"/>
      <c r="LXM37" s="226"/>
      <c r="LXN37" s="226"/>
      <c r="LXV37" s="226"/>
      <c r="LXW37" s="226"/>
      <c r="LXX37" s="226"/>
      <c r="LXY37" s="226"/>
      <c r="LYG37" s="226"/>
      <c r="LYH37" s="226"/>
      <c r="LYI37" s="226"/>
      <c r="LYJ37" s="226"/>
      <c r="LYR37" s="226"/>
      <c r="LYS37" s="226"/>
      <c r="LYT37" s="226"/>
      <c r="LYU37" s="226"/>
      <c r="LZC37" s="226"/>
      <c r="LZD37" s="226"/>
      <c r="LZE37" s="226"/>
      <c r="LZF37" s="226"/>
      <c r="LZN37" s="226"/>
      <c r="LZO37" s="226"/>
      <c r="LZP37" s="226"/>
      <c r="LZQ37" s="226"/>
      <c r="LZY37" s="226"/>
      <c r="LZZ37" s="226"/>
      <c r="MAA37" s="226"/>
      <c r="MAB37" s="226"/>
      <c r="MAJ37" s="226"/>
      <c r="MAK37" s="226"/>
      <c r="MAL37" s="226"/>
      <c r="MAM37" s="226"/>
      <c r="MAU37" s="226"/>
      <c r="MAV37" s="226"/>
      <c r="MAW37" s="226"/>
      <c r="MAX37" s="226"/>
      <c r="MBF37" s="226"/>
      <c r="MBG37" s="226"/>
      <c r="MBH37" s="226"/>
      <c r="MBI37" s="226"/>
      <c r="MBQ37" s="226"/>
      <c r="MBR37" s="226"/>
      <c r="MBS37" s="226"/>
      <c r="MBT37" s="226"/>
      <c r="MCB37" s="226"/>
      <c r="MCC37" s="226"/>
      <c r="MCD37" s="226"/>
      <c r="MCE37" s="226"/>
      <c r="MCM37" s="226"/>
      <c r="MCN37" s="226"/>
      <c r="MCO37" s="226"/>
      <c r="MCP37" s="226"/>
      <c r="MCX37" s="226"/>
      <c r="MCY37" s="226"/>
      <c r="MCZ37" s="226"/>
      <c r="MDA37" s="226"/>
      <c r="MDI37" s="226"/>
      <c r="MDJ37" s="226"/>
      <c r="MDK37" s="226"/>
      <c r="MDL37" s="226"/>
      <c r="MDT37" s="226"/>
      <c r="MDU37" s="226"/>
      <c r="MDV37" s="226"/>
      <c r="MDW37" s="226"/>
      <c r="MEE37" s="226"/>
      <c r="MEF37" s="226"/>
      <c r="MEG37" s="226"/>
      <c r="MEH37" s="226"/>
      <c r="MEP37" s="226"/>
      <c r="MEQ37" s="226"/>
      <c r="MER37" s="226"/>
      <c r="MES37" s="226"/>
      <c r="MFA37" s="226"/>
      <c r="MFB37" s="226"/>
      <c r="MFC37" s="226"/>
      <c r="MFD37" s="226"/>
      <c r="MFL37" s="226"/>
      <c r="MFM37" s="226"/>
      <c r="MFN37" s="226"/>
      <c r="MFO37" s="226"/>
      <c r="MFW37" s="226"/>
      <c r="MFX37" s="226"/>
      <c r="MFY37" s="226"/>
      <c r="MFZ37" s="226"/>
      <c r="MGH37" s="226"/>
      <c r="MGI37" s="226"/>
      <c r="MGJ37" s="226"/>
      <c r="MGK37" s="226"/>
      <c r="MGS37" s="226"/>
      <c r="MGT37" s="226"/>
      <c r="MGU37" s="226"/>
      <c r="MGV37" s="226"/>
      <c r="MHD37" s="226"/>
      <c r="MHE37" s="226"/>
      <c r="MHF37" s="226"/>
      <c r="MHG37" s="226"/>
      <c r="MHO37" s="226"/>
      <c r="MHP37" s="226"/>
      <c r="MHQ37" s="226"/>
      <c r="MHR37" s="226"/>
      <c r="MHZ37" s="226"/>
      <c r="MIA37" s="226"/>
      <c r="MIB37" s="226"/>
      <c r="MIC37" s="226"/>
      <c r="MIK37" s="226"/>
      <c r="MIL37" s="226"/>
      <c r="MIM37" s="226"/>
      <c r="MIN37" s="226"/>
      <c r="MIV37" s="226"/>
      <c r="MIW37" s="226"/>
      <c r="MIX37" s="226"/>
      <c r="MIY37" s="226"/>
      <c r="MJG37" s="226"/>
      <c r="MJH37" s="226"/>
      <c r="MJI37" s="226"/>
      <c r="MJJ37" s="226"/>
      <c r="MJR37" s="226"/>
      <c r="MJS37" s="226"/>
      <c r="MJT37" s="226"/>
      <c r="MJU37" s="226"/>
      <c r="MKC37" s="226"/>
      <c r="MKD37" s="226"/>
      <c r="MKE37" s="226"/>
      <c r="MKF37" s="226"/>
      <c r="MKN37" s="226"/>
      <c r="MKO37" s="226"/>
      <c r="MKP37" s="226"/>
      <c r="MKQ37" s="226"/>
      <c r="MKY37" s="226"/>
      <c r="MKZ37" s="226"/>
      <c r="MLA37" s="226"/>
      <c r="MLB37" s="226"/>
      <c r="MLJ37" s="226"/>
      <c r="MLK37" s="226"/>
      <c r="MLL37" s="226"/>
      <c r="MLM37" s="226"/>
      <c r="MLU37" s="226"/>
      <c r="MLV37" s="226"/>
      <c r="MLW37" s="226"/>
      <c r="MLX37" s="226"/>
      <c r="MMF37" s="226"/>
      <c r="MMG37" s="226"/>
      <c r="MMH37" s="226"/>
      <c r="MMI37" s="226"/>
      <c r="MMQ37" s="226"/>
      <c r="MMR37" s="226"/>
      <c r="MMS37" s="226"/>
      <c r="MMT37" s="226"/>
      <c r="MNB37" s="226"/>
      <c r="MNC37" s="226"/>
      <c r="MND37" s="226"/>
      <c r="MNE37" s="226"/>
      <c r="MNM37" s="226"/>
      <c r="MNN37" s="226"/>
      <c r="MNO37" s="226"/>
      <c r="MNP37" s="226"/>
      <c r="MNX37" s="226"/>
      <c r="MNY37" s="226"/>
      <c r="MNZ37" s="226"/>
      <c r="MOA37" s="226"/>
      <c r="MOI37" s="226"/>
      <c r="MOJ37" s="226"/>
      <c r="MOK37" s="226"/>
      <c r="MOL37" s="226"/>
      <c r="MOT37" s="226"/>
      <c r="MOU37" s="226"/>
      <c r="MOV37" s="226"/>
      <c r="MOW37" s="226"/>
      <c r="MPE37" s="226"/>
      <c r="MPF37" s="226"/>
      <c r="MPG37" s="226"/>
      <c r="MPH37" s="226"/>
      <c r="MPP37" s="226"/>
      <c r="MPQ37" s="226"/>
      <c r="MPR37" s="226"/>
      <c r="MPS37" s="226"/>
      <c r="MQA37" s="226"/>
      <c r="MQB37" s="226"/>
      <c r="MQC37" s="226"/>
      <c r="MQD37" s="226"/>
      <c r="MQL37" s="226"/>
      <c r="MQM37" s="226"/>
      <c r="MQN37" s="226"/>
      <c r="MQO37" s="226"/>
      <c r="MQW37" s="226"/>
      <c r="MQX37" s="226"/>
      <c r="MQY37" s="226"/>
      <c r="MQZ37" s="226"/>
      <c r="MRH37" s="226"/>
      <c r="MRI37" s="226"/>
      <c r="MRJ37" s="226"/>
      <c r="MRK37" s="226"/>
      <c r="MRS37" s="226"/>
      <c r="MRT37" s="226"/>
      <c r="MRU37" s="226"/>
      <c r="MRV37" s="226"/>
      <c r="MSD37" s="226"/>
      <c r="MSE37" s="226"/>
      <c r="MSF37" s="226"/>
      <c r="MSG37" s="226"/>
      <c r="MSO37" s="226"/>
      <c r="MSP37" s="226"/>
      <c r="MSQ37" s="226"/>
      <c r="MSR37" s="226"/>
      <c r="MSZ37" s="226"/>
      <c r="MTA37" s="226"/>
      <c r="MTB37" s="226"/>
      <c r="MTC37" s="226"/>
      <c r="MTK37" s="226"/>
      <c r="MTL37" s="226"/>
      <c r="MTM37" s="226"/>
      <c r="MTN37" s="226"/>
      <c r="MTV37" s="226"/>
      <c r="MTW37" s="226"/>
      <c r="MTX37" s="226"/>
      <c r="MTY37" s="226"/>
      <c r="MUG37" s="226"/>
      <c r="MUH37" s="226"/>
      <c r="MUI37" s="226"/>
      <c r="MUJ37" s="226"/>
      <c r="MUR37" s="226"/>
      <c r="MUS37" s="226"/>
      <c r="MUT37" s="226"/>
      <c r="MUU37" s="226"/>
      <c r="MVC37" s="226"/>
      <c r="MVD37" s="226"/>
      <c r="MVE37" s="226"/>
      <c r="MVF37" s="226"/>
      <c r="MVN37" s="226"/>
      <c r="MVO37" s="226"/>
      <c r="MVP37" s="226"/>
      <c r="MVQ37" s="226"/>
      <c r="MVY37" s="226"/>
      <c r="MVZ37" s="226"/>
      <c r="MWA37" s="226"/>
      <c r="MWB37" s="226"/>
      <c r="MWJ37" s="226"/>
      <c r="MWK37" s="226"/>
      <c r="MWL37" s="226"/>
      <c r="MWM37" s="226"/>
      <c r="MWU37" s="226"/>
      <c r="MWV37" s="226"/>
      <c r="MWW37" s="226"/>
      <c r="MWX37" s="226"/>
      <c r="MXF37" s="226"/>
      <c r="MXG37" s="226"/>
      <c r="MXH37" s="226"/>
      <c r="MXI37" s="226"/>
      <c r="MXQ37" s="226"/>
      <c r="MXR37" s="226"/>
      <c r="MXS37" s="226"/>
      <c r="MXT37" s="226"/>
      <c r="MYB37" s="226"/>
      <c r="MYC37" s="226"/>
      <c r="MYD37" s="226"/>
      <c r="MYE37" s="226"/>
      <c r="MYM37" s="226"/>
      <c r="MYN37" s="226"/>
      <c r="MYO37" s="226"/>
      <c r="MYP37" s="226"/>
      <c r="MYX37" s="226"/>
      <c r="MYY37" s="226"/>
      <c r="MYZ37" s="226"/>
      <c r="MZA37" s="226"/>
      <c r="MZI37" s="226"/>
      <c r="MZJ37" s="226"/>
      <c r="MZK37" s="226"/>
      <c r="MZL37" s="226"/>
      <c r="MZT37" s="226"/>
      <c r="MZU37" s="226"/>
      <c r="MZV37" s="226"/>
      <c r="MZW37" s="226"/>
      <c r="NAE37" s="226"/>
      <c r="NAF37" s="226"/>
      <c r="NAG37" s="226"/>
      <c r="NAH37" s="226"/>
      <c r="NAP37" s="226"/>
      <c r="NAQ37" s="226"/>
      <c r="NAR37" s="226"/>
      <c r="NAS37" s="226"/>
      <c r="NBA37" s="226"/>
      <c r="NBB37" s="226"/>
      <c r="NBC37" s="226"/>
      <c r="NBD37" s="226"/>
      <c r="NBL37" s="226"/>
      <c r="NBM37" s="226"/>
      <c r="NBN37" s="226"/>
      <c r="NBO37" s="226"/>
      <c r="NBW37" s="226"/>
      <c r="NBX37" s="226"/>
      <c r="NBY37" s="226"/>
      <c r="NBZ37" s="226"/>
      <c r="NCH37" s="226"/>
      <c r="NCI37" s="226"/>
      <c r="NCJ37" s="226"/>
      <c r="NCK37" s="226"/>
      <c r="NCS37" s="226"/>
      <c r="NCT37" s="226"/>
      <c r="NCU37" s="226"/>
      <c r="NCV37" s="226"/>
      <c r="NDD37" s="226"/>
      <c r="NDE37" s="226"/>
      <c r="NDF37" s="226"/>
      <c r="NDG37" s="226"/>
      <c r="NDO37" s="226"/>
      <c r="NDP37" s="226"/>
      <c r="NDQ37" s="226"/>
      <c r="NDR37" s="226"/>
      <c r="NDZ37" s="226"/>
      <c r="NEA37" s="226"/>
      <c r="NEB37" s="226"/>
      <c r="NEC37" s="226"/>
      <c r="NEK37" s="226"/>
      <c r="NEL37" s="226"/>
      <c r="NEM37" s="226"/>
      <c r="NEN37" s="226"/>
      <c r="NEV37" s="226"/>
      <c r="NEW37" s="226"/>
      <c r="NEX37" s="226"/>
      <c r="NEY37" s="226"/>
      <c r="NFG37" s="226"/>
      <c r="NFH37" s="226"/>
      <c r="NFI37" s="226"/>
      <c r="NFJ37" s="226"/>
      <c r="NFR37" s="226"/>
      <c r="NFS37" s="226"/>
      <c r="NFT37" s="226"/>
      <c r="NFU37" s="226"/>
      <c r="NGC37" s="226"/>
      <c r="NGD37" s="226"/>
      <c r="NGE37" s="226"/>
      <c r="NGF37" s="226"/>
      <c r="NGN37" s="226"/>
      <c r="NGO37" s="226"/>
      <c r="NGP37" s="226"/>
      <c r="NGQ37" s="226"/>
      <c r="NGY37" s="226"/>
      <c r="NGZ37" s="226"/>
      <c r="NHA37" s="226"/>
      <c r="NHB37" s="226"/>
      <c r="NHJ37" s="226"/>
      <c r="NHK37" s="226"/>
      <c r="NHL37" s="226"/>
      <c r="NHM37" s="226"/>
      <c r="NHU37" s="226"/>
      <c r="NHV37" s="226"/>
      <c r="NHW37" s="226"/>
      <c r="NHX37" s="226"/>
      <c r="NIF37" s="226"/>
      <c r="NIG37" s="226"/>
      <c r="NIH37" s="226"/>
      <c r="NII37" s="226"/>
      <c r="NIQ37" s="226"/>
      <c r="NIR37" s="226"/>
      <c r="NIS37" s="226"/>
      <c r="NIT37" s="226"/>
      <c r="NJB37" s="226"/>
      <c r="NJC37" s="226"/>
      <c r="NJD37" s="226"/>
      <c r="NJE37" s="226"/>
      <c r="NJM37" s="226"/>
      <c r="NJN37" s="226"/>
      <c r="NJO37" s="226"/>
      <c r="NJP37" s="226"/>
      <c r="NJX37" s="226"/>
      <c r="NJY37" s="226"/>
      <c r="NJZ37" s="226"/>
      <c r="NKA37" s="226"/>
      <c r="NKI37" s="226"/>
      <c r="NKJ37" s="226"/>
      <c r="NKK37" s="226"/>
      <c r="NKL37" s="226"/>
      <c r="NKT37" s="226"/>
      <c r="NKU37" s="226"/>
      <c r="NKV37" s="226"/>
      <c r="NKW37" s="226"/>
      <c r="NLE37" s="226"/>
      <c r="NLF37" s="226"/>
      <c r="NLG37" s="226"/>
      <c r="NLH37" s="226"/>
      <c r="NLP37" s="226"/>
      <c r="NLQ37" s="226"/>
      <c r="NLR37" s="226"/>
      <c r="NLS37" s="226"/>
      <c r="NMA37" s="226"/>
      <c r="NMB37" s="226"/>
      <c r="NMC37" s="226"/>
      <c r="NMD37" s="226"/>
      <c r="NML37" s="226"/>
      <c r="NMM37" s="226"/>
      <c r="NMN37" s="226"/>
      <c r="NMO37" s="226"/>
      <c r="NMW37" s="226"/>
      <c r="NMX37" s="226"/>
      <c r="NMY37" s="226"/>
      <c r="NMZ37" s="226"/>
      <c r="NNH37" s="226"/>
      <c r="NNI37" s="226"/>
      <c r="NNJ37" s="226"/>
      <c r="NNK37" s="226"/>
      <c r="NNS37" s="226"/>
      <c r="NNT37" s="226"/>
      <c r="NNU37" s="226"/>
      <c r="NNV37" s="226"/>
      <c r="NOD37" s="226"/>
      <c r="NOE37" s="226"/>
      <c r="NOF37" s="226"/>
      <c r="NOG37" s="226"/>
      <c r="NOO37" s="226"/>
      <c r="NOP37" s="226"/>
      <c r="NOQ37" s="226"/>
      <c r="NOR37" s="226"/>
      <c r="NOZ37" s="226"/>
      <c r="NPA37" s="226"/>
      <c r="NPB37" s="226"/>
      <c r="NPC37" s="226"/>
      <c r="NPK37" s="226"/>
      <c r="NPL37" s="226"/>
      <c r="NPM37" s="226"/>
      <c r="NPN37" s="226"/>
      <c r="NPV37" s="226"/>
      <c r="NPW37" s="226"/>
      <c r="NPX37" s="226"/>
      <c r="NPY37" s="226"/>
      <c r="NQG37" s="226"/>
      <c r="NQH37" s="226"/>
      <c r="NQI37" s="226"/>
      <c r="NQJ37" s="226"/>
      <c r="NQR37" s="226"/>
      <c r="NQS37" s="226"/>
      <c r="NQT37" s="226"/>
      <c r="NQU37" s="226"/>
      <c r="NRC37" s="226"/>
      <c r="NRD37" s="226"/>
      <c r="NRE37" s="226"/>
      <c r="NRF37" s="226"/>
      <c r="NRN37" s="226"/>
      <c r="NRO37" s="226"/>
      <c r="NRP37" s="226"/>
      <c r="NRQ37" s="226"/>
      <c r="NRY37" s="226"/>
      <c r="NRZ37" s="226"/>
      <c r="NSA37" s="226"/>
      <c r="NSB37" s="226"/>
      <c r="NSJ37" s="226"/>
      <c r="NSK37" s="226"/>
      <c r="NSL37" s="226"/>
      <c r="NSM37" s="226"/>
      <c r="NSU37" s="226"/>
      <c r="NSV37" s="226"/>
      <c r="NSW37" s="226"/>
      <c r="NSX37" s="226"/>
      <c r="NTF37" s="226"/>
      <c r="NTG37" s="226"/>
      <c r="NTH37" s="226"/>
      <c r="NTI37" s="226"/>
      <c r="NTQ37" s="226"/>
      <c r="NTR37" s="226"/>
      <c r="NTS37" s="226"/>
      <c r="NTT37" s="226"/>
      <c r="NUB37" s="226"/>
      <c r="NUC37" s="226"/>
      <c r="NUD37" s="226"/>
      <c r="NUE37" s="226"/>
      <c r="NUM37" s="226"/>
      <c r="NUN37" s="226"/>
      <c r="NUO37" s="226"/>
      <c r="NUP37" s="226"/>
      <c r="NUX37" s="226"/>
      <c r="NUY37" s="226"/>
      <c r="NUZ37" s="226"/>
      <c r="NVA37" s="226"/>
      <c r="NVI37" s="226"/>
      <c r="NVJ37" s="226"/>
      <c r="NVK37" s="226"/>
      <c r="NVL37" s="226"/>
      <c r="NVT37" s="226"/>
      <c r="NVU37" s="226"/>
      <c r="NVV37" s="226"/>
      <c r="NVW37" s="226"/>
      <c r="NWE37" s="226"/>
      <c r="NWF37" s="226"/>
      <c r="NWG37" s="226"/>
      <c r="NWH37" s="226"/>
      <c r="NWP37" s="226"/>
      <c r="NWQ37" s="226"/>
      <c r="NWR37" s="226"/>
      <c r="NWS37" s="226"/>
      <c r="NXA37" s="226"/>
      <c r="NXB37" s="226"/>
      <c r="NXC37" s="226"/>
      <c r="NXD37" s="226"/>
      <c r="NXL37" s="226"/>
      <c r="NXM37" s="226"/>
      <c r="NXN37" s="226"/>
      <c r="NXO37" s="226"/>
      <c r="NXW37" s="226"/>
      <c r="NXX37" s="226"/>
      <c r="NXY37" s="226"/>
      <c r="NXZ37" s="226"/>
      <c r="NYH37" s="226"/>
      <c r="NYI37" s="226"/>
      <c r="NYJ37" s="226"/>
      <c r="NYK37" s="226"/>
      <c r="NYS37" s="226"/>
      <c r="NYT37" s="226"/>
      <c r="NYU37" s="226"/>
      <c r="NYV37" s="226"/>
      <c r="NZD37" s="226"/>
      <c r="NZE37" s="226"/>
      <c r="NZF37" s="226"/>
      <c r="NZG37" s="226"/>
      <c r="NZO37" s="226"/>
      <c r="NZP37" s="226"/>
      <c r="NZQ37" s="226"/>
      <c r="NZR37" s="226"/>
      <c r="NZZ37" s="226"/>
      <c r="OAA37" s="226"/>
      <c r="OAB37" s="226"/>
      <c r="OAC37" s="226"/>
      <c r="OAK37" s="226"/>
      <c r="OAL37" s="226"/>
      <c r="OAM37" s="226"/>
      <c r="OAN37" s="226"/>
      <c r="OAV37" s="226"/>
      <c r="OAW37" s="226"/>
      <c r="OAX37" s="226"/>
      <c r="OAY37" s="226"/>
      <c r="OBG37" s="226"/>
      <c r="OBH37" s="226"/>
      <c r="OBI37" s="226"/>
      <c r="OBJ37" s="226"/>
      <c r="OBR37" s="226"/>
      <c r="OBS37" s="226"/>
      <c r="OBT37" s="226"/>
      <c r="OBU37" s="226"/>
      <c r="OCC37" s="226"/>
      <c r="OCD37" s="226"/>
      <c r="OCE37" s="226"/>
      <c r="OCF37" s="226"/>
      <c r="OCN37" s="226"/>
      <c r="OCO37" s="226"/>
      <c r="OCP37" s="226"/>
      <c r="OCQ37" s="226"/>
      <c r="OCY37" s="226"/>
      <c r="OCZ37" s="226"/>
      <c r="ODA37" s="226"/>
      <c r="ODB37" s="226"/>
      <c r="ODJ37" s="226"/>
      <c r="ODK37" s="226"/>
      <c r="ODL37" s="226"/>
      <c r="ODM37" s="226"/>
      <c r="ODU37" s="226"/>
      <c r="ODV37" s="226"/>
      <c r="ODW37" s="226"/>
      <c r="ODX37" s="226"/>
      <c r="OEF37" s="226"/>
      <c r="OEG37" s="226"/>
      <c r="OEH37" s="226"/>
      <c r="OEI37" s="226"/>
      <c r="OEQ37" s="226"/>
      <c r="OER37" s="226"/>
      <c r="OES37" s="226"/>
      <c r="OET37" s="226"/>
      <c r="OFB37" s="226"/>
      <c r="OFC37" s="226"/>
      <c r="OFD37" s="226"/>
      <c r="OFE37" s="226"/>
      <c r="OFM37" s="226"/>
      <c r="OFN37" s="226"/>
      <c r="OFO37" s="226"/>
      <c r="OFP37" s="226"/>
      <c r="OFX37" s="226"/>
      <c r="OFY37" s="226"/>
      <c r="OFZ37" s="226"/>
      <c r="OGA37" s="226"/>
      <c r="OGI37" s="226"/>
      <c r="OGJ37" s="226"/>
      <c r="OGK37" s="226"/>
      <c r="OGL37" s="226"/>
      <c r="OGT37" s="226"/>
      <c r="OGU37" s="226"/>
      <c r="OGV37" s="226"/>
      <c r="OGW37" s="226"/>
      <c r="OHE37" s="226"/>
      <c r="OHF37" s="226"/>
      <c r="OHG37" s="226"/>
      <c r="OHH37" s="226"/>
      <c r="OHP37" s="226"/>
      <c r="OHQ37" s="226"/>
      <c r="OHR37" s="226"/>
      <c r="OHS37" s="226"/>
      <c r="OIA37" s="226"/>
      <c r="OIB37" s="226"/>
      <c r="OIC37" s="226"/>
      <c r="OID37" s="226"/>
      <c r="OIL37" s="226"/>
      <c r="OIM37" s="226"/>
      <c r="OIN37" s="226"/>
      <c r="OIO37" s="226"/>
      <c r="OIW37" s="226"/>
      <c r="OIX37" s="226"/>
      <c r="OIY37" s="226"/>
      <c r="OIZ37" s="226"/>
      <c r="OJH37" s="226"/>
      <c r="OJI37" s="226"/>
      <c r="OJJ37" s="226"/>
      <c r="OJK37" s="226"/>
      <c r="OJS37" s="226"/>
      <c r="OJT37" s="226"/>
      <c r="OJU37" s="226"/>
      <c r="OJV37" s="226"/>
      <c r="OKD37" s="226"/>
      <c r="OKE37" s="226"/>
      <c r="OKF37" s="226"/>
      <c r="OKG37" s="226"/>
      <c r="OKO37" s="226"/>
      <c r="OKP37" s="226"/>
      <c r="OKQ37" s="226"/>
      <c r="OKR37" s="226"/>
      <c r="OKZ37" s="226"/>
      <c r="OLA37" s="226"/>
      <c r="OLB37" s="226"/>
      <c r="OLC37" s="226"/>
      <c r="OLK37" s="226"/>
      <c r="OLL37" s="226"/>
      <c r="OLM37" s="226"/>
      <c r="OLN37" s="226"/>
      <c r="OLV37" s="226"/>
      <c r="OLW37" s="226"/>
      <c r="OLX37" s="226"/>
      <c r="OLY37" s="226"/>
      <c r="OMG37" s="226"/>
      <c r="OMH37" s="226"/>
      <c r="OMI37" s="226"/>
      <c r="OMJ37" s="226"/>
      <c r="OMR37" s="226"/>
      <c r="OMS37" s="226"/>
      <c r="OMT37" s="226"/>
      <c r="OMU37" s="226"/>
      <c r="ONC37" s="226"/>
      <c r="OND37" s="226"/>
      <c r="ONE37" s="226"/>
      <c r="ONF37" s="226"/>
      <c r="ONN37" s="226"/>
      <c r="ONO37" s="226"/>
      <c r="ONP37" s="226"/>
      <c r="ONQ37" s="226"/>
      <c r="ONY37" s="226"/>
      <c r="ONZ37" s="226"/>
      <c r="OOA37" s="226"/>
      <c r="OOB37" s="226"/>
      <c r="OOJ37" s="226"/>
      <c r="OOK37" s="226"/>
      <c r="OOL37" s="226"/>
      <c r="OOM37" s="226"/>
      <c r="OOU37" s="226"/>
      <c r="OOV37" s="226"/>
      <c r="OOW37" s="226"/>
      <c r="OOX37" s="226"/>
      <c r="OPF37" s="226"/>
      <c r="OPG37" s="226"/>
      <c r="OPH37" s="226"/>
      <c r="OPI37" s="226"/>
      <c r="OPQ37" s="226"/>
      <c r="OPR37" s="226"/>
      <c r="OPS37" s="226"/>
      <c r="OPT37" s="226"/>
      <c r="OQB37" s="226"/>
      <c r="OQC37" s="226"/>
      <c r="OQD37" s="226"/>
      <c r="OQE37" s="226"/>
      <c r="OQM37" s="226"/>
      <c r="OQN37" s="226"/>
      <c r="OQO37" s="226"/>
      <c r="OQP37" s="226"/>
      <c r="OQX37" s="226"/>
      <c r="OQY37" s="226"/>
      <c r="OQZ37" s="226"/>
      <c r="ORA37" s="226"/>
      <c r="ORI37" s="226"/>
      <c r="ORJ37" s="226"/>
      <c r="ORK37" s="226"/>
      <c r="ORL37" s="226"/>
      <c r="ORT37" s="226"/>
      <c r="ORU37" s="226"/>
      <c r="ORV37" s="226"/>
      <c r="ORW37" s="226"/>
      <c r="OSE37" s="226"/>
      <c r="OSF37" s="226"/>
      <c r="OSG37" s="226"/>
      <c r="OSH37" s="226"/>
      <c r="OSP37" s="226"/>
      <c r="OSQ37" s="226"/>
      <c r="OSR37" s="226"/>
      <c r="OSS37" s="226"/>
      <c r="OTA37" s="226"/>
      <c r="OTB37" s="226"/>
      <c r="OTC37" s="226"/>
      <c r="OTD37" s="226"/>
      <c r="OTL37" s="226"/>
      <c r="OTM37" s="226"/>
      <c r="OTN37" s="226"/>
      <c r="OTO37" s="226"/>
      <c r="OTW37" s="226"/>
      <c r="OTX37" s="226"/>
      <c r="OTY37" s="226"/>
      <c r="OTZ37" s="226"/>
      <c r="OUH37" s="226"/>
      <c r="OUI37" s="226"/>
      <c r="OUJ37" s="226"/>
      <c r="OUK37" s="226"/>
      <c r="OUS37" s="226"/>
      <c r="OUT37" s="226"/>
      <c r="OUU37" s="226"/>
      <c r="OUV37" s="226"/>
      <c r="OVD37" s="226"/>
      <c r="OVE37" s="226"/>
      <c r="OVF37" s="226"/>
      <c r="OVG37" s="226"/>
      <c r="OVO37" s="226"/>
      <c r="OVP37" s="226"/>
      <c r="OVQ37" s="226"/>
      <c r="OVR37" s="226"/>
      <c r="OVZ37" s="226"/>
      <c r="OWA37" s="226"/>
      <c r="OWB37" s="226"/>
      <c r="OWC37" s="226"/>
      <c r="OWK37" s="226"/>
      <c r="OWL37" s="226"/>
      <c r="OWM37" s="226"/>
      <c r="OWN37" s="226"/>
      <c r="OWV37" s="226"/>
      <c r="OWW37" s="226"/>
      <c r="OWX37" s="226"/>
      <c r="OWY37" s="226"/>
      <c r="OXG37" s="226"/>
      <c r="OXH37" s="226"/>
      <c r="OXI37" s="226"/>
      <c r="OXJ37" s="226"/>
      <c r="OXR37" s="226"/>
      <c r="OXS37" s="226"/>
      <c r="OXT37" s="226"/>
      <c r="OXU37" s="226"/>
      <c r="OYC37" s="226"/>
      <c r="OYD37" s="226"/>
      <c r="OYE37" s="226"/>
      <c r="OYF37" s="226"/>
      <c r="OYN37" s="226"/>
      <c r="OYO37" s="226"/>
      <c r="OYP37" s="226"/>
      <c r="OYQ37" s="226"/>
      <c r="OYY37" s="226"/>
      <c r="OYZ37" s="226"/>
      <c r="OZA37" s="226"/>
      <c r="OZB37" s="226"/>
      <c r="OZJ37" s="226"/>
      <c r="OZK37" s="226"/>
      <c r="OZL37" s="226"/>
      <c r="OZM37" s="226"/>
      <c r="OZU37" s="226"/>
      <c r="OZV37" s="226"/>
      <c r="OZW37" s="226"/>
      <c r="OZX37" s="226"/>
      <c r="PAF37" s="226"/>
      <c r="PAG37" s="226"/>
      <c r="PAH37" s="226"/>
      <c r="PAI37" s="226"/>
      <c r="PAQ37" s="226"/>
      <c r="PAR37" s="226"/>
      <c r="PAS37" s="226"/>
      <c r="PAT37" s="226"/>
      <c r="PBB37" s="226"/>
      <c r="PBC37" s="226"/>
      <c r="PBD37" s="226"/>
      <c r="PBE37" s="226"/>
      <c r="PBM37" s="226"/>
      <c r="PBN37" s="226"/>
      <c r="PBO37" s="226"/>
      <c r="PBP37" s="226"/>
      <c r="PBX37" s="226"/>
      <c r="PBY37" s="226"/>
      <c r="PBZ37" s="226"/>
      <c r="PCA37" s="226"/>
      <c r="PCI37" s="226"/>
      <c r="PCJ37" s="226"/>
      <c r="PCK37" s="226"/>
      <c r="PCL37" s="226"/>
      <c r="PCT37" s="226"/>
      <c r="PCU37" s="226"/>
      <c r="PCV37" s="226"/>
      <c r="PCW37" s="226"/>
      <c r="PDE37" s="226"/>
      <c r="PDF37" s="226"/>
      <c r="PDG37" s="226"/>
      <c r="PDH37" s="226"/>
      <c r="PDP37" s="226"/>
      <c r="PDQ37" s="226"/>
      <c r="PDR37" s="226"/>
      <c r="PDS37" s="226"/>
      <c r="PEA37" s="226"/>
      <c r="PEB37" s="226"/>
      <c r="PEC37" s="226"/>
      <c r="PED37" s="226"/>
      <c r="PEL37" s="226"/>
      <c r="PEM37" s="226"/>
      <c r="PEN37" s="226"/>
      <c r="PEO37" s="226"/>
      <c r="PEW37" s="226"/>
      <c r="PEX37" s="226"/>
      <c r="PEY37" s="226"/>
      <c r="PEZ37" s="226"/>
      <c r="PFH37" s="226"/>
      <c r="PFI37" s="226"/>
      <c r="PFJ37" s="226"/>
      <c r="PFK37" s="226"/>
      <c r="PFS37" s="226"/>
      <c r="PFT37" s="226"/>
      <c r="PFU37" s="226"/>
      <c r="PFV37" s="226"/>
      <c r="PGD37" s="226"/>
      <c r="PGE37" s="226"/>
      <c r="PGF37" s="226"/>
      <c r="PGG37" s="226"/>
      <c r="PGO37" s="226"/>
      <c r="PGP37" s="226"/>
      <c r="PGQ37" s="226"/>
      <c r="PGR37" s="226"/>
      <c r="PGZ37" s="226"/>
      <c r="PHA37" s="226"/>
      <c r="PHB37" s="226"/>
      <c r="PHC37" s="226"/>
      <c r="PHK37" s="226"/>
      <c r="PHL37" s="226"/>
      <c r="PHM37" s="226"/>
      <c r="PHN37" s="226"/>
      <c r="PHV37" s="226"/>
      <c r="PHW37" s="226"/>
      <c r="PHX37" s="226"/>
      <c r="PHY37" s="226"/>
      <c r="PIG37" s="226"/>
      <c r="PIH37" s="226"/>
      <c r="PII37" s="226"/>
      <c r="PIJ37" s="226"/>
      <c r="PIR37" s="226"/>
      <c r="PIS37" s="226"/>
      <c r="PIT37" s="226"/>
      <c r="PIU37" s="226"/>
      <c r="PJC37" s="226"/>
      <c r="PJD37" s="226"/>
      <c r="PJE37" s="226"/>
      <c r="PJF37" s="226"/>
      <c r="PJN37" s="226"/>
      <c r="PJO37" s="226"/>
      <c r="PJP37" s="226"/>
      <c r="PJQ37" s="226"/>
      <c r="PJY37" s="226"/>
      <c r="PJZ37" s="226"/>
      <c r="PKA37" s="226"/>
      <c r="PKB37" s="226"/>
      <c r="PKJ37" s="226"/>
      <c r="PKK37" s="226"/>
      <c r="PKL37" s="226"/>
      <c r="PKM37" s="226"/>
      <c r="PKU37" s="226"/>
      <c r="PKV37" s="226"/>
      <c r="PKW37" s="226"/>
      <c r="PKX37" s="226"/>
      <c r="PLF37" s="226"/>
      <c r="PLG37" s="226"/>
      <c r="PLH37" s="226"/>
      <c r="PLI37" s="226"/>
      <c r="PLQ37" s="226"/>
      <c r="PLR37" s="226"/>
      <c r="PLS37" s="226"/>
      <c r="PLT37" s="226"/>
      <c r="PMB37" s="226"/>
      <c r="PMC37" s="226"/>
      <c r="PMD37" s="226"/>
      <c r="PME37" s="226"/>
      <c r="PMM37" s="226"/>
      <c r="PMN37" s="226"/>
      <c r="PMO37" s="226"/>
      <c r="PMP37" s="226"/>
      <c r="PMX37" s="226"/>
      <c r="PMY37" s="226"/>
      <c r="PMZ37" s="226"/>
      <c r="PNA37" s="226"/>
      <c r="PNI37" s="226"/>
      <c r="PNJ37" s="226"/>
      <c r="PNK37" s="226"/>
      <c r="PNL37" s="226"/>
      <c r="PNT37" s="226"/>
      <c r="PNU37" s="226"/>
      <c r="PNV37" s="226"/>
      <c r="PNW37" s="226"/>
      <c r="POE37" s="226"/>
      <c r="POF37" s="226"/>
      <c r="POG37" s="226"/>
      <c r="POH37" s="226"/>
      <c r="POP37" s="226"/>
      <c r="POQ37" s="226"/>
      <c r="POR37" s="226"/>
      <c r="POS37" s="226"/>
      <c r="PPA37" s="226"/>
      <c r="PPB37" s="226"/>
      <c r="PPC37" s="226"/>
      <c r="PPD37" s="226"/>
      <c r="PPL37" s="226"/>
      <c r="PPM37" s="226"/>
      <c r="PPN37" s="226"/>
      <c r="PPO37" s="226"/>
      <c r="PPW37" s="226"/>
      <c r="PPX37" s="226"/>
      <c r="PPY37" s="226"/>
      <c r="PPZ37" s="226"/>
      <c r="PQH37" s="226"/>
      <c r="PQI37" s="226"/>
      <c r="PQJ37" s="226"/>
      <c r="PQK37" s="226"/>
      <c r="PQS37" s="226"/>
      <c r="PQT37" s="226"/>
      <c r="PQU37" s="226"/>
      <c r="PQV37" s="226"/>
      <c r="PRD37" s="226"/>
      <c r="PRE37" s="226"/>
      <c r="PRF37" s="226"/>
      <c r="PRG37" s="226"/>
      <c r="PRO37" s="226"/>
      <c r="PRP37" s="226"/>
      <c r="PRQ37" s="226"/>
      <c r="PRR37" s="226"/>
      <c r="PRZ37" s="226"/>
      <c r="PSA37" s="226"/>
      <c r="PSB37" s="226"/>
      <c r="PSC37" s="226"/>
      <c r="PSK37" s="226"/>
      <c r="PSL37" s="226"/>
      <c r="PSM37" s="226"/>
      <c r="PSN37" s="226"/>
      <c r="PSV37" s="226"/>
      <c r="PSW37" s="226"/>
      <c r="PSX37" s="226"/>
      <c r="PSY37" s="226"/>
      <c r="PTG37" s="226"/>
      <c r="PTH37" s="226"/>
      <c r="PTI37" s="226"/>
      <c r="PTJ37" s="226"/>
      <c r="PTR37" s="226"/>
      <c r="PTS37" s="226"/>
      <c r="PTT37" s="226"/>
      <c r="PTU37" s="226"/>
      <c r="PUC37" s="226"/>
      <c r="PUD37" s="226"/>
      <c r="PUE37" s="226"/>
      <c r="PUF37" s="226"/>
      <c r="PUN37" s="226"/>
      <c r="PUO37" s="226"/>
      <c r="PUP37" s="226"/>
      <c r="PUQ37" s="226"/>
      <c r="PUY37" s="226"/>
      <c r="PUZ37" s="226"/>
      <c r="PVA37" s="226"/>
      <c r="PVB37" s="226"/>
      <c r="PVJ37" s="226"/>
      <c r="PVK37" s="226"/>
      <c r="PVL37" s="226"/>
      <c r="PVM37" s="226"/>
      <c r="PVU37" s="226"/>
      <c r="PVV37" s="226"/>
      <c r="PVW37" s="226"/>
      <c r="PVX37" s="226"/>
      <c r="PWF37" s="226"/>
      <c r="PWG37" s="226"/>
      <c r="PWH37" s="226"/>
      <c r="PWI37" s="226"/>
      <c r="PWQ37" s="226"/>
      <c r="PWR37" s="226"/>
      <c r="PWS37" s="226"/>
      <c r="PWT37" s="226"/>
      <c r="PXB37" s="226"/>
      <c r="PXC37" s="226"/>
      <c r="PXD37" s="226"/>
      <c r="PXE37" s="226"/>
      <c r="PXM37" s="226"/>
      <c r="PXN37" s="226"/>
      <c r="PXO37" s="226"/>
      <c r="PXP37" s="226"/>
      <c r="PXX37" s="226"/>
      <c r="PXY37" s="226"/>
      <c r="PXZ37" s="226"/>
      <c r="PYA37" s="226"/>
      <c r="PYI37" s="226"/>
      <c r="PYJ37" s="226"/>
      <c r="PYK37" s="226"/>
      <c r="PYL37" s="226"/>
      <c r="PYT37" s="226"/>
      <c r="PYU37" s="226"/>
      <c r="PYV37" s="226"/>
      <c r="PYW37" s="226"/>
      <c r="PZE37" s="226"/>
      <c r="PZF37" s="226"/>
      <c r="PZG37" s="226"/>
      <c r="PZH37" s="226"/>
      <c r="PZP37" s="226"/>
      <c r="PZQ37" s="226"/>
      <c r="PZR37" s="226"/>
      <c r="PZS37" s="226"/>
      <c r="QAA37" s="226"/>
      <c r="QAB37" s="226"/>
      <c r="QAC37" s="226"/>
      <c r="QAD37" s="226"/>
      <c r="QAL37" s="226"/>
      <c r="QAM37" s="226"/>
      <c r="QAN37" s="226"/>
      <c r="QAO37" s="226"/>
      <c r="QAW37" s="226"/>
      <c r="QAX37" s="226"/>
      <c r="QAY37" s="226"/>
      <c r="QAZ37" s="226"/>
      <c r="QBH37" s="226"/>
      <c r="QBI37" s="226"/>
      <c r="QBJ37" s="226"/>
      <c r="QBK37" s="226"/>
      <c r="QBS37" s="226"/>
      <c r="QBT37" s="226"/>
      <c r="QBU37" s="226"/>
      <c r="QBV37" s="226"/>
      <c r="QCD37" s="226"/>
      <c r="QCE37" s="226"/>
      <c r="QCF37" s="226"/>
      <c r="QCG37" s="226"/>
      <c r="QCO37" s="226"/>
      <c r="QCP37" s="226"/>
      <c r="QCQ37" s="226"/>
      <c r="QCR37" s="226"/>
      <c r="QCZ37" s="226"/>
      <c r="QDA37" s="226"/>
      <c r="QDB37" s="226"/>
      <c r="QDC37" s="226"/>
      <c r="QDK37" s="226"/>
      <c r="QDL37" s="226"/>
      <c r="QDM37" s="226"/>
      <c r="QDN37" s="226"/>
      <c r="QDV37" s="226"/>
      <c r="QDW37" s="226"/>
      <c r="QDX37" s="226"/>
      <c r="QDY37" s="226"/>
      <c r="QEG37" s="226"/>
      <c r="QEH37" s="226"/>
      <c r="QEI37" s="226"/>
      <c r="QEJ37" s="226"/>
      <c r="QER37" s="226"/>
      <c r="QES37" s="226"/>
      <c r="QET37" s="226"/>
      <c r="QEU37" s="226"/>
      <c r="QFC37" s="226"/>
      <c r="QFD37" s="226"/>
      <c r="QFE37" s="226"/>
      <c r="QFF37" s="226"/>
      <c r="QFN37" s="226"/>
      <c r="QFO37" s="226"/>
      <c r="QFP37" s="226"/>
      <c r="QFQ37" s="226"/>
      <c r="QFY37" s="226"/>
      <c r="QFZ37" s="226"/>
      <c r="QGA37" s="226"/>
      <c r="QGB37" s="226"/>
      <c r="QGJ37" s="226"/>
      <c r="QGK37" s="226"/>
      <c r="QGL37" s="226"/>
      <c r="QGM37" s="226"/>
      <c r="QGU37" s="226"/>
      <c r="QGV37" s="226"/>
      <c r="QGW37" s="226"/>
      <c r="QGX37" s="226"/>
      <c r="QHF37" s="226"/>
      <c r="QHG37" s="226"/>
      <c r="QHH37" s="226"/>
      <c r="QHI37" s="226"/>
      <c r="QHQ37" s="226"/>
      <c r="QHR37" s="226"/>
      <c r="QHS37" s="226"/>
      <c r="QHT37" s="226"/>
      <c r="QIB37" s="226"/>
      <c r="QIC37" s="226"/>
      <c r="QID37" s="226"/>
      <c r="QIE37" s="226"/>
      <c r="QIM37" s="226"/>
      <c r="QIN37" s="226"/>
      <c r="QIO37" s="226"/>
      <c r="QIP37" s="226"/>
      <c r="QIX37" s="226"/>
      <c r="QIY37" s="226"/>
      <c r="QIZ37" s="226"/>
      <c r="QJA37" s="226"/>
      <c r="QJI37" s="226"/>
      <c r="QJJ37" s="226"/>
      <c r="QJK37" s="226"/>
      <c r="QJL37" s="226"/>
      <c r="QJT37" s="226"/>
      <c r="QJU37" s="226"/>
      <c r="QJV37" s="226"/>
      <c r="QJW37" s="226"/>
      <c r="QKE37" s="226"/>
      <c r="QKF37" s="226"/>
      <c r="QKG37" s="226"/>
      <c r="QKH37" s="226"/>
      <c r="QKP37" s="226"/>
      <c r="QKQ37" s="226"/>
      <c r="QKR37" s="226"/>
      <c r="QKS37" s="226"/>
      <c r="QLA37" s="226"/>
      <c r="QLB37" s="226"/>
      <c r="QLC37" s="226"/>
      <c r="QLD37" s="226"/>
      <c r="QLL37" s="226"/>
      <c r="QLM37" s="226"/>
      <c r="QLN37" s="226"/>
      <c r="QLO37" s="226"/>
      <c r="QLW37" s="226"/>
      <c r="QLX37" s="226"/>
      <c r="QLY37" s="226"/>
      <c r="QLZ37" s="226"/>
      <c r="QMH37" s="226"/>
      <c r="QMI37" s="226"/>
      <c r="QMJ37" s="226"/>
      <c r="QMK37" s="226"/>
      <c r="QMS37" s="226"/>
      <c r="QMT37" s="226"/>
      <c r="QMU37" s="226"/>
      <c r="QMV37" s="226"/>
      <c r="QND37" s="226"/>
      <c r="QNE37" s="226"/>
      <c r="QNF37" s="226"/>
      <c r="QNG37" s="226"/>
      <c r="QNO37" s="226"/>
      <c r="QNP37" s="226"/>
      <c r="QNQ37" s="226"/>
      <c r="QNR37" s="226"/>
      <c r="QNZ37" s="226"/>
      <c r="QOA37" s="226"/>
      <c r="QOB37" s="226"/>
      <c r="QOC37" s="226"/>
      <c r="QOK37" s="226"/>
      <c r="QOL37" s="226"/>
      <c r="QOM37" s="226"/>
      <c r="QON37" s="226"/>
      <c r="QOV37" s="226"/>
      <c r="QOW37" s="226"/>
      <c r="QOX37" s="226"/>
      <c r="QOY37" s="226"/>
      <c r="QPG37" s="226"/>
      <c r="QPH37" s="226"/>
      <c r="QPI37" s="226"/>
      <c r="QPJ37" s="226"/>
      <c r="QPR37" s="226"/>
      <c r="QPS37" s="226"/>
      <c r="QPT37" s="226"/>
      <c r="QPU37" s="226"/>
      <c r="QQC37" s="226"/>
      <c r="QQD37" s="226"/>
      <c r="QQE37" s="226"/>
      <c r="QQF37" s="226"/>
      <c r="QQN37" s="226"/>
      <c r="QQO37" s="226"/>
      <c r="QQP37" s="226"/>
      <c r="QQQ37" s="226"/>
      <c r="QQY37" s="226"/>
      <c r="QQZ37" s="226"/>
      <c r="QRA37" s="226"/>
      <c r="QRB37" s="226"/>
      <c r="QRJ37" s="226"/>
      <c r="QRK37" s="226"/>
      <c r="QRL37" s="226"/>
      <c r="QRM37" s="226"/>
      <c r="QRU37" s="226"/>
      <c r="QRV37" s="226"/>
      <c r="QRW37" s="226"/>
      <c r="QRX37" s="226"/>
      <c r="QSF37" s="226"/>
      <c r="QSG37" s="226"/>
      <c r="QSH37" s="226"/>
      <c r="QSI37" s="226"/>
      <c r="QSQ37" s="226"/>
      <c r="QSR37" s="226"/>
      <c r="QSS37" s="226"/>
      <c r="QST37" s="226"/>
      <c r="QTB37" s="226"/>
      <c r="QTC37" s="226"/>
      <c r="QTD37" s="226"/>
      <c r="QTE37" s="226"/>
      <c r="QTM37" s="226"/>
      <c r="QTN37" s="226"/>
      <c r="QTO37" s="226"/>
      <c r="QTP37" s="226"/>
      <c r="QTX37" s="226"/>
      <c r="QTY37" s="226"/>
      <c r="QTZ37" s="226"/>
      <c r="QUA37" s="226"/>
      <c r="QUI37" s="226"/>
      <c r="QUJ37" s="226"/>
      <c r="QUK37" s="226"/>
      <c r="QUL37" s="226"/>
      <c r="QUT37" s="226"/>
      <c r="QUU37" s="226"/>
      <c r="QUV37" s="226"/>
      <c r="QUW37" s="226"/>
      <c r="QVE37" s="226"/>
      <c r="QVF37" s="226"/>
      <c r="QVG37" s="226"/>
      <c r="QVH37" s="226"/>
      <c r="QVP37" s="226"/>
      <c r="QVQ37" s="226"/>
      <c r="QVR37" s="226"/>
      <c r="QVS37" s="226"/>
      <c r="QWA37" s="226"/>
      <c r="QWB37" s="226"/>
      <c r="QWC37" s="226"/>
      <c r="QWD37" s="226"/>
      <c r="QWL37" s="226"/>
      <c r="QWM37" s="226"/>
      <c r="QWN37" s="226"/>
      <c r="QWO37" s="226"/>
      <c r="QWW37" s="226"/>
      <c r="QWX37" s="226"/>
      <c r="QWY37" s="226"/>
      <c r="QWZ37" s="226"/>
      <c r="QXH37" s="226"/>
      <c r="QXI37" s="226"/>
      <c r="QXJ37" s="226"/>
      <c r="QXK37" s="226"/>
      <c r="QXS37" s="226"/>
      <c r="QXT37" s="226"/>
      <c r="QXU37" s="226"/>
      <c r="QXV37" s="226"/>
      <c r="QYD37" s="226"/>
      <c r="QYE37" s="226"/>
      <c r="QYF37" s="226"/>
      <c r="QYG37" s="226"/>
      <c r="QYO37" s="226"/>
      <c r="QYP37" s="226"/>
      <c r="QYQ37" s="226"/>
      <c r="QYR37" s="226"/>
      <c r="QYZ37" s="226"/>
      <c r="QZA37" s="226"/>
      <c r="QZB37" s="226"/>
      <c r="QZC37" s="226"/>
      <c r="QZK37" s="226"/>
      <c r="QZL37" s="226"/>
      <c r="QZM37" s="226"/>
      <c r="QZN37" s="226"/>
      <c r="QZV37" s="226"/>
      <c r="QZW37" s="226"/>
      <c r="QZX37" s="226"/>
      <c r="QZY37" s="226"/>
      <c r="RAG37" s="226"/>
      <c r="RAH37" s="226"/>
      <c r="RAI37" s="226"/>
      <c r="RAJ37" s="226"/>
      <c r="RAR37" s="226"/>
      <c r="RAS37" s="226"/>
      <c r="RAT37" s="226"/>
      <c r="RAU37" s="226"/>
      <c r="RBC37" s="226"/>
      <c r="RBD37" s="226"/>
      <c r="RBE37" s="226"/>
      <c r="RBF37" s="226"/>
      <c r="RBN37" s="226"/>
      <c r="RBO37" s="226"/>
      <c r="RBP37" s="226"/>
      <c r="RBQ37" s="226"/>
      <c r="RBY37" s="226"/>
      <c r="RBZ37" s="226"/>
      <c r="RCA37" s="226"/>
      <c r="RCB37" s="226"/>
      <c r="RCJ37" s="226"/>
      <c r="RCK37" s="226"/>
      <c r="RCL37" s="226"/>
      <c r="RCM37" s="226"/>
      <c r="RCU37" s="226"/>
      <c r="RCV37" s="226"/>
      <c r="RCW37" s="226"/>
      <c r="RCX37" s="226"/>
      <c r="RDF37" s="226"/>
      <c r="RDG37" s="226"/>
      <c r="RDH37" s="226"/>
      <c r="RDI37" s="226"/>
      <c r="RDQ37" s="226"/>
      <c r="RDR37" s="226"/>
      <c r="RDS37" s="226"/>
      <c r="RDT37" s="226"/>
      <c r="REB37" s="226"/>
      <c r="REC37" s="226"/>
      <c r="RED37" s="226"/>
      <c r="REE37" s="226"/>
      <c r="REM37" s="226"/>
      <c r="REN37" s="226"/>
      <c r="REO37" s="226"/>
      <c r="REP37" s="226"/>
      <c r="REX37" s="226"/>
      <c r="REY37" s="226"/>
      <c r="REZ37" s="226"/>
      <c r="RFA37" s="226"/>
      <c r="RFI37" s="226"/>
      <c r="RFJ37" s="226"/>
      <c r="RFK37" s="226"/>
      <c r="RFL37" s="226"/>
      <c r="RFT37" s="226"/>
      <c r="RFU37" s="226"/>
      <c r="RFV37" s="226"/>
      <c r="RFW37" s="226"/>
      <c r="RGE37" s="226"/>
      <c r="RGF37" s="226"/>
      <c r="RGG37" s="226"/>
      <c r="RGH37" s="226"/>
      <c r="RGP37" s="226"/>
      <c r="RGQ37" s="226"/>
      <c r="RGR37" s="226"/>
      <c r="RGS37" s="226"/>
      <c r="RHA37" s="226"/>
      <c r="RHB37" s="226"/>
      <c r="RHC37" s="226"/>
      <c r="RHD37" s="226"/>
      <c r="RHL37" s="226"/>
      <c r="RHM37" s="226"/>
      <c r="RHN37" s="226"/>
      <c r="RHO37" s="226"/>
      <c r="RHW37" s="226"/>
      <c r="RHX37" s="226"/>
      <c r="RHY37" s="226"/>
      <c r="RHZ37" s="226"/>
      <c r="RIH37" s="226"/>
      <c r="RII37" s="226"/>
      <c r="RIJ37" s="226"/>
      <c r="RIK37" s="226"/>
      <c r="RIS37" s="226"/>
      <c r="RIT37" s="226"/>
      <c r="RIU37" s="226"/>
      <c r="RIV37" s="226"/>
      <c r="RJD37" s="226"/>
      <c r="RJE37" s="226"/>
      <c r="RJF37" s="226"/>
      <c r="RJG37" s="226"/>
      <c r="RJO37" s="226"/>
      <c r="RJP37" s="226"/>
      <c r="RJQ37" s="226"/>
      <c r="RJR37" s="226"/>
      <c r="RJZ37" s="226"/>
      <c r="RKA37" s="226"/>
      <c r="RKB37" s="226"/>
      <c r="RKC37" s="226"/>
      <c r="RKK37" s="226"/>
      <c r="RKL37" s="226"/>
      <c r="RKM37" s="226"/>
      <c r="RKN37" s="226"/>
      <c r="RKV37" s="226"/>
      <c r="RKW37" s="226"/>
      <c r="RKX37" s="226"/>
      <c r="RKY37" s="226"/>
      <c r="RLG37" s="226"/>
      <c r="RLH37" s="226"/>
      <c r="RLI37" s="226"/>
      <c r="RLJ37" s="226"/>
      <c r="RLR37" s="226"/>
      <c r="RLS37" s="226"/>
      <c r="RLT37" s="226"/>
      <c r="RLU37" s="226"/>
      <c r="RMC37" s="226"/>
      <c r="RMD37" s="226"/>
      <c r="RME37" s="226"/>
      <c r="RMF37" s="226"/>
      <c r="RMN37" s="226"/>
      <c r="RMO37" s="226"/>
      <c r="RMP37" s="226"/>
      <c r="RMQ37" s="226"/>
      <c r="RMY37" s="226"/>
      <c r="RMZ37" s="226"/>
      <c r="RNA37" s="226"/>
      <c r="RNB37" s="226"/>
      <c r="RNJ37" s="226"/>
      <c r="RNK37" s="226"/>
      <c r="RNL37" s="226"/>
      <c r="RNM37" s="226"/>
      <c r="RNU37" s="226"/>
      <c r="RNV37" s="226"/>
      <c r="RNW37" s="226"/>
      <c r="RNX37" s="226"/>
      <c r="ROF37" s="226"/>
      <c r="ROG37" s="226"/>
      <c r="ROH37" s="226"/>
      <c r="ROI37" s="226"/>
      <c r="ROQ37" s="226"/>
      <c r="ROR37" s="226"/>
      <c r="ROS37" s="226"/>
      <c r="ROT37" s="226"/>
      <c r="RPB37" s="226"/>
      <c r="RPC37" s="226"/>
      <c r="RPD37" s="226"/>
      <c r="RPE37" s="226"/>
      <c r="RPM37" s="226"/>
      <c r="RPN37" s="226"/>
      <c r="RPO37" s="226"/>
      <c r="RPP37" s="226"/>
      <c r="RPX37" s="226"/>
      <c r="RPY37" s="226"/>
      <c r="RPZ37" s="226"/>
      <c r="RQA37" s="226"/>
      <c r="RQI37" s="226"/>
      <c r="RQJ37" s="226"/>
      <c r="RQK37" s="226"/>
      <c r="RQL37" s="226"/>
      <c r="RQT37" s="226"/>
      <c r="RQU37" s="226"/>
      <c r="RQV37" s="226"/>
      <c r="RQW37" s="226"/>
      <c r="RRE37" s="226"/>
      <c r="RRF37" s="226"/>
      <c r="RRG37" s="226"/>
      <c r="RRH37" s="226"/>
      <c r="RRP37" s="226"/>
      <c r="RRQ37" s="226"/>
      <c r="RRR37" s="226"/>
      <c r="RRS37" s="226"/>
      <c r="RSA37" s="226"/>
      <c r="RSB37" s="226"/>
      <c r="RSC37" s="226"/>
      <c r="RSD37" s="226"/>
      <c r="RSL37" s="226"/>
      <c r="RSM37" s="226"/>
      <c r="RSN37" s="226"/>
      <c r="RSO37" s="226"/>
      <c r="RSW37" s="226"/>
      <c r="RSX37" s="226"/>
      <c r="RSY37" s="226"/>
      <c r="RSZ37" s="226"/>
      <c r="RTH37" s="226"/>
      <c r="RTI37" s="226"/>
      <c r="RTJ37" s="226"/>
      <c r="RTK37" s="226"/>
      <c r="RTS37" s="226"/>
      <c r="RTT37" s="226"/>
      <c r="RTU37" s="226"/>
      <c r="RTV37" s="226"/>
      <c r="RUD37" s="226"/>
      <c r="RUE37" s="226"/>
      <c r="RUF37" s="226"/>
      <c r="RUG37" s="226"/>
      <c r="RUO37" s="226"/>
      <c r="RUP37" s="226"/>
      <c r="RUQ37" s="226"/>
      <c r="RUR37" s="226"/>
      <c r="RUZ37" s="226"/>
      <c r="RVA37" s="226"/>
      <c r="RVB37" s="226"/>
      <c r="RVC37" s="226"/>
      <c r="RVK37" s="226"/>
      <c r="RVL37" s="226"/>
      <c r="RVM37" s="226"/>
      <c r="RVN37" s="226"/>
      <c r="RVV37" s="226"/>
      <c r="RVW37" s="226"/>
      <c r="RVX37" s="226"/>
      <c r="RVY37" s="226"/>
      <c r="RWG37" s="226"/>
      <c r="RWH37" s="226"/>
      <c r="RWI37" s="226"/>
      <c r="RWJ37" s="226"/>
      <c r="RWR37" s="226"/>
      <c r="RWS37" s="226"/>
      <c r="RWT37" s="226"/>
      <c r="RWU37" s="226"/>
      <c r="RXC37" s="226"/>
      <c r="RXD37" s="226"/>
      <c r="RXE37" s="226"/>
      <c r="RXF37" s="226"/>
      <c r="RXN37" s="226"/>
      <c r="RXO37" s="226"/>
      <c r="RXP37" s="226"/>
      <c r="RXQ37" s="226"/>
      <c r="RXY37" s="226"/>
      <c r="RXZ37" s="226"/>
      <c r="RYA37" s="226"/>
      <c r="RYB37" s="226"/>
      <c r="RYJ37" s="226"/>
      <c r="RYK37" s="226"/>
      <c r="RYL37" s="226"/>
      <c r="RYM37" s="226"/>
      <c r="RYU37" s="226"/>
      <c r="RYV37" s="226"/>
      <c r="RYW37" s="226"/>
      <c r="RYX37" s="226"/>
      <c r="RZF37" s="226"/>
      <c r="RZG37" s="226"/>
      <c r="RZH37" s="226"/>
      <c r="RZI37" s="226"/>
      <c r="RZQ37" s="226"/>
      <c r="RZR37" s="226"/>
      <c r="RZS37" s="226"/>
      <c r="RZT37" s="226"/>
      <c r="SAB37" s="226"/>
      <c r="SAC37" s="226"/>
      <c r="SAD37" s="226"/>
      <c r="SAE37" s="226"/>
      <c r="SAM37" s="226"/>
      <c r="SAN37" s="226"/>
      <c r="SAO37" s="226"/>
      <c r="SAP37" s="226"/>
      <c r="SAX37" s="226"/>
      <c r="SAY37" s="226"/>
      <c r="SAZ37" s="226"/>
      <c r="SBA37" s="226"/>
      <c r="SBI37" s="226"/>
      <c r="SBJ37" s="226"/>
      <c r="SBK37" s="226"/>
      <c r="SBL37" s="226"/>
      <c r="SBT37" s="226"/>
      <c r="SBU37" s="226"/>
      <c r="SBV37" s="226"/>
      <c r="SBW37" s="226"/>
      <c r="SCE37" s="226"/>
      <c r="SCF37" s="226"/>
      <c r="SCG37" s="226"/>
      <c r="SCH37" s="226"/>
      <c r="SCP37" s="226"/>
      <c r="SCQ37" s="226"/>
      <c r="SCR37" s="226"/>
      <c r="SCS37" s="226"/>
      <c r="SDA37" s="226"/>
      <c r="SDB37" s="226"/>
      <c r="SDC37" s="226"/>
      <c r="SDD37" s="226"/>
      <c r="SDL37" s="226"/>
      <c r="SDM37" s="226"/>
      <c r="SDN37" s="226"/>
      <c r="SDO37" s="226"/>
      <c r="SDW37" s="226"/>
      <c r="SDX37" s="226"/>
      <c r="SDY37" s="226"/>
      <c r="SDZ37" s="226"/>
      <c r="SEH37" s="226"/>
      <c r="SEI37" s="226"/>
      <c r="SEJ37" s="226"/>
      <c r="SEK37" s="226"/>
      <c r="SES37" s="226"/>
      <c r="SET37" s="226"/>
      <c r="SEU37" s="226"/>
      <c r="SEV37" s="226"/>
      <c r="SFD37" s="226"/>
      <c r="SFE37" s="226"/>
      <c r="SFF37" s="226"/>
      <c r="SFG37" s="226"/>
      <c r="SFO37" s="226"/>
      <c r="SFP37" s="226"/>
      <c r="SFQ37" s="226"/>
      <c r="SFR37" s="226"/>
      <c r="SFZ37" s="226"/>
      <c r="SGA37" s="226"/>
      <c r="SGB37" s="226"/>
      <c r="SGC37" s="226"/>
      <c r="SGK37" s="226"/>
      <c r="SGL37" s="226"/>
      <c r="SGM37" s="226"/>
      <c r="SGN37" s="226"/>
      <c r="SGV37" s="226"/>
      <c r="SGW37" s="226"/>
      <c r="SGX37" s="226"/>
      <c r="SGY37" s="226"/>
      <c r="SHG37" s="226"/>
      <c r="SHH37" s="226"/>
      <c r="SHI37" s="226"/>
      <c r="SHJ37" s="226"/>
      <c r="SHR37" s="226"/>
      <c r="SHS37" s="226"/>
      <c r="SHT37" s="226"/>
      <c r="SHU37" s="226"/>
      <c r="SIC37" s="226"/>
      <c r="SID37" s="226"/>
      <c r="SIE37" s="226"/>
      <c r="SIF37" s="226"/>
      <c r="SIN37" s="226"/>
      <c r="SIO37" s="226"/>
      <c r="SIP37" s="226"/>
      <c r="SIQ37" s="226"/>
      <c r="SIY37" s="226"/>
      <c r="SIZ37" s="226"/>
      <c r="SJA37" s="226"/>
      <c r="SJB37" s="226"/>
      <c r="SJJ37" s="226"/>
      <c r="SJK37" s="226"/>
      <c r="SJL37" s="226"/>
      <c r="SJM37" s="226"/>
      <c r="SJU37" s="226"/>
      <c r="SJV37" s="226"/>
      <c r="SJW37" s="226"/>
      <c r="SJX37" s="226"/>
      <c r="SKF37" s="226"/>
      <c r="SKG37" s="226"/>
      <c r="SKH37" s="226"/>
      <c r="SKI37" s="226"/>
      <c r="SKQ37" s="226"/>
      <c r="SKR37" s="226"/>
      <c r="SKS37" s="226"/>
      <c r="SKT37" s="226"/>
      <c r="SLB37" s="226"/>
      <c r="SLC37" s="226"/>
      <c r="SLD37" s="226"/>
      <c r="SLE37" s="226"/>
      <c r="SLM37" s="226"/>
      <c r="SLN37" s="226"/>
      <c r="SLO37" s="226"/>
      <c r="SLP37" s="226"/>
      <c r="SLX37" s="226"/>
      <c r="SLY37" s="226"/>
      <c r="SLZ37" s="226"/>
      <c r="SMA37" s="226"/>
      <c r="SMI37" s="226"/>
      <c r="SMJ37" s="226"/>
      <c r="SMK37" s="226"/>
      <c r="SML37" s="226"/>
      <c r="SMT37" s="226"/>
      <c r="SMU37" s="226"/>
      <c r="SMV37" s="226"/>
      <c r="SMW37" s="226"/>
      <c r="SNE37" s="226"/>
      <c r="SNF37" s="226"/>
      <c r="SNG37" s="226"/>
      <c r="SNH37" s="226"/>
      <c r="SNP37" s="226"/>
      <c r="SNQ37" s="226"/>
      <c r="SNR37" s="226"/>
      <c r="SNS37" s="226"/>
      <c r="SOA37" s="226"/>
      <c r="SOB37" s="226"/>
      <c r="SOC37" s="226"/>
      <c r="SOD37" s="226"/>
      <c r="SOL37" s="226"/>
      <c r="SOM37" s="226"/>
      <c r="SON37" s="226"/>
      <c r="SOO37" s="226"/>
      <c r="SOW37" s="226"/>
      <c r="SOX37" s="226"/>
      <c r="SOY37" s="226"/>
      <c r="SOZ37" s="226"/>
      <c r="SPH37" s="226"/>
      <c r="SPI37" s="226"/>
      <c r="SPJ37" s="226"/>
      <c r="SPK37" s="226"/>
      <c r="SPS37" s="226"/>
      <c r="SPT37" s="226"/>
      <c r="SPU37" s="226"/>
      <c r="SPV37" s="226"/>
      <c r="SQD37" s="226"/>
      <c r="SQE37" s="226"/>
      <c r="SQF37" s="226"/>
      <c r="SQG37" s="226"/>
      <c r="SQO37" s="226"/>
      <c r="SQP37" s="226"/>
      <c r="SQQ37" s="226"/>
      <c r="SQR37" s="226"/>
      <c r="SQZ37" s="226"/>
      <c r="SRA37" s="226"/>
      <c r="SRB37" s="226"/>
      <c r="SRC37" s="226"/>
      <c r="SRK37" s="226"/>
      <c r="SRL37" s="226"/>
      <c r="SRM37" s="226"/>
      <c r="SRN37" s="226"/>
      <c r="SRV37" s="226"/>
      <c r="SRW37" s="226"/>
      <c r="SRX37" s="226"/>
      <c r="SRY37" s="226"/>
      <c r="SSG37" s="226"/>
      <c r="SSH37" s="226"/>
      <c r="SSI37" s="226"/>
      <c r="SSJ37" s="226"/>
      <c r="SSR37" s="226"/>
      <c r="SSS37" s="226"/>
      <c r="SST37" s="226"/>
      <c r="SSU37" s="226"/>
      <c r="STC37" s="226"/>
      <c r="STD37" s="226"/>
      <c r="STE37" s="226"/>
      <c r="STF37" s="226"/>
      <c r="STN37" s="226"/>
      <c r="STO37" s="226"/>
      <c r="STP37" s="226"/>
      <c r="STQ37" s="226"/>
      <c r="STY37" s="226"/>
      <c r="STZ37" s="226"/>
      <c r="SUA37" s="226"/>
      <c r="SUB37" s="226"/>
      <c r="SUJ37" s="226"/>
      <c r="SUK37" s="226"/>
      <c r="SUL37" s="226"/>
      <c r="SUM37" s="226"/>
      <c r="SUU37" s="226"/>
      <c r="SUV37" s="226"/>
      <c r="SUW37" s="226"/>
      <c r="SUX37" s="226"/>
      <c r="SVF37" s="226"/>
      <c r="SVG37" s="226"/>
      <c r="SVH37" s="226"/>
      <c r="SVI37" s="226"/>
      <c r="SVQ37" s="226"/>
      <c r="SVR37" s="226"/>
      <c r="SVS37" s="226"/>
      <c r="SVT37" s="226"/>
      <c r="SWB37" s="226"/>
      <c r="SWC37" s="226"/>
      <c r="SWD37" s="226"/>
      <c r="SWE37" s="226"/>
      <c r="SWM37" s="226"/>
      <c r="SWN37" s="226"/>
      <c r="SWO37" s="226"/>
      <c r="SWP37" s="226"/>
      <c r="SWX37" s="226"/>
      <c r="SWY37" s="226"/>
      <c r="SWZ37" s="226"/>
      <c r="SXA37" s="226"/>
      <c r="SXI37" s="226"/>
      <c r="SXJ37" s="226"/>
      <c r="SXK37" s="226"/>
      <c r="SXL37" s="226"/>
      <c r="SXT37" s="226"/>
      <c r="SXU37" s="226"/>
      <c r="SXV37" s="226"/>
      <c r="SXW37" s="226"/>
      <c r="SYE37" s="226"/>
      <c r="SYF37" s="226"/>
      <c r="SYG37" s="226"/>
      <c r="SYH37" s="226"/>
      <c r="SYP37" s="226"/>
      <c r="SYQ37" s="226"/>
      <c r="SYR37" s="226"/>
      <c r="SYS37" s="226"/>
      <c r="SZA37" s="226"/>
      <c r="SZB37" s="226"/>
      <c r="SZC37" s="226"/>
      <c r="SZD37" s="226"/>
      <c r="SZL37" s="226"/>
      <c r="SZM37" s="226"/>
      <c r="SZN37" s="226"/>
      <c r="SZO37" s="226"/>
      <c r="SZW37" s="226"/>
      <c r="SZX37" s="226"/>
      <c r="SZY37" s="226"/>
      <c r="SZZ37" s="226"/>
      <c r="TAH37" s="226"/>
      <c r="TAI37" s="226"/>
      <c r="TAJ37" s="226"/>
      <c r="TAK37" s="226"/>
      <c r="TAS37" s="226"/>
      <c r="TAT37" s="226"/>
      <c r="TAU37" s="226"/>
      <c r="TAV37" s="226"/>
      <c r="TBD37" s="226"/>
      <c r="TBE37" s="226"/>
      <c r="TBF37" s="226"/>
      <c r="TBG37" s="226"/>
      <c r="TBO37" s="226"/>
      <c r="TBP37" s="226"/>
      <c r="TBQ37" s="226"/>
      <c r="TBR37" s="226"/>
      <c r="TBZ37" s="226"/>
      <c r="TCA37" s="226"/>
      <c r="TCB37" s="226"/>
      <c r="TCC37" s="226"/>
      <c r="TCK37" s="226"/>
      <c r="TCL37" s="226"/>
      <c r="TCM37" s="226"/>
      <c r="TCN37" s="226"/>
      <c r="TCV37" s="226"/>
      <c r="TCW37" s="226"/>
      <c r="TCX37" s="226"/>
      <c r="TCY37" s="226"/>
      <c r="TDG37" s="226"/>
      <c r="TDH37" s="226"/>
      <c r="TDI37" s="226"/>
      <c r="TDJ37" s="226"/>
      <c r="TDR37" s="226"/>
      <c r="TDS37" s="226"/>
      <c r="TDT37" s="226"/>
      <c r="TDU37" s="226"/>
      <c r="TEC37" s="226"/>
      <c r="TED37" s="226"/>
      <c r="TEE37" s="226"/>
      <c r="TEF37" s="226"/>
      <c r="TEN37" s="226"/>
      <c r="TEO37" s="226"/>
      <c r="TEP37" s="226"/>
      <c r="TEQ37" s="226"/>
      <c r="TEY37" s="226"/>
      <c r="TEZ37" s="226"/>
      <c r="TFA37" s="226"/>
      <c r="TFB37" s="226"/>
      <c r="TFJ37" s="226"/>
      <c r="TFK37" s="226"/>
      <c r="TFL37" s="226"/>
      <c r="TFM37" s="226"/>
      <c r="TFU37" s="226"/>
      <c r="TFV37" s="226"/>
      <c r="TFW37" s="226"/>
      <c r="TFX37" s="226"/>
      <c r="TGF37" s="226"/>
      <c r="TGG37" s="226"/>
      <c r="TGH37" s="226"/>
      <c r="TGI37" s="226"/>
      <c r="TGQ37" s="226"/>
      <c r="TGR37" s="226"/>
      <c r="TGS37" s="226"/>
      <c r="TGT37" s="226"/>
      <c r="THB37" s="226"/>
      <c r="THC37" s="226"/>
      <c r="THD37" s="226"/>
      <c r="THE37" s="226"/>
      <c r="THM37" s="226"/>
      <c r="THN37" s="226"/>
      <c r="THO37" s="226"/>
      <c r="THP37" s="226"/>
      <c r="THX37" s="226"/>
      <c r="THY37" s="226"/>
      <c r="THZ37" s="226"/>
      <c r="TIA37" s="226"/>
      <c r="TII37" s="226"/>
      <c r="TIJ37" s="226"/>
      <c r="TIK37" s="226"/>
      <c r="TIL37" s="226"/>
      <c r="TIT37" s="226"/>
      <c r="TIU37" s="226"/>
      <c r="TIV37" s="226"/>
      <c r="TIW37" s="226"/>
      <c r="TJE37" s="226"/>
      <c r="TJF37" s="226"/>
      <c r="TJG37" s="226"/>
      <c r="TJH37" s="226"/>
      <c r="TJP37" s="226"/>
      <c r="TJQ37" s="226"/>
      <c r="TJR37" s="226"/>
      <c r="TJS37" s="226"/>
      <c r="TKA37" s="226"/>
      <c r="TKB37" s="226"/>
      <c r="TKC37" s="226"/>
      <c r="TKD37" s="226"/>
      <c r="TKL37" s="226"/>
      <c r="TKM37" s="226"/>
      <c r="TKN37" s="226"/>
      <c r="TKO37" s="226"/>
      <c r="TKW37" s="226"/>
      <c r="TKX37" s="226"/>
      <c r="TKY37" s="226"/>
      <c r="TKZ37" s="226"/>
      <c r="TLH37" s="226"/>
      <c r="TLI37" s="226"/>
      <c r="TLJ37" s="226"/>
      <c r="TLK37" s="226"/>
      <c r="TLS37" s="226"/>
      <c r="TLT37" s="226"/>
      <c r="TLU37" s="226"/>
      <c r="TLV37" s="226"/>
      <c r="TMD37" s="226"/>
      <c r="TME37" s="226"/>
      <c r="TMF37" s="226"/>
      <c r="TMG37" s="226"/>
      <c r="TMO37" s="226"/>
      <c r="TMP37" s="226"/>
      <c r="TMQ37" s="226"/>
      <c r="TMR37" s="226"/>
      <c r="TMZ37" s="226"/>
      <c r="TNA37" s="226"/>
      <c r="TNB37" s="226"/>
      <c r="TNC37" s="226"/>
      <c r="TNK37" s="226"/>
      <c r="TNL37" s="226"/>
      <c r="TNM37" s="226"/>
      <c r="TNN37" s="226"/>
      <c r="TNV37" s="226"/>
      <c r="TNW37" s="226"/>
      <c r="TNX37" s="226"/>
      <c r="TNY37" s="226"/>
      <c r="TOG37" s="226"/>
      <c r="TOH37" s="226"/>
      <c r="TOI37" s="226"/>
      <c r="TOJ37" s="226"/>
      <c r="TOR37" s="226"/>
      <c r="TOS37" s="226"/>
      <c r="TOT37" s="226"/>
      <c r="TOU37" s="226"/>
      <c r="TPC37" s="226"/>
      <c r="TPD37" s="226"/>
      <c r="TPE37" s="226"/>
      <c r="TPF37" s="226"/>
      <c r="TPN37" s="226"/>
      <c r="TPO37" s="226"/>
      <c r="TPP37" s="226"/>
      <c r="TPQ37" s="226"/>
      <c r="TPY37" s="226"/>
      <c r="TPZ37" s="226"/>
      <c r="TQA37" s="226"/>
      <c r="TQB37" s="226"/>
      <c r="TQJ37" s="226"/>
      <c r="TQK37" s="226"/>
      <c r="TQL37" s="226"/>
      <c r="TQM37" s="226"/>
      <c r="TQU37" s="226"/>
      <c r="TQV37" s="226"/>
      <c r="TQW37" s="226"/>
      <c r="TQX37" s="226"/>
      <c r="TRF37" s="226"/>
      <c r="TRG37" s="226"/>
      <c r="TRH37" s="226"/>
      <c r="TRI37" s="226"/>
      <c r="TRQ37" s="226"/>
      <c r="TRR37" s="226"/>
      <c r="TRS37" s="226"/>
      <c r="TRT37" s="226"/>
      <c r="TSB37" s="226"/>
      <c r="TSC37" s="226"/>
      <c r="TSD37" s="226"/>
      <c r="TSE37" s="226"/>
      <c r="TSM37" s="226"/>
      <c r="TSN37" s="226"/>
      <c r="TSO37" s="226"/>
      <c r="TSP37" s="226"/>
      <c r="TSX37" s="226"/>
      <c r="TSY37" s="226"/>
      <c r="TSZ37" s="226"/>
      <c r="TTA37" s="226"/>
      <c r="TTI37" s="226"/>
      <c r="TTJ37" s="226"/>
      <c r="TTK37" s="226"/>
      <c r="TTL37" s="226"/>
      <c r="TTT37" s="226"/>
      <c r="TTU37" s="226"/>
      <c r="TTV37" s="226"/>
      <c r="TTW37" s="226"/>
      <c r="TUE37" s="226"/>
      <c r="TUF37" s="226"/>
      <c r="TUG37" s="226"/>
      <c r="TUH37" s="226"/>
      <c r="TUP37" s="226"/>
      <c r="TUQ37" s="226"/>
      <c r="TUR37" s="226"/>
      <c r="TUS37" s="226"/>
      <c r="TVA37" s="226"/>
      <c r="TVB37" s="226"/>
      <c r="TVC37" s="226"/>
      <c r="TVD37" s="226"/>
      <c r="TVL37" s="226"/>
      <c r="TVM37" s="226"/>
      <c r="TVN37" s="226"/>
      <c r="TVO37" s="226"/>
      <c r="TVW37" s="226"/>
      <c r="TVX37" s="226"/>
      <c r="TVY37" s="226"/>
      <c r="TVZ37" s="226"/>
      <c r="TWH37" s="226"/>
      <c r="TWI37" s="226"/>
      <c r="TWJ37" s="226"/>
      <c r="TWK37" s="226"/>
      <c r="TWS37" s="226"/>
      <c r="TWT37" s="226"/>
      <c r="TWU37" s="226"/>
      <c r="TWV37" s="226"/>
      <c r="TXD37" s="226"/>
      <c r="TXE37" s="226"/>
      <c r="TXF37" s="226"/>
      <c r="TXG37" s="226"/>
      <c r="TXO37" s="226"/>
      <c r="TXP37" s="226"/>
      <c r="TXQ37" s="226"/>
      <c r="TXR37" s="226"/>
      <c r="TXZ37" s="226"/>
      <c r="TYA37" s="226"/>
      <c r="TYB37" s="226"/>
      <c r="TYC37" s="226"/>
      <c r="TYK37" s="226"/>
      <c r="TYL37" s="226"/>
      <c r="TYM37" s="226"/>
      <c r="TYN37" s="226"/>
      <c r="TYV37" s="226"/>
      <c r="TYW37" s="226"/>
      <c r="TYX37" s="226"/>
      <c r="TYY37" s="226"/>
      <c r="TZG37" s="226"/>
      <c r="TZH37" s="226"/>
      <c r="TZI37" s="226"/>
      <c r="TZJ37" s="226"/>
      <c r="TZR37" s="226"/>
      <c r="TZS37" s="226"/>
      <c r="TZT37" s="226"/>
      <c r="TZU37" s="226"/>
      <c r="UAC37" s="226"/>
      <c r="UAD37" s="226"/>
      <c r="UAE37" s="226"/>
      <c r="UAF37" s="226"/>
      <c r="UAN37" s="226"/>
      <c r="UAO37" s="226"/>
      <c r="UAP37" s="226"/>
      <c r="UAQ37" s="226"/>
      <c r="UAY37" s="226"/>
      <c r="UAZ37" s="226"/>
      <c r="UBA37" s="226"/>
      <c r="UBB37" s="226"/>
      <c r="UBJ37" s="226"/>
      <c r="UBK37" s="226"/>
      <c r="UBL37" s="226"/>
      <c r="UBM37" s="226"/>
      <c r="UBU37" s="226"/>
      <c r="UBV37" s="226"/>
      <c r="UBW37" s="226"/>
      <c r="UBX37" s="226"/>
      <c r="UCF37" s="226"/>
      <c r="UCG37" s="226"/>
      <c r="UCH37" s="226"/>
      <c r="UCI37" s="226"/>
      <c r="UCQ37" s="226"/>
      <c r="UCR37" s="226"/>
      <c r="UCS37" s="226"/>
      <c r="UCT37" s="226"/>
      <c r="UDB37" s="226"/>
      <c r="UDC37" s="226"/>
      <c r="UDD37" s="226"/>
      <c r="UDE37" s="226"/>
      <c r="UDM37" s="226"/>
      <c r="UDN37" s="226"/>
      <c r="UDO37" s="226"/>
      <c r="UDP37" s="226"/>
      <c r="UDX37" s="226"/>
      <c r="UDY37" s="226"/>
      <c r="UDZ37" s="226"/>
      <c r="UEA37" s="226"/>
      <c r="UEI37" s="226"/>
      <c r="UEJ37" s="226"/>
      <c r="UEK37" s="226"/>
      <c r="UEL37" s="226"/>
      <c r="UET37" s="226"/>
      <c r="UEU37" s="226"/>
      <c r="UEV37" s="226"/>
      <c r="UEW37" s="226"/>
      <c r="UFE37" s="226"/>
      <c r="UFF37" s="226"/>
      <c r="UFG37" s="226"/>
      <c r="UFH37" s="226"/>
      <c r="UFP37" s="226"/>
      <c r="UFQ37" s="226"/>
      <c r="UFR37" s="226"/>
      <c r="UFS37" s="226"/>
      <c r="UGA37" s="226"/>
      <c r="UGB37" s="226"/>
      <c r="UGC37" s="226"/>
      <c r="UGD37" s="226"/>
      <c r="UGL37" s="226"/>
      <c r="UGM37" s="226"/>
      <c r="UGN37" s="226"/>
      <c r="UGO37" s="226"/>
      <c r="UGW37" s="226"/>
      <c r="UGX37" s="226"/>
      <c r="UGY37" s="226"/>
      <c r="UGZ37" s="226"/>
      <c r="UHH37" s="226"/>
      <c r="UHI37" s="226"/>
      <c r="UHJ37" s="226"/>
      <c r="UHK37" s="226"/>
      <c r="UHS37" s="226"/>
      <c r="UHT37" s="226"/>
      <c r="UHU37" s="226"/>
      <c r="UHV37" s="226"/>
      <c r="UID37" s="226"/>
      <c r="UIE37" s="226"/>
      <c r="UIF37" s="226"/>
      <c r="UIG37" s="226"/>
      <c r="UIO37" s="226"/>
      <c r="UIP37" s="226"/>
      <c r="UIQ37" s="226"/>
      <c r="UIR37" s="226"/>
      <c r="UIZ37" s="226"/>
      <c r="UJA37" s="226"/>
      <c r="UJB37" s="226"/>
      <c r="UJC37" s="226"/>
      <c r="UJK37" s="226"/>
      <c r="UJL37" s="226"/>
      <c r="UJM37" s="226"/>
      <c r="UJN37" s="226"/>
      <c r="UJV37" s="226"/>
      <c r="UJW37" s="226"/>
      <c r="UJX37" s="226"/>
      <c r="UJY37" s="226"/>
      <c r="UKG37" s="226"/>
      <c r="UKH37" s="226"/>
      <c r="UKI37" s="226"/>
      <c r="UKJ37" s="226"/>
      <c r="UKR37" s="226"/>
      <c r="UKS37" s="226"/>
      <c r="UKT37" s="226"/>
      <c r="UKU37" s="226"/>
      <c r="ULC37" s="226"/>
      <c r="ULD37" s="226"/>
      <c r="ULE37" s="226"/>
      <c r="ULF37" s="226"/>
      <c r="ULN37" s="226"/>
      <c r="ULO37" s="226"/>
      <c r="ULP37" s="226"/>
      <c r="ULQ37" s="226"/>
      <c r="ULY37" s="226"/>
      <c r="ULZ37" s="226"/>
      <c r="UMA37" s="226"/>
      <c r="UMB37" s="226"/>
      <c r="UMJ37" s="226"/>
      <c r="UMK37" s="226"/>
      <c r="UML37" s="226"/>
      <c r="UMM37" s="226"/>
      <c r="UMU37" s="226"/>
      <c r="UMV37" s="226"/>
      <c r="UMW37" s="226"/>
      <c r="UMX37" s="226"/>
      <c r="UNF37" s="226"/>
      <c r="UNG37" s="226"/>
      <c r="UNH37" s="226"/>
      <c r="UNI37" s="226"/>
      <c r="UNQ37" s="226"/>
      <c r="UNR37" s="226"/>
      <c r="UNS37" s="226"/>
      <c r="UNT37" s="226"/>
      <c r="UOB37" s="226"/>
      <c r="UOC37" s="226"/>
      <c r="UOD37" s="226"/>
      <c r="UOE37" s="226"/>
      <c r="UOM37" s="226"/>
      <c r="UON37" s="226"/>
      <c r="UOO37" s="226"/>
      <c r="UOP37" s="226"/>
      <c r="UOX37" s="226"/>
      <c r="UOY37" s="226"/>
      <c r="UOZ37" s="226"/>
      <c r="UPA37" s="226"/>
      <c r="UPI37" s="226"/>
      <c r="UPJ37" s="226"/>
      <c r="UPK37" s="226"/>
      <c r="UPL37" s="226"/>
      <c r="UPT37" s="226"/>
      <c r="UPU37" s="226"/>
      <c r="UPV37" s="226"/>
      <c r="UPW37" s="226"/>
      <c r="UQE37" s="226"/>
      <c r="UQF37" s="226"/>
      <c r="UQG37" s="226"/>
      <c r="UQH37" s="226"/>
      <c r="UQP37" s="226"/>
      <c r="UQQ37" s="226"/>
      <c r="UQR37" s="226"/>
      <c r="UQS37" s="226"/>
      <c r="URA37" s="226"/>
      <c r="URB37" s="226"/>
      <c r="URC37" s="226"/>
      <c r="URD37" s="226"/>
      <c r="URL37" s="226"/>
      <c r="URM37" s="226"/>
      <c r="URN37" s="226"/>
      <c r="URO37" s="226"/>
      <c r="URW37" s="226"/>
      <c r="URX37" s="226"/>
      <c r="URY37" s="226"/>
      <c r="URZ37" s="226"/>
      <c r="USH37" s="226"/>
      <c r="USI37" s="226"/>
      <c r="USJ37" s="226"/>
      <c r="USK37" s="226"/>
      <c r="USS37" s="226"/>
      <c r="UST37" s="226"/>
      <c r="USU37" s="226"/>
      <c r="USV37" s="226"/>
      <c r="UTD37" s="226"/>
      <c r="UTE37" s="226"/>
      <c r="UTF37" s="226"/>
      <c r="UTG37" s="226"/>
      <c r="UTO37" s="226"/>
      <c r="UTP37" s="226"/>
      <c r="UTQ37" s="226"/>
      <c r="UTR37" s="226"/>
      <c r="UTZ37" s="226"/>
      <c r="UUA37" s="226"/>
      <c r="UUB37" s="226"/>
      <c r="UUC37" s="226"/>
      <c r="UUK37" s="226"/>
      <c r="UUL37" s="226"/>
      <c r="UUM37" s="226"/>
      <c r="UUN37" s="226"/>
      <c r="UUV37" s="226"/>
      <c r="UUW37" s="226"/>
      <c r="UUX37" s="226"/>
      <c r="UUY37" s="226"/>
      <c r="UVG37" s="226"/>
      <c r="UVH37" s="226"/>
      <c r="UVI37" s="226"/>
      <c r="UVJ37" s="226"/>
      <c r="UVR37" s="226"/>
      <c r="UVS37" s="226"/>
      <c r="UVT37" s="226"/>
      <c r="UVU37" s="226"/>
      <c r="UWC37" s="226"/>
      <c r="UWD37" s="226"/>
      <c r="UWE37" s="226"/>
      <c r="UWF37" s="226"/>
      <c r="UWN37" s="226"/>
      <c r="UWO37" s="226"/>
      <c r="UWP37" s="226"/>
      <c r="UWQ37" s="226"/>
      <c r="UWY37" s="226"/>
      <c r="UWZ37" s="226"/>
      <c r="UXA37" s="226"/>
      <c r="UXB37" s="226"/>
      <c r="UXJ37" s="226"/>
      <c r="UXK37" s="226"/>
      <c r="UXL37" s="226"/>
      <c r="UXM37" s="226"/>
      <c r="UXU37" s="226"/>
      <c r="UXV37" s="226"/>
      <c r="UXW37" s="226"/>
      <c r="UXX37" s="226"/>
      <c r="UYF37" s="226"/>
      <c r="UYG37" s="226"/>
      <c r="UYH37" s="226"/>
      <c r="UYI37" s="226"/>
      <c r="UYQ37" s="226"/>
      <c r="UYR37" s="226"/>
      <c r="UYS37" s="226"/>
      <c r="UYT37" s="226"/>
      <c r="UZB37" s="226"/>
      <c r="UZC37" s="226"/>
      <c r="UZD37" s="226"/>
      <c r="UZE37" s="226"/>
      <c r="UZM37" s="226"/>
      <c r="UZN37" s="226"/>
      <c r="UZO37" s="226"/>
      <c r="UZP37" s="226"/>
      <c r="UZX37" s="226"/>
      <c r="UZY37" s="226"/>
      <c r="UZZ37" s="226"/>
      <c r="VAA37" s="226"/>
      <c r="VAI37" s="226"/>
      <c r="VAJ37" s="226"/>
      <c r="VAK37" s="226"/>
      <c r="VAL37" s="226"/>
      <c r="VAT37" s="226"/>
      <c r="VAU37" s="226"/>
      <c r="VAV37" s="226"/>
      <c r="VAW37" s="226"/>
      <c r="VBE37" s="226"/>
      <c r="VBF37" s="226"/>
      <c r="VBG37" s="226"/>
      <c r="VBH37" s="226"/>
      <c r="VBP37" s="226"/>
      <c r="VBQ37" s="226"/>
      <c r="VBR37" s="226"/>
      <c r="VBS37" s="226"/>
      <c r="VCA37" s="226"/>
      <c r="VCB37" s="226"/>
      <c r="VCC37" s="226"/>
      <c r="VCD37" s="226"/>
      <c r="VCL37" s="226"/>
      <c r="VCM37" s="226"/>
      <c r="VCN37" s="226"/>
      <c r="VCO37" s="226"/>
      <c r="VCW37" s="226"/>
      <c r="VCX37" s="226"/>
      <c r="VCY37" s="226"/>
      <c r="VCZ37" s="226"/>
      <c r="VDH37" s="226"/>
      <c r="VDI37" s="226"/>
      <c r="VDJ37" s="226"/>
      <c r="VDK37" s="226"/>
      <c r="VDS37" s="226"/>
      <c r="VDT37" s="226"/>
      <c r="VDU37" s="226"/>
      <c r="VDV37" s="226"/>
      <c r="VED37" s="226"/>
      <c r="VEE37" s="226"/>
      <c r="VEF37" s="226"/>
      <c r="VEG37" s="226"/>
      <c r="VEO37" s="226"/>
      <c r="VEP37" s="226"/>
      <c r="VEQ37" s="226"/>
      <c r="VER37" s="226"/>
      <c r="VEZ37" s="226"/>
      <c r="VFA37" s="226"/>
      <c r="VFB37" s="226"/>
      <c r="VFC37" s="226"/>
      <c r="VFK37" s="226"/>
      <c r="VFL37" s="226"/>
      <c r="VFM37" s="226"/>
      <c r="VFN37" s="226"/>
      <c r="VFV37" s="226"/>
      <c r="VFW37" s="226"/>
      <c r="VFX37" s="226"/>
      <c r="VFY37" s="226"/>
      <c r="VGG37" s="226"/>
      <c r="VGH37" s="226"/>
      <c r="VGI37" s="226"/>
      <c r="VGJ37" s="226"/>
      <c r="VGR37" s="226"/>
      <c r="VGS37" s="226"/>
      <c r="VGT37" s="226"/>
      <c r="VGU37" s="226"/>
      <c r="VHC37" s="226"/>
      <c r="VHD37" s="226"/>
      <c r="VHE37" s="226"/>
      <c r="VHF37" s="226"/>
      <c r="VHN37" s="226"/>
      <c r="VHO37" s="226"/>
      <c r="VHP37" s="226"/>
      <c r="VHQ37" s="226"/>
      <c r="VHY37" s="226"/>
      <c r="VHZ37" s="226"/>
      <c r="VIA37" s="226"/>
      <c r="VIB37" s="226"/>
      <c r="VIJ37" s="226"/>
      <c r="VIK37" s="226"/>
      <c r="VIL37" s="226"/>
      <c r="VIM37" s="226"/>
      <c r="VIU37" s="226"/>
      <c r="VIV37" s="226"/>
      <c r="VIW37" s="226"/>
      <c r="VIX37" s="226"/>
      <c r="VJF37" s="226"/>
      <c r="VJG37" s="226"/>
      <c r="VJH37" s="226"/>
      <c r="VJI37" s="226"/>
      <c r="VJQ37" s="226"/>
      <c r="VJR37" s="226"/>
      <c r="VJS37" s="226"/>
      <c r="VJT37" s="226"/>
      <c r="VKB37" s="226"/>
      <c r="VKC37" s="226"/>
      <c r="VKD37" s="226"/>
      <c r="VKE37" s="226"/>
      <c r="VKM37" s="226"/>
      <c r="VKN37" s="226"/>
      <c r="VKO37" s="226"/>
      <c r="VKP37" s="226"/>
      <c r="VKX37" s="226"/>
      <c r="VKY37" s="226"/>
      <c r="VKZ37" s="226"/>
      <c r="VLA37" s="226"/>
      <c r="VLI37" s="226"/>
      <c r="VLJ37" s="226"/>
      <c r="VLK37" s="226"/>
      <c r="VLL37" s="226"/>
      <c r="VLT37" s="226"/>
      <c r="VLU37" s="226"/>
      <c r="VLV37" s="226"/>
      <c r="VLW37" s="226"/>
      <c r="VME37" s="226"/>
      <c r="VMF37" s="226"/>
      <c r="VMG37" s="226"/>
      <c r="VMH37" s="226"/>
      <c r="VMP37" s="226"/>
      <c r="VMQ37" s="226"/>
      <c r="VMR37" s="226"/>
      <c r="VMS37" s="226"/>
      <c r="VNA37" s="226"/>
      <c r="VNB37" s="226"/>
      <c r="VNC37" s="226"/>
      <c r="VND37" s="226"/>
      <c r="VNL37" s="226"/>
      <c r="VNM37" s="226"/>
      <c r="VNN37" s="226"/>
      <c r="VNO37" s="226"/>
      <c r="VNW37" s="226"/>
      <c r="VNX37" s="226"/>
      <c r="VNY37" s="226"/>
      <c r="VNZ37" s="226"/>
      <c r="VOH37" s="226"/>
      <c r="VOI37" s="226"/>
      <c r="VOJ37" s="226"/>
      <c r="VOK37" s="226"/>
      <c r="VOS37" s="226"/>
      <c r="VOT37" s="226"/>
      <c r="VOU37" s="226"/>
      <c r="VOV37" s="226"/>
      <c r="VPD37" s="226"/>
      <c r="VPE37" s="226"/>
      <c r="VPF37" s="226"/>
      <c r="VPG37" s="226"/>
      <c r="VPO37" s="226"/>
      <c r="VPP37" s="226"/>
      <c r="VPQ37" s="226"/>
      <c r="VPR37" s="226"/>
      <c r="VPZ37" s="226"/>
      <c r="VQA37" s="226"/>
      <c r="VQB37" s="226"/>
      <c r="VQC37" s="226"/>
      <c r="VQK37" s="226"/>
      <c r="VQL37" s="226"/>
      <c r="VQM37" s="226"/>
      <c r="VQN37" s="226"/>
      <c r="VQV37" s="226"/>
      <c r="VQW37" s="226"/>
      <c r="VQX37" s="226"/>
      <c r="VQY37" s="226"/>
      <c r="VRG37" s="226"/>
      <c r="VRH37" s="226"/>
      <c r="VRI37" s="226"/>
      <c r="VRJ37" s="226"/>
      <c r="VRR37" s="226"/>
      <c r="VRS37" s="226"/>
      <c r="VRT37" s="226"/>
      <c r="VRU37" s="226"/>
      <c r="VSC37" s="226"/>
      <c r="VSD37" s="226"/>
      <c r="VSE37" s="226"/>
      <c r="VSF37" s="226"/>
      <c r="VSN37" s="226"/>
      <c r="VSO37" s="226"/>
      <c r="VSP37" s="226"/>
      <c r="VSQ37" s="226"/>
      <c r="VSY37" s="226"/>
      <c r="VSZ37" s="226"/>
      <c r="VTA37" s="226"/>
      <c r="VTB37" s="226"/>
      <c r="VTJ37" s="226"/>
      <c r="VTK37" s="226"/>
      <c r="VTL37" s="226"/>
      <c r="VTM37" s="226"/>
      <c r="VTU37" s="226"/>
      <c r="VTV37" s="226"/>
      <c r="VTW37" s="226"/>
      <c r="VTX37" s="226"/>
      <c r="VUF37" s="226"/>
      <c r="VUG37" s="226"/>
      <c r="VUH37" s="226"/>
      <c r="VUI37" s="226"/>
      <c r="VUQ37" s="226"/>
      <c r="VUR37" s="226"/>
      <c r="VUS37" s="226"/>
      <c r="VUT37" s="226"/>
      <c r="VVB37" s="226"/>
      <c r="VVC37" s="226"/>
      <c r="VVD37" s="226"/>
      <c r="VVE37" s="226"/>
      <c r="VVM37" s="226"/>
      <c r="VVN37" s="226"/>
      <c r="VVO37" s="226"/>
      <c r="VVP37" s="226"/>
      <c r="VVX37" s="226"/>
      <c r="VVY37" s="226"/>
      <c r="VVZ37" s="226"/>
      <c r="VWA37" s="226"/>
      <c r="VWI37" s="226"/>
      <c r="VWJ37" s="226"/>
      <c r="VWK37" s="226"/>
      <c r="VWL37" s="226"/>
      <c r="VWT37" s="226"/>
      <c r="VWU37" s="226"/>
      <c r="VWV37" s="226"/>
      <c r="VWW37" s="226"/>
      <c r="VXE37" s="226"/>
      <c r="VXF37" s="226"/>
      <c r="VXG37" s="226"/>
      <c r="VXH37" s="226"/>
      <c r="VXP37" s="226"/>
      <c r="VXQ37" s="226"/>
      <c r="VXR37" s="226"/>
      <c r="VXS37" s="226"/>
      <c r="VYA37" s="226"/>
      <c r="VYB37" s="226"/>
      <c r="VYC37" s="226"/>
      <c r="VYD37" s="226"/>
      <c r="VYL37" s="226"/>
      <c r="VYM37" s="226"/>
      <c r="VYN37" s="226"/>
      <c r="VYO37" s="226"/>
      <c r="VYW37" s="226"/>
      <c r="VYX37" s="226"/>
      <c r="VYY37" s="226"/>
      <c r="VYZ37" s="226"/>
      <c r="VZH37" s="226"/>
      <c r="VZI37" s="226"/>
      <c r="VZJ37" s="226"/>
      <c r="VZK37" s="226"/>
      <c r="VZS37" s="226"/>
      <c r="VZT37" s="226"/>
      <c r="VZU37" s="226"/>
      <c r="VZV37" s="226"/>
      <c r="WAD37" s="226"/>
      <c r="WAE37" s="226"/>
      <c r="WAF37" s="226"/>
      <c r="WAG37" s="226"/>
      <c r="WAO37" s="226"/>
      <c r="WAP37" s="226"/>
      <c r="WAQ37" s="226"/>
      <c r="WAR37" s="226"/>
      <c r="WAZ37" s="226"/>
      <c r="WBA37" s="226"/>
      <c r="WBB37" s="226"/>
      <c r="WBC37" s="226"/>
      <c r="WBK37" s="226"/>
      <c r="WBL37" s="226"/>
      <c r="WBM37" s="226"/>
      <c r="WBN37" s="226"/>
      <c r="WBV37" s="226"/>
      <c r="WBW37" s="226"/>
      <c r="WBX37" s="226"/>
      <c r="WBY37" s="226"/>
      <c r="WCG37" s="226"/>
      <c r="WCH37" s="226"/>
      <c r="WCI37" s="226"/>
      <c r="WCJ37" s="226"/>
      <c r="WCR37" s="226"/>
      <c r="WCS37" s="226"/>
      <c r="WCT37" s="226"/>
      <c r="WCU37" s="226"/>
      <c r="WDC37" s="226"/>
      <c r="WDD37" s="226"/>
      <c r="WDE37" s="226"/>
      <c r="WDF37" s="226"/>
      <c r="WDN37" s="226"/>
      <c r="WDO37" s="226"/>
      <c r="WDP37" s="226"/>
      <c r="WDQ37" s="226"/>
      <c r="WDY37" s="226"/>
      <c r="WDZ37" s="226"/>
      <c r="WEA37" s="226"/>
      <c r="WEB37" s="226"/>
      <c r="WEJ37" s="226"/>
      <c r="WEK37" s="226"/>
      <c r="WEL37" s="226"/>
      <c r="WEM37" s="226"/>
      <c r="WEU37" s="226"/>
      <c r="WEV37" s="226"/>
      <c r="WEW37" s="226"/>
      <c r="WEX37" s="226"/>
      <c r="WFF37" s="226"/>
      <c r="WFG37" s="226"/>
      <c r="WFH37" s="226"/>
      <c r="WFI37" s="226"/>
      <c r="WFQ37" s="226"/>
      <c r="WFR37" s="226"/>
      <c r="WFS37" s="226"/>
      <c r="WFT37" s="226"/>
      <c r="WGB37" s="226"/>
      <c r="WGC37" s="226"/>
      <c r="WGD37" s="226"/>
      <c r="WGE37" s="226"/>
      <c r="WGM37" s="226"/>
      <c r="WGN37" s="226"/>
      <c r="WGO37" s="226"/>
      <c r="WGP37" s="226"/>
      <c r="WGX37" s="226"/>
      <c r="WGY37" s="226"/>
      <c r="WGZ37" s="226"/>
      <c r="WHA37" s="226"/>
      <c r="WHI37" s="226"/>
      <c r="WHJ37" s="226"/>
      <c r="WHK37" s="226"/>
      <c r="WHL37" s="226"/>
      <c r="WHT37" s="226"/>
      <c r="WHU37" s="226"/>
      <c r="WHV37" s="226"/>
      <c r="WHW37" s="226"/>
      <c r="WIE37" s="226"/>
      <c r="WIF37" s="226"/>
      <c r="WIG37" s="226"/>
      <c r="WIH37" s="226"/>
      <c r="WIP37" s="226"/>
      <c r="WIQ37" s="226"/>
      <c r="WIR37" s="226"/>
      <c r="WIS37" s="226"/>
      <c r="WJA37" s="226"/>
      <c r="WJB37" s="226"/>
      <c r="WJC37" s="226"/>
      <c r="WJD37" s="226"/>
      <c r="WJL37" s="226"/>
      <c r="WJM37" s="226"/>
      <c r="WJN37" s="226"/>
      <c r="WJO37" s="226"/>
      <c r="WJW37" s="226"/>
      <c r="WJX37" s="226"/>
      <c r="WJY37" s="226"/>
      <c r="WJZ37" s="226"/>
      <c r="WKH37" s="226"/>
      <c r="WKI37" s="226"/>
      <c r="WKJ37" s="226"/>
      <c r="WKK37" s="226"/>
      <c r="WKS37" s="226"/>
      <c r="WKT37" s="226"/>
      <c r="WKU37" s="226"/>
      <c r="WKV37" s="226"/>
      <c r="WLD37" s="226"/>
      <c r="WLE37" s="226"/>
      <c r="WLF37" s="226"/>
      <c r="WLG37" s="226"/>
      <c r="WLO37" s="226"/>
      <c r="WLP37" s="226"/>
      <c r="WLQ37" s="226"/>
      <c r="WLR37" s="226"/>
      <c r="WLZ37" s="226"/>
      <c r="WMA37" s="226"/>
      <c r="WMB37" s="226"/>
      <c r="WMC37" s="226"/>
      <c r="WMK37" s="226"/>
      <c r="WML37" s="226"/>
      <c r="WMM37" s="226"/>
      <c r="WMN37" s="226"/>
      <c r="WMV37" s="226"/>
      <c r="WMW37" s="226"/>
      <c r="WMX37" s="226"/>
      <c r="WMY37" s="226"/>
      <c r="WNG37" s="226"/>
      <c r="WNH37" s="226"/>
      <c r="WNI37" s="226"/>
      <c r="WNJ37" s="226"/>
      <c r="WNR37" s="226"/>
      <c r="WNS37" s="226"/>
      <c r="WNT37" s="226"/>
      <c r="WNU37" s="226"/>
      <c r="WOC37" s="226"/>
      <c r="WOD37" s="226"/>
      <c r="WOE37" s="226"/>
      <c r="WOF37" s="226"/>
      <c r="WON37" s="226"/>
      <c r="WOO37" s="226"/>
      <c r="WOP37" s="226"/>
      <c r="WOQ37" s="226"/>
      <c r="WOY37" s="226"/>
      <c r="WOZ37" s="226"/>
      <c r="WPA37" s="226"/>
      <c r="WPB37" s="226"/>
      <c r="WPJ37" s="226"/>
      <c r="WPK37" s="226"/>
      <c r="WPL37" s="226"/>
      <c r="WPM37" s="226"/>
      <c r="WPU37" s="226"/>
      <c r="WPV37" s="226"/>
      <c r="WPW37" s="226"/>
      <c r="WPX37" s="226"/>
      <c r="WQF37" s="226"/>
      <c r="WQG37" s="226"/>
      <c r="WQH37" s="226"/>
      <c r="WQI37" s="226"/>
      <c r="WQQ37" s="226"/>
      <c r="WQR37" s="226"/>
      <c r="WQS37" s="226"/>
      <c r="WQT37" s="226"/>
      <c r="WRB37" s="226"/>
      <c r="WRC37" s="226"/>
      <c r="WRD37" s="226"/>
      <c r="WRE37" s="226"/>
      <c r="WRM37" s="226"/>
      <c r="WRN37" s="226"/>
      <c r="WRO37" s="226"/>
      <c r="WRP37" s="226"/>
      <c r="WRX37" s="226"/>
      <c r="WRY37" s="226"/>
      <c r="WRZ37" s="226"/>
      <c r="WSA37" s="226"/>
      <c r="WSI37" s="226"/>
      <c r="WSJ37" s="226"/>
      <c r="WSK37" s="226"/>
      <c r="WSL37" s="226"/>
      <c r="WST37" s="226"/>
      <c r="WSU37" s="226"/>
      <c r="WSV37" s="226"/>
      <c r="WSW37" s="226"/>
      <c r="WTE37" s="226"/>
      <c r="WTF37" s="226"/>
      <c r="WTG37" s="226"/>
      <c r="WTH37" s="226"/>
      <c r="WTP37" s="226"/>
      <c r="WTQ37" s="226"/>
      <c r="WTR37" s="226"/>
      <c r="WTS37" s="226"/>
      <c r="WUA37" s="226"/>
      <c r="WUB37" s="226"/>
      <c r="WUC37" s="226"/>
      <c r="WUD37" s="226"/>
      <c r="WUL37" s="226"/>
      <c r="WUM37" s="226"/>
      <c r="WUN37" s="226"/>
      <c r="WUO37" s="226"/>
      <c r="WUW37" s="226"/>
      <c r="WUX37" s="226"/>
      <c r="WUY37" s="226"/>
      <c r="WUZ37" s="226"/>
      <c r="WVH37" s="226"/>
      <c r="WVI37" s="226"/>
      <c r="WVJ37" s="226"/>
      <c r="WVK37" s="226"/>
      <c r="WVS37" s="226"/>
      <c r="WVT37" s="226"/>
      <c r="WVU37" s="226"/>
      <c r="WVV37" s="226"/>
      <c r="WWD37" s="226"/>
      <c r="WWE37" s="226"/>
      <c r="WWF37" s="226"/>
      <c r="WWG37" s="226"/>
      <c r="WWO37" s="226"/>
      <c r="WWP37" s="226"/>
      <c r="WWQ37" s="226"/>
      <c r="WWR37" s="226"/>
      <c r="WWZ37" s="226"/>
      <c r="WXA37" s="226"/>
      <c r="WXB37" s="226"/>
      <c r="WXC37" s="226"/>
      <c r="WXK37" s="226"/>
      <c r="WXL37" s="226"/>
      <c r="WXM37" s="226"/>
      <c r="WXN37" s="226"/>
      <c r="WXV37" s="226"/>
      <c r="WXW37" s="226"/>
      <c r="WXX37" s="226"/>
      <c r="WXY37" s="226"/>
      <c r="WYG37" s="226"/>
      <c r="WYH37" s="226"/>
      <c r="WYI37" s="226"/>
      <c r="WYJ37" s="226"/>
      <c r="WYR37" s="226"/>
      <c r="WYS37" s="226"/>
      <c r="WYT37" s="226"/>
      <c r="WYU37" s="226"/>
      <c r="WZC37" s="226"/>
      <c r="WZD37" s="226"/>
      <c r="WZE37" s="226"/>
      <c r="WZF37" s="226"/>
      <c r="WZN37" s="226"/>
      <c r="WZO37" s="226"/>
      <c r="WZP37" s="226"/>
      <c r="WZQ37" s="226"/>
      <c r="WZY37" s="226"/>
      <c r="WZZ37" s="226"/>
      <c r="XAA37" s="226"/>
      <c r="XAB37" s="226"/>
      <c r="XAJ37" s="226"/>
      <c r="XAK37" s="226"/>
      <c r="XAL37" s="226"/>
      <c r="XAM37" s="226"/>
      <c r="XAU37" s="226"/>
      <c r="XAV37" s="226"/>
      <c r="XAW37" s="226"/>
      <c r="XAX37" s="226"/>
      <c r="XBF37" s="226"/>
      <c r="XBG37" s="226"/>
      <c r="XBH37" s="226"/>
      <c r="XBI37" s="226"/>
      <c r="XBQ37" s="226"/>
      <c r="XBR37" s="226"/>
      <c r="XBS37" s="226"/>
      <c r="XBT37" s="226"/>
      <c r="XCB37" s="226"/>
      <c r="XCC37" s="226"/>
      <c r="XCD37" s="226"/>
      <c r="XCE37" s="226"/>
      <c r="XCM37" s="226"/>
      <c r="XCN37" s="226"/>
      <c r="XCO37" s="226"/>
      <c r="XCP37" s="226"/>
      <c r="XCX37" s="226"/>
      <c r="XCY37" s="226"/>
      <c r="XCZ37" s="226"/>
      <c r="XDA37" s="226"/>
      <c r="XDI37" s="226"/>
      <c r="XDJ37" s="226"/>
      <c r="XDK37" s="226"/>
      <c r="XDL37" s="226"/>
      <c r="XDT37" s="226"/>
      <c r="XDU37" s="226"/>
      <c r="XDV37" s="226"/>
      <c r="XDW37" s="226"/>
      <c r="XEE37" s="226"/>
      <c r="XEF37" s="226"/>
      <c r="XEG37" s="226"/>
      <c r="XEH37" s="226"/>
      <c r="XEP37" s="226"/>
      <c r="XEQ37" s="226"/>
      <c r="XER37" s="226"/>
      <c r="XES37" s="226"/>
      <c r="XFA37" s="226"/>
      <c r="XFB37" s="226"/>
      <c r="XFC37" s="226"/>
      <c r="XFD37" s="226"/>
    </row>
    <row r="38" spans="2:1017 1025:5120 5128:6143 6151:7166 7174:8189 8197:9212 9220:10235 10243:11258 11266:12281 12289:16384" s="243" customFormat="1" ht="18" x14ac:dyDescent="0.25">
      <c r="B38" s="226"/>
      <c r="C38" s="226"/>
      <c r="D38" s="226"/>
      <c r="E38" s="226"/>
      <c r="M38" s="226"/>
      <c r="N38" s="226"/>
      <c r="O38" s="226"/>
      <c r="P38" s="226"/>
      <c r="X38" s="226"/>
      <c r="Y38" s="226"/>
      <c r="Z38" s="226"/>
      <c r="AA38" s="226"/>
      <c r="AI38" s="226"/>
      <c r="AJ38" s="226"/>
      <c r="AK38" s="226"/>
      <c r="AL38" s="226"/>
      <c r="AT38" s="226"/>
      <c r="AU38" s="226"/>
      <c r="AV38" s="226"/>
      <c r="AW38" s="226"/>
      <c r="BE38" s="226"/>
      <c r="BF38" s="226"/>
      <c r="BG38" s="226"/>
      <c r="BH38" s="226"/>
      <c r="BP38" s="226"/>
      <c r="BQ38" s="226"/>
      <c r="BR38" s="226"/>
      <c r="BS38" s="226"/>
      <c r="CA38" s="226"/>
      <c r="CB38" s="226"/>
      <c r="CC38" s="226"/>
      <c r="CD38" s="226"/>
      <c r="CL38" s="226"/>
      <c r="CM38" s="226"/>
      <c r="CN38" s="226"/>
      <c r="CO38" s="226"/>
      <c r="CW38" s="226"/>
      <c r="CX38" s="226"/>
      <c r="CY38" s="226"/>
      <c r="CZ38" s="226"/>
      <c r="DH38" s="226"/>
      <c r="DI38" s="226"/>
      <c r="DJ38" s="226"/>
      <c r="DK38" s="226"/>
      <c r="DS38" s="226"/>
      <c r="DT38" s="226"/>
      <c r="DU38" s="226"/>
      <c r="DV38" s="226"/>
      <c r="ED38" s="226"/>
      <c r="EE38" s="226"/>
      <c r="EF38" s="226"/>
      <c r="EG38" s="226"/>
      <c r="EO38" s="226"/>
      <c r="EP38" s="226"/>
      <c r="EQ38" s="226"/>
      <c r="ER38" s="226"/>
      <c r="EZ38" s="226"/>
      <c r="FA38" s="226"/>
      <c r="FB38" s="226"/>
      <c r="FC38" s="226"/>
      <c r="FK38" s="226"/>
      <c r="FL38" s="226"/>
      <c r="FM38" s="226"/>
      <c r="FN38" s="226"/>
      <c r="FV38" s="226"/>
      <c r="FW38" s="226"/>
      <c r="FX38" s="226"/>
      <c r="FY38" s="226"/>
      <c r="GG38" s="226"/>
      <c r="GH38" s="226"/>
      <c r="GI38" s="226"/>
      <c r="GJ38" s="226"/>
      <c r="GR38" s="226"/>
      <c r="GS38" s="226"/>
      <c r="GT38" s="226"/>
      <c r="GU38" s="226"/>
      <c r="HC38" s="226"/>
      <c r="HD38" s="226"/>
      <c r="HE38" s="226"/>
      <c r="HF38" s="226"/>
      <c r="HN38" s="226"/>
      <c r="HO38" s="226"/>
      <c r="HP38" s="226"/>
      <c r="HQ38" s="226"/>
      <c r="HY38" s="226"/>
      <c r="HZ38" s="226"/>
      <c r="IA38" s="226"/>
      <c r="IB38" s="226"/>
      <c r="IJ38" s="226"/>
      <c r="IK38" s="226"/>
      <c r="IL38" s="226"/>
      <c r="IM38" s="226"/>
      <c r="IU38" s="226"/>
      <c r="IV38" s="226"/>
      <c r="IW38" s="226"/>
      <c r="IX38" s="226"/>
      <c r="JF38" s="226"/>
      <c r="JG38" s="226"/>
      <c r="JH38" s="226"/>
      <c r="JI38" s="226"/>
      <c r="JQ38" s="226"/>
      <c r="JR38" s="226"/>
      <c r="JS38" s="226"/>
      <c r="JT38" s="226"/>
      <c r="KB38" s="226"/>
      <c r="KC38" s="226"/>
      <c r="KD38" s="226"/>
      <c r="KE38" s="226"/>
      <c r="KM38" s="226"/>
      <c r="KN38" s="226"/>
      <c r="KO38" s="226"/>
      <c r="KP38" s="226"/>
      <c r="KX38" s="226"/>
      <c r="KY38" s="226"/>
      <c r="KZ38" s="226"/>
      <c r="LA38" s="226"/>
      <c r="LI38" s="226"/>
      <c r="LJ38" s="226"/>
      <c r="LK38" s="226"/>
      <c r="LL38" s="226"/>
      <c r="LT38" s="226"/>
      <c r="LU38" s="226"/>
      <c r="LV38" s="226"/>
      <c r="LW38" s="226"/>
      <c r="ME38" s="226"/>
      <c r="MF38" s="226"/>
      <c r="MG38" s="226"/>
      <c r="MH38" s="226"/>
      <c r="MP38" s="226"/>
      <c r="MQ38" s="226"/>
      <c r="MR38" s="226"/>
      <c r="MS38" s="226"/>
      <c r="NA38" s="226"/>
      <c r="NB38" s="226"/>
      <c r="NC38" s="226"/>
      <c r="ND38" s="226"/>
      <c r="NL38" s="226"/>
      <c r="NM38" s="226"/>
      <c r="NN38" s="226"/>
      <c r="NO38" s="226"/>
      <c r="NW38" s="226"/>
      <c r="NX38" s="226"/>
      <c r="NY38" s="226"/>
      <c r="NZ38" s="226"/>
      <c r="OH38" s="226"/>
      <c r="OI38" s="226"/>
      <c r="OJ38" s="226"/>
      <c r="OK38" s="226"/>
      <c r="OS38" s="226"/>
      <c r="OT38" s="226"/>
      <c r="OU38" s="226"/>
      <c r="OV38" s="226"/>
      <c r="PD38" s="226"/>
      <c r="PE38" s="226"/>
      <c r="PF38" s="226"/>
      <c r="PG38" s="226"/>
      <c r="PO38" s="226"/>
      <c r="PP38" s="226"/>
      <c r="PQ38" s="226"/>
      <c r="PR38" s="226"/>
      <c r="PZ38" s="226"/>
      <c r="QA38" s="226"/>
      <c r="QB38" s="226"/>
      <c r="QC38" s="226"/>
      <c r="QK38" s="226"/>
      <c r="QL38" s="226"/>
      <c r="QM38" s="226"/>
      <c r="QN38" s="226"/>
      <c r="QV38" s="226"/>
      <c r="QW38" s="226"/>
      <c r="QX38" s="226"/>
      <c r="QY38" s="226"/>
      <c r="RG38" s="226"/>
      <c r="RH38" s="226"/>
      <c r="RI38" s="226"/>
      <c r="RJ38" s="226"/>
      <c r="RR38" s="226"/>
      <c r="RS38" s="226"/>
      <c r="RT38" s="226"/>
      <c r="RU38" s="226"/>
      <c r="SC38" s="226"/>
      <c r="SD38" s="226"/>
      <c r="SE38" s="226"/>
      <c r="SF38" s="226"/>
      <c r="SN38" s="226"/>
      <c r="SO38" s="226"/>
      <c r="SP38" s="226"/>
      <c r="SQ38" s="226"/>
      <c r="SY38" s="226"/>
      <c r="SZ38" s="226"/>
      <c r="TA38" s="226"/>
      <c r="TB38" s="226"/>
      <c r="TJ38" s="226"/>
      <c r="TK38" s="226"/>
      <c r="TL38" s="226"/>
      <c r="TM38" s="226"/>
      <c r="TU38" s="226"/>
      <c r="TV38" s="226"/>
      <c r="TW38" s="226"/>
      <c r="TX38" s="226"/>
      <c r="UF38" s="226"/>
      <c r="UG38" s="226"/>
      <c r="UH38" s="226"/>
      <c r="UI38" s="226"/>
      <c r="UQ38" s="226"/>
      <c r="UR38" s="226"/>
      <c r="US38" s="226"/>
      <c r="UT38" s="226"/>
      <c r="VB38" s="226"/>
      <c r="VC38" s="226"/>
      <c r="VD38" s="226"/>
      <c r="VE38" s="226"/>
      <c r="VM38" s="226"/>
      <c r="VN38" s="226"/>
      <c r="VO38" s="226"/>
      <c r="VP38" s="226"/>
      <c r="VX38" s="226"/>
      <c r="VY38" s="226"/>
      <c r="VZ38" s="226"/>
      <c r="WA38" s="226"/>
      <c r="WI38" s="226"/>
      <c r="WJ38" s="226"/>
      <c r="WK38" s="226"/>
      <c r="WL38" s="226"/>
      <c r="WT38" s="226"/>
      <c r="WU38" s="226"/>
      <c r="WV38" s="226"/>
      <c r="WW38" s="226"/>
      <c r="XE38" s="226"/>
      <c r="XF38" s="226"/>
      <c r="XG38" s="226"/>
      <c r="XH38" s="226"/>
      <c r="XP38" s="226"/>
      <c r="XQ38" s="226"/>
      <c r="XR38" s="226"/>
      <c r="XS38" s="226"/>
      <c r="YA38" s="226"/>
      <c r="YB38" s="226"/>
      <c r="YC38" s="226"/>
      <c r="YD38" s="226"/>
      <c r="YL38" s="226"/>
      <c r="YM38" s="226"/>
      <c r="YN38" s="226"/>
      <c r="YO38" s="226"/>
      <c r="YW38" s="226"/>
      <c r="YX38" s="226"/>
      <c r="YY38" s="226"/>
      <c r="YZ38" s="226"/>
      <c r="ZH38" s="226"/>
      <c r="ZI38" s="226"/>
      <c r="ZJ38" s="226"/>
      <c r="ZK38" s="226"/>
      <c r="ZS38" s="226"/>
      <c r="ZT38" s="226"/>
      <c r="ZU38" s="226"/>
      <c r="ZV38" s="226"/>
      <c r="AAD38" s="226"/>
      <c r="AAE38" s="226"/>
      <c r="AAF38" s="226"/>
      <c r="AAG38" s="226"/>
      <c r="AAO38" s="226"/>
      <c r="AAP38" s="226"/>
      <c r="AAQ38" s="226"/>
      <c r="AAR38" s="226"/>
      <c r="AAZ38" s="226"/>
      <c r="ABA38" s="226"/>
      <c r="ABB38" s="226"/>
      <c r="ABC38" s="226"/>
      <c r="ABK38" s="226"/>
      <c r="ABL38" s="226"/>
      <c r="ABM38" s="226"/>
      <c r="ABN38" s="226"/>
      <c r="ABV38" s="226"/>
      <c r="ABW38" s="226"/>
      <c r="ABX38" s="226"/>
      <c r="ABY38" s="226"/>
      <c r="ACG38" s="226"/>
      <c r="ACH38" s="226"/>
      <c r="ACI38" s="226"/>
      <c r="ACJ38" s="226"/>
      <c r="ACR38" s="226"/>
      <c r="ACS38" s="226"/>
      <c r="ACT38" s="226"/>
      <c r="ACU38" s="226"/>
      <c r="ADC38" s="226"/>
      <c r="ADD38" s="226"/>
      <c r="ADE38" s="226"/>
      <c r="ADF38" s="226"/>
      <c r="ADN38" s="226"/>
      <c r="ADO38" s="226"/>
      <c r="ADP38" s="226"/>
      <c r="ADQ38" s="226"/>
      <c r="ADY38" s="226"/>
      <c r="ADZ38" s="226"/>
      <c r="AEA38" s="226"/>
      <c r="AEB38" s="226"/>
      <c r="AEJ38" s="226"/>
      <c r="AEK38" s="226"/>
      <c r="AEL38" s="226"/>
      <c r="AEM38" s="226"/>
      <c r="AEU38" s="226"/>
      <c r="AEV38" s="226"/>
      <c r="AEW38" s="226"/>
      <c r="AEX38" s="226"/>
      <c r="AFF38" s="226"/>
      <c r="AFG38" s="226"/>
      <c r="AFH38" s="226"/>
      <c r="AFI38" s="226"/>
      <c r="AFQ38" s="226"/>
      <c r="AFR38" s="226"/>
      <c r="AFS38" s="226"/>
      <c r="AFT38" s="226"/>
      <c r="AGB38" s="226"/>
      <c r="AGC38" s="226"/>
      <c r="AGD38" s="226"/>
      <c r="AGE38" s="226"/>
      <c r="AGM38" s="226"/>
      <c r="AGN38" s="226"/>
      <c r="AGO38" s="226"/>
      <c r="AGP38" s="226"/>
      <c r="AGX38" s="226"/>
      <c r="AGY38" s="226"/>
      <c r="AGZ38" s="226"/>
      <c r="AHA38" s="226"/>
      <c r="AHI38" s="226"/>
      <c r="AHJ38" s="226"/>
      <c r="AHK38" s="226"/>
      <c r="AHL38" s="226"/>
      <c r="AHT38" s="226"/>
      <c r="AHU38" s="226"/>
      <c r="AHV38" s="226"/>
      <c r="AHW38" s="226"/>
      <c r="AIE38" s="226"/>
      <c r="AIF38" s="226"/>
      <c r="AIG38" s="226"/>
      <c r="AIH38" s="226"/>
      <c r="AIP38" s="226"/>
      <c r="AIQ38" s="226"/>
      <c r="AIR38" s="226"/>
      <c r="AIS38" s="226"/>
      <c r="AJA38" s="226"/>
      <c r="AJB38" s="226"/>
      <c r="AJC38" s="226"/>
      <c r="AJD38" s="226"/>
      <c r="AJL38" s="226"/>
      <c r="AJM38" s="226"/>
      <c r="AJN38" s="226"/>
      <c r="AJO38" s="226"/>
      <c r="AJW38" s="226"/>
      <c r="AJX38" s="226"/>
      <c r="AJY38" s="226"/>
      <c r="AJZ38" s="226"/>
      <c r="AKH38" s="226"/>
      <c r="AKI38" s="226"/>
      <c r="AKJ38" s="226"/>
      <c r="AKK38" s="226"/>
      <c r="AKS38" s="226"/>
      <c r="AKT38" s="226"/>
      <c r="AKU38" s="226"/>
      <c r="AKV38" s="226"/>
      <c r="ALD38" s="226"/>
      <c r="ALE38" s="226"/>
      <c r="ALF38" s="226"/>
      <c r="ALG38" s="226"/>
      <c r="ALO38" s="226"/>
      <c r="ALP38" s="226"/>
      <c r="ALQ38" s="226"/>
      <c r="ALR38" s="226"/>
      <c r="ALZ38" s="226"/>
      <c r="AMA38" s="226"/>
      <c r="AMB38" s="226"/>
      <c r="AMC38" s="226"/>
      <c r="AMK38" s="226"/>
      <c r="AML38" s="226"/>
      <c r="AMM38" s="226"/>
      <c r="AMN38" s="226"/>
      <c r="AMV38" s="226"/>
      <c r="AMW38" s="226"/>
      <c r="AMX38" s="226"/>
      <c r="AMY38" s="226"/>
      <c r="ANG38" s="226"/>
      <c r="ANH38" s="226"/>
      <c r="ANI38" s="226"/>
      <c r="ANJ38" s="226"/>
      <c r="ANR38" s="226"/>
      <c r="ANS38" s="226"/>
      <c r="ANT38" s="226"/>
      <c r="ANU38" s="226"/>
      <c r="AOC38" s="226"/>
      <c r="AOD38" s="226"/>
      <c r="AOE38" s="226"/>
      <c r="AOF38" s="226"/>
      <c r="AON38" s="226"/>
      <c r="AOO38" s="226"/>
      <c r="AOP38" s="226"/>
      <c r="AOQ38" s="226"/>
      <c r="AOY38" s="226"/>
      <c r="AOZ38" s="226"/>
      <c r="APA38" s="226"/>
      <c r="APB38" s="226"/>
      <c r="APJ38" s="226"/>
      <c r="APK38" s="226"/>
      <c r="APL38" s="226"/>
      <c r="APM38" s="226"/>
      <c r="APU38" s="226"/>
      <c r="APV38" s="226"/>
      <c r="APW38" s="226"/>
      <c r="APX38" s="226"/>
      <c r="AQF38" s="226"/>
      <c r="AQG38" s="226"/>
      <c r="AQH38" s="226"/>
      <c r="AQI38" s="226"/>
      <c r="AQQ38" s="226"/>
      <c r="AQR38" s="226"/>
      <c r="AQS38" s="226"/>
      <c r="AQT38" s="226"/>
      <c r="ARB38" s="226"/>
      <c r="ARC38" s="226"/>
      <c r="ARD38" s="226"/>
      <c r="ARE38" s="226"/>
      <c r="ARM38" s="226"/>
      <c r="ARN38" s="226"/>
      <c r="ARO38" s="226"/>
      <c r="ARP38" s="226"/>
      <c r="ARX38" s="226"/>
      <c r="ARY38" s="226"/>
      <c r="ARZ38" s="226"/>
      <c r="ASA38" s="226"/>
      <c r="ASI38" s="226"/>
      <c r="ASJ38" s="226"/>
      <c r="ASK38" s="226"/>
      <c r="ASL38" s="226"/>
      <c r="AST38" s="226"/>
      <c r="ASU38" s="226"/>
      <c r="ASV38" s="226"/>
      <c r="ASW38" s="226"/>
      <c r="ATE38" s="226"/>
      <c r="ATF38" s="226"/>
      <c r="ATG38" s="226"/>
      <c r="ATH38" s="226"/>
      <c r="ATP38" s="226"/>
      <c r="ATQ38" s="226"/>
      <c r="ATR38" s="226"/>
      <c r="ATS38" s="226"/>
      <c r="AUA38" s="226"/>
      <c r="AUB38" s="226"/>
      <c r="AUC38" s="226"/>
      <c r="AUD38" s="226"/>
      <c r="AUL38" s="226"/>
      <c r="AUM38" s="226"/>
      <c r="AUN38" s="226"/>
      <c r="AUO38" s="226"/>
      <c r="AUW38" s="226"/>
      <c r="AUX38" s="226"/>
      <c r="AUY38" s="226"/>
      <c r="AUZ38" s="226"/>
      <c r="AVH38" s="226"/>
      <c r="AVI38" s="226"/>
      <c r="AVJ38" s="226"/>
      <c r="AVK38" s="226"/>
      <c r="AVS38" s="226"/>
      <c r="AVT38" s="226"/>
      <c r="AVU38" s="226"/>
      <c r="AVV38" s="226"/>
      <c r="AWD38" s="226"/>
      <c r="AWE38" s="226"/>
      <c r="AWF38" s="226"/>
      <c r="AWG38" s="226"/>
      <c r="AWO38" s="226"/>
      <c r="AWP38" s="226"/>
      <c r="AWQ38" s="226"/>
      <c r="AWR38" s="226"/>
      <c r="AWZ38" s="226"/>
      <c r="AXA38" s="226"/>
      <c r="AXB38" s="226"/>
      <c r="AXC38" s="226"/>
      <c r="AXK38" s="226"/>
      <c r="AXL38" s="226"/>
      <c r="AXM38" s="226"/>
      <c r="AXN38" s="226"/>
      <c r="AXV38" s="226"/>
      <c r="AXW38" s="226"/>
      <c r="AXX38" s="226"/>
      <c r="AXY38" s="226"/>
      <c r="AYG38" s="226"/>
      <c r="AYH38" s="226"/>
      <c r="AYI38" s="226"/>
      <c r="AYJ38" s="226"/>
      <c r="AYR38" s="226"/>
      <c r="AYS38" s="226"/>
      <c r="AYT38" s="226"/>
      <c r="AYU38" s="226"/>
      <c r="AZC38" s="226"/>
      <c r="AZD38" s="226"/>
      <c r="AZE38" s="226"/>
      <c r="AZF38" s="226"/>
      <c r="AZN38" s="226"/>
      <c r="AZO38" s="226"/>
      <c r="AZP38" s="226"/>
      <c r="AZQ38" s="226"/>
      <c r="AZY38" s="226"/>
      <c r="AZZ38" s="226"/>
      <c r="BAA38" s="226"/>
      <c r="BAB38" s="226"/>
      <c r="BAJ38" s="226"/>
      <c r="BAK38" s="226"/>
      <c r="BAL38" s="226"/>
      <c r="BAM38" s="226"/>
      <c r="BAU38" s="226"/>
      <c r="BAV38" s="226"/>
      <c r="BAW38" s="226"/>
      <c r="BAX38" s="226"/>
      <c r="BBF38" s="226"/>
      <c r="BBG38" s="226"/>
      <c r="BBH38" s="226"/>
      <c r="BBI38" s="226"/>
      <c r="BBQ38" s="226"/>
      <c r="BBR38" s="226"/>
      <c r="BBS38" s="226"/>
      <c r="BBT38" s="226"/>
      <c r="BCB38" s="226"/>
      <c r="BCC38" s="226"/>
      <c r="BCD38" s="226"/>
      <c r="BCE38" s="226"/>
      <c r="BCM38" s="226"/>
      <c r="BCN38" s="226"/>
      <c r="BCO38" s="226"/>
      <c r="BCP38" s="226"/>
      <c r="BCX38" s="226"/>
      <c r="BCY38" s="226"/>
      <c r="BCZ38" s="226"/>
      <c r="BDA38" s="226"/>
      <c r="BDI38" s="226"/>
      <c r="BDJ38" s="226"/>
      <c r="BDK38" s="226"/>
      <c r="BDL38" s="226"/>
      <c r="BDT38" s="226"/>
      <c r="BDU38" s="226"/>
      <c r="BDV38" s="226"/>
      <c r="BDW38" s="226"/>
      <c r="BEE38" s="226"/>
      <c r="BEF38" s="226"/>
      <c r="BEG38" s="226"/>
      <c r="BEH38" s="226"/>
      <c r="BEP38" s="226"/>
      <c r="BEQ38" s="226"/>
      <c r="BER38" s="226"/>
      <c r="BES38" s="226"/>
      <c r="BFA38" s="226"/>
      <c r="BFB38" s="226"/>
      <c r="BFC38" s="226"/>
      <c r="BFD38" s="226"/>
      <c r="BFL38" s="226"/>
      <c r="BFM38" s="226"/>
      <c r="BFN38" s="226"/>
      <c r="BFO38" s="226"/>
      <c r="BFW38" s="226"/>
      <c r="BFX38" s="226"/>
      <c r="BFY38" s="226"/>
      <c r="BFZ38" s="226"/>
      <c r="BGH38" s="226"/>
      <c r="BGI38" s="226"/>
      <c r="BGJ38" s="226"/>
      <c r="BGK38" s="226"/>
      <c r="BGS38" s="226"/>
      <c r="BGT38" s="226"/>
      <c r="BGU38" s="226"/>
      <c r="BGV38" s="226"/>
      <c r="BHD38" s="226"/>
      <c r="BHE38" s="226"/>
      <c r="BHF38" s="226"/>
      <c r="BHG38" s="226"/>
      <c r="BHO38" s="226"/>
      <c r="BHP38" s="226"/>
      <c r="BHQ38" s="226"/>
      <c r="BHR38" s="226"/>
      <c r="BHZ38" s="226"/>
      <c r="BIA38" s="226"/>
      <c r="BIB38" s="226"/>
      <c r="BIC38" s="226"/>
      <c r="BIK38" s="226"/>
      <c r="BIL38" s="226"/>
      <c r="BIM38" s="226"/>
      <c r="BIN38" s="226"/>
      <c r="BIV38" s="226"/>
      <c r="BIW38" s="226"/>
      <c r="BIX38" s="226"/>
      <c r="BIY38" s="226"/>
      <c r="BJG38" s="226"/>
      <c r="BJH38" s="226"/>
      <c r="BJI38" s="226"/>
      <c r="BJJ38" s="226"/>
      <c r="BJR38" s="226"/>
      <c r="BJS38" s="226"/>
      <c r="BJT38" s="226"/>
      <c r="BJU38" s="226"/>
      <c r="BKC38" s="226"/>
      <c r="BKD38" s="226"/>
      <c r="BKE38" s="226"/>
      <c r="BKF38" s="226"/>
      <c r="BKN38" s="226"/>
      <c r="BKO38" s="226"/>
      <c r="BKP38" s="226"/>
      <c r="BKQ38" s="226"/>
      <c r="BKY38" s="226"/>
      <c r="BKZ38" s="226"/>
      <c r="BLA38" s="226"/>
      <c r="BLB38" s="226"/>
      <c r="BLJ38" s="226"/>
      <c r="BLK38" s="226"/>
      <c r="BLL38" s="226"/>
      <c r="BLM38" s="226"/>
      <c r="BLU38" s="226"/>
      <c r="BLV38" s="226"/>
      <c r="BLW38" s="226"/>
      <c r="BLX38" s="226"/>
      <c r="BMF38" s="226"/>
      <c r="BMG38" s="226"/>
      <c r="BMH38" s="226"/>
      <c r="BMI38" s="226"/>
      <c r="BMQ38" s="226"/>
      <c r="BMR38" s="226"/>
      <c r="BMS38" s="226"/>
      <c r="BMT38" s="226"/>
      <c r="BNB38" s="226"/>
      <c r="BNC38" s="226"/>
      <c r="BND38" s="226"/>
      <c r="BNE38" s="226"/>
      <c r="BNM38" s="226"/>
      <c r="BNN38" s="226"/>
      <c r="BNO38" s="226"/>
      <c r="BNP38" s="226"/>
      <c r="BNX38" s="226"/>
      <c r="BNY38" s="226"/>
      <c r="BNZ38" s="226"/>
      <c r="BOA38" s="226"/>
      <c r="BOI38" s="226"/>
      <c r="BOJ38" s="226"/>
      <c r="BOK38" s="226"/>
      <c r="BOL38" s="226"/>
      <c r="BOT38" s="226"/>
      <c r="BOU38" s="226"/>
      <c r="BOV38" s="226"/>
      <c r="BOW38" s="226"/>
      <c r="BPE38" s="226"/>
      <c r="BPF38" s="226"/>
      <c r="BPG38" s="226"/>
      <c r="BPH38" s="226"/>
      <c r="BPP38" s="226"/>
      <c r="BPQ38" s="226"/>
      <c r="BPR38" s="226"/>
      <c r="BPS38" s="226"/>
      <c r="BQA38" s="226"/>
      <c r="BQB38" s="226"/>
      <c r="BQC38" s="226"/>
      <c r="BQD38" s="226"/>
      <c r="BQL38" s="226"/>
      <c r="BQM38" s="226"/>
      <c r="BQN38" s="226"/>
      <c r="BQO38" s="226"/>
      <c r="BQW38" s="226"/>
      <c r="BQX38" s="226"/>
      <c r="BQY38" s="226"/>
      <c r="BQZ38" s="226"/>
      <c r="BRH38" s="226"/>
      <c r="BRI38" s="226"/>
      <c r="BRJ38" s="226"/>
      <c r="BRK38" s="226"/>
      <c r="BRS38" s="226"/>
      <c r="BRT38" s="226"/>
      <c r="BRU38" s="226"/>
      <c r="BRV38" s="226"/>
      <c r="BSD38" s="226"/>
      <c r="BSE38" s="226"/>
      <c r="BSF38" s="226"/>
      <c r="BSG38" s="226"/>
      <c r="BSO38" s="226"/>
      <c r="BSP38" s="226"/>
      <c r="BSQ38" s="226"/>
      <c r="BSR38" s="226"/>
      <c r="BSZ38" s="226"/>
      <c r="BTA38" s="226"/>
      <c r="BTB38" s="226"/>
      <c r="BTC38" s="226"/>
      <c r="BTK38" s="226"/>
      <c r="BTL38" s="226"/>
      <c r="BTM38" s="226"/>
      <c r="BTN38" s="226"/>
      <c r="BTV38" s="226"/>
      <c r="BTW38" s="226"/>
      <c r="BTX38" s="226"/>
      <c r="BTY38" s="226"/>
      <c r="BUG38" s="226"/>
      <c r="BUH38" s="226"/>
      <c r="BUI38" s="226"/>
      <c r="BUJ38" s="226"/>
      <c r="BUR38" s="226"/>
      <c r="BUS38" s="226"/>
      <c r="BUT38" s="226"/>
      <c r="BUU38" s="226"/>
      <c r="BVC38" s="226"/>
      <c r="BVD38" s="226"/>
      <c r="BVE38" s="226"/>
      <c r="BVF38" s="226"/>
      <c r="BVN38" s="226"/>
      <c r="BVO38" s="226"/>
      <c r="BVP38" s="226"/>
      <c r="BVQ38" s="226"/>
      <c r="BVY38" s="226"/>
      <c r="BVZ38" s="226"/>
      <c r="BWA38" s="226"/>
      <c r="BWB38" s="226"/>
      <c r="BWJ38" s="226"/>
      <c r="BWK38" s="226"/>
      <c r="BWL38" s="226"/>
      <c r="BWM38" s="226"/>
      <c r="BWU38" s="226"/>
      <c r="BWV38" s="226"/>
      <c r="BWW38" s="226"/>
      <c r="BWX38" s="226"/>
      <c r="BXF38" s="226"/>
      <c r="BXG38" s="226"/>
      <c r="BXH38" s="226"/>
      <c r="BXI38" s="226"/>
      <c r="BXQ38" s="226"/>
      <c r="BXR38" s="226"/>
      <c r="BXS38" s="226"/>
      <c r="BXT38" s="226"/>
      <c r="BYB38" s="226"/>
      <c r="BYC38" s="226"/>
      <c r="BYD38" s="226"/>
      <c r="BYE38" s="226"/>
      <c r="BYM38" s="226"/>
      <c r="BYN38" s="226"/>
      <c r="BYO38" s="226"/>
      <c r="BYP38" s="226"/>
      <c r="BYX38" s="226"/>
      <c r="BYY38" s="226"/>
      <c r="BYZ38" s="226"/>
      <c r="BZA38" s="226"/>
      <c r="BZI38" s="226"/>
      <c r="BZJ38" s="226"/>
      <c r="BZK38" s="226"/>
      <c r="BZL38" s="226"/>
      <c r="BZT38" s="226"/>
      <c r="BZU38" s="226"/>
      <c r="BZV38" s="226"/>
      <c r="BZW38" s="226"/>
      <c r="CAE38" s="226"/>
      <c r="CAF38" s="226"/>
      <c r="CAG38" s="226"/>
      <c r="CAH38" s="226"/>
      <c r="CAP38" s="226"/>
      <c r="CAQ38" s="226"/>
      <c r="CAR38" s="226"/>
      <c r="CAS38" s="226"/>
      <c r="CBA38" s="226"/>
      <c r="CBB38" s="226"/>
      <c r="CBC38" s="226"/>
      <c r="CBD38" s="226"/>
      <c r="CBL38" s="226"/>
      <c r="CBM38" s="226"/>
      <c r="CBN38" s="226"/>
      <c r="CBO38" s="226"/>
      <c r="CBW38" s="226"/>
      <c r="CBX38" s="226"/>
      <c r="CBY38" s="226"/>
      <c r="CBZ38" s="226"/>
      <c r="CCH38" s="226"/>
      <c r="CCI38" s="226"/>
      <c r="CCJ38" s="226"/>
      <c r="CCK38" s="226"/>
      <c r="CCS38" s="226"/>
      <c r="CCT38" s="226"/>
      <c r="CCU38" s="226"/>
      <c r="CCV38" s="226"/>
      <c r="CDD38" s="226"/>
      <c r="CDE38" s="226"/>
      <c r="CDF38" s="226"/>
      <c r="CDG38" s="226"/>
      <c r="CDO38" s="226"/>
      <c r="CDP38" s="226"/>
      <c r="CDQ38" s="226"/>
      <c r="CDR38" s="226"/>
      <c r="CDZ38" s="226"/>
      <c r="CEA38" s="226"/>
      <c r="CEB38" s="226"/>
      <c r="CEC38" s="226"/>
      <c r="CEK38" s="226"/>
      <c r="CEL38" s="226"/>
      <c r="CEM38" s="226"/>
      <c r="CEN38" s="226"/>
      <c r="CEV38" s="226"/>
      <c r="CEW38" s="226"/>
      <c r="CEX38" s="226"/>
      <c r="CEY38" s="226"/>
      <c r="CFG38" s="226"/>
      <c r="CFH38" s="226"/>
      <c r="CFI38" s="226"/>
      <c r="CFJ38" s="226"/>
      <c r="CFR38" s="226"/>
      <c r="CFS38" s="226"/>
      <c r="CFT38" s="226"/>
      <c r="CFU38" s="226"/>
      <c r="CGC38" s="226"/>
      <c r="CGD38" s="226"/>
      <c r="CGE38" s="226"/>
      <c r="CGF38" s="226"/>
      <c r="CGN38" s="226"/>
      <c r="CGO38" s="226"/>
      <c r="CGP38" s="226"/>
      <c r="CGQ38" s="226"/>
      <c r="CGY38" s="226"/>
      <c r="CGZ38" s="226"/>
      <c r="CHA38" s="226"/>
      <c r="CHB38" s="226"/>
      <c r="CHJ38" s="226"/>
      <c r="CHK38" s="226"/>
      <c r="CHL38" s="226"/>
      <c r="CHM38" s="226"/>
      <c r="CHU38" s="226"/>
      <c r="CHV38" s="226"/>
      <c r="CHW38" s="226"/>
      <c r="CHX38" s="226"/>
      <c r="CIF38" s="226"/>
      <c r="CIG38" s="226"/>
      <c r="CIH38" s="226"/>
      <c r="CII38" s="226"/>
      <c r="CIQ38" s="226"/>
      <c r="CIR38" s="226"/>
      <c r="CIS38" s="226"/>
      <c r="CIT38" s="226"/>
      <c r="CJB38" s="226"/>
      <c r="CJC38" s="226"/>
      <c r="CJD38" s="226"/>
      <c r="CJE38" s="226"/>
      <c r="CJM38" s="226"/>
      <c r="CJN38" s="226"/>
      <c r="CJO38" s="226"/>
      <c r="CJP38" s="226"/>
      <c r="CJX38" s="226"/>
      <c r="CJY38" s="226"/>
      <c r="CJZ38" s="226"/>
      <c r="CKA38" s="226"/>
      <c r="CKI38" s="226"/>
      <c r="CKJ38" s="226"/>
      <c r="CKK38" s="226"/>
      <c r="CKL38" s="226"/>
      <c r="CKT38" s="226"/>
      <c r="CKU38" s="226"/>
      <c r="CKV38" s="226"/>
      <c r="CKW38" s="226"/>
      <c r="CLE38" s="226"/>
      <c r="CLF38" s="226"/>
      <c r="CLG38" s="226"/>
      <c r="CLH38" s="226"/>
      <c r="CLP38" s="226"/>
      <c r="CLQ38" s="226"/>
      <c r="CLR38" s="226"/>
      <c r="CLS38" s="226"/>
      <c r="CMA38" s="226"/>
      <c r="CMB38" s="226"/>
      <c r="CMC38" s="226"/>
      <c r="CMD38" s="226"/>
      <c r="CML38" s="226"/>
      <c r="CMM38" s="226"/>
      <c r="CMN38" s="226"/>
      <c r="CMO38" s="226"/>
      <c r="CMW38" s="226"/>
      <c r="CMX38" s="226"/>
      <c r="CMY38" s="226"/>
      <c r="CMZ38" s="226"/>
      <c r="CNH38" s="226"/>
      <c r="CNI38" s="226"/>
      <c r="CNJ38" s="226"/>
      <c r="CNK38" s="226"/>
      <c r="CNS38" s="226"/>
      <c r="CNT38" s="226"/>
      <c r="CNU38" s="226"/>
      <c r="CNV38" s="226"/>
      <c r="COD38" s="226"/>
      <c r="COE38" s="226"/>
      <c r="COF38" s="226"/>
      <c r="COG38" s="226"/>
      <c r="COO38" s="226"/>
      <c r="COP38" s="226"/>
      <c r="COQ38" s="226"/>
      <c r="COR38" s="226"/>
      <c r="COZ38" s="226"/>
      <c r="CPA38" s="226"/>
      <c r="CPB38" s="226"/>
      <c r="CPC38" s="226"/>
      <c r="CPK38" s="226"/>
      <c r="CPL38" s="226"/>
      <c r="CPM38" s="226"/>
      <c r="CPN38" s="226"/>
      <c r="CPV38" s="226"/>
      <c r="CPW38" s="226"/>
      <c r="CPX38" s="226"/>
      <c r="CPY38" s="226"/>
      <c r="CQG38" s="226"/>
      <c r="CQH38" s="226"/>
      <c r="CQI38" s="226"/>
      <c r="CQJ38" s="226"/>
      <c r="CQR38" s="226"/>
      <c r="CQS38" s="226"/>
      <c r="CQT38" s="226"/>
      <c r="CQU38" s="226"/>
      <c r="CRC38" s="226"/>
      <c r="CRD38" s="226"/>
      <c r="CRE38" s="226"/>
      <c r="CRF38" s="226"/>
      <c r="CRN38" s="226"/>
      <c r="CRO38" s="226"/>
      <c r="CRP38" s="226"/>
      <c r="CRQ38" s="226"/>
      <c r="CRY38" s="226"/>
      <c r="CRZ38" s="226"/>
      <c r="CSA38" s="226"/>
      <c r="CSB38" s="226"/>
      <c r="CSJ38" s="226"/>
      <c r="CSK38" s="226"/>
      <c r="CSL38" s="226"/>
      <c r="CSM38" s="226"/>
      <c r="CSU38" s="226"/>
      <c r="CSV38" s="226"/>
      <c r="CSW38" s="226"/>
      <c r="CSX38" s="226"/>
      <c r="CTF38" s="226"/>
      <c r="CTG38" s="226"/>
      <c r="CTH38" s="226"/>
      <c r="CTI38" s="226"/>
      <c r="CTQ38" s="226"/>
      <c r="CTR38" s="226"/>
      <c r="CTS38" s="226"/>
      <c r="CTT38" s="226"/>
      <c r="CUB38" s="226"/>
      <c r="CUC38" s="226"/>
      <c r="CUD38" s="226"/>
      <c r="CUE38" s="226"/>
      <c r="CUM38" s="226"/>
      <c r="CUN38" s="226"/>
      <c r="CUO38" s="226"/>
      <c r="CUP38" s="226"/>
      <c r="CUX38" s="226"/>
      <c r="CUY38" s="226"/>
      <c r="CUZ38" s="226"/>
      <c r="CVA38" s="226"/>
      <c r="CVI38" s="226"/>
      <c r="CVJ38" s="226"/>
      <c r="CVK38" s="226"/>
      <c r="CVL38" s="226"/>
      <c r="CVT38" s="226"/>
      <c r="CVU38" s="226"/>
      <c r="CVV38" s="226"/>
      <c r="CVW38" s="226"/>
      <c r="CWE38" s="226"/>
      <c r="CWF38" s="226"/>
      <c r="CWG38" s="226"/>
      <c r="CWH38" s="226"/>
      <c r="CWP38" s="226"/>
      <c r="CWQ38" s="226"/>
      <c r="CWR38" s="226"/>
      <c r="CWS38" s="226"/>
      <c r="CXA38" s="226"/>
      <c r="CXB38" s="226"/>
      <c r="CXC38" s="226"/>
      <c r="CXD38" s="226"/>
      <c r="CXL38" s="226"/>
      <c r="CXM38" s="226"/>
      <c r="CXN38" s="226"/>
      <c r="CXO38" s="226"/>
      <c r="CXW38" s="226"/>
      <c r="CXX38" s="226"/>
      <c r="CXY38" s="226"/>
      <c r="CXZ38" s="226"/>
      <c r="CYH38" s="226"/>
      <c r="CYI38" s="226"/>
      <c r="CYJ38" s="226"/>
      <c r="CYK38" s="226"/>
      <c r="CYS38" s="226"/>
      <c r="CYT38" s="226"/>
      <c r="CYU38" s="226"/>
      <c r="CYV38" s="226"/>
      <c r="CZD38" s="226"/>
      <c r="CZE38" s="226"/>
      <c r="CZF38" s="226"/>
      <c r="CZG38" s="226"/>
      <c r="CZO38" s="226"/>
      <c r="CZP38" s="226"/>
      <c r="CZQ38" s="226"/>
      <c r="CZR38" s="226"/>
      <c r="CZZ38" s="226"/>
      <c r="DAA38" s="226"/>
      <c r="DAB38" s="226"/>
      <c r="DAC38" s="226"/>
      <c r="DAK38" s="226"/>
      <c r="DAL38" s="226"/>
      <c r="DAM38" s="226"/>
      <c r="DAN38" s="226"/>
      <c r="DAV38" s="226"/>
      <c r="DAW38" s="226"/>
      <c r="DAX38" s="226"/>
      <c r="DAY38" s="226"/>
      <c r="DBG38" s="226"/>
      <c r="DBH38" s="226"/>
      <c r="DBI38" s="226"/>
      <c r="DBJ38" s="226"/>
      <c r="DBR38" s="226"/>
      <c r="DBS38" s="226"/>
      <c r="DBT38" s="226"/>
      <c r="DBU38" s="226"/>
      <c r="DCC38" s="226"/>
      <c r="DCD38" s="226"/>
      <c r="DCE38" s="226"/>
      <c r="DCF38" s="226"/>
      <c r="DCN38" s="226"/>
      <c r="DCO38" s="226"/>
      <c r="DCP38" s="226"/>
      <c r="DCQ38" s="226"/>
      <c r="DCY38" s="226"/>
      <c r="DCZ38" s="226"/>
      <c r="DDA38" s="226"/>
      <c r="DDB38" s="226"/>
      <c r="DDJ38" s="226"/>
      <c r="DDK38" s="226"/>
      <c r="DDL38" s="226"/>
      <c r="DDM38" s="226"/>
      <c r="DDU38" s="226"/>
      <c r="DDV38" s="226"/>
      <c r="DDW38" s="226"/>
      <c r="DDX38" s="226"/>
      <c r="DEF38" s="226"/>
      <c r="DEG38" s="226"/>
      <c r="DEH38" s="226"/>
      <c r="DEI38" s="226"/>
      <c r="DEQ38" s="226"/>
      <c r="DER38" s="226"/>
      <c r="DES38" s="226"/>
      <c r="DET38" s="226"/>
      <c r="DFB38" s="226"/>
      <c r="DFC38" s="226"/>
      <c r="DFD38" s="226"/>
      <c r="DFE38" s="226"/>
      <c r="DFM38" s="226"/>
      <c r="DFN38" s="226"/>
      <c r="DFO38" s="226"/>
      <c r="DFP38" s="226"/>
      <c r="DFX38" s="226"/>
      <c r="DFY38" s="226"/>
      <c r="DFZ38" s="226"/>
      <c r="DGA38" s="226"/>
      <c r="DGI38" s="226"/>
      <c r="DGJ38" s="226"/>
      <c r="DGK38" s="226"/>
      <c r="DGL38" s="226"/>
      <c r="DGT38" s="226"/>
      <c r="DGU38" s="226"/>
      <c r="DGV38" s="226"/>
      <c r="DGW38" s="226"/>
      <c r="DHE38" s="226"/>
      <c r="DHF38" s="226"/>
      <c r="DHG38" s="226"/>
      <c r="DHH38" s="226"/>
      <c r="DHP38" s="226"/>
      <c r="DHQ38" s="226"/>
      <c r="DHR38" s="226"/>
      <c r="DHS38" s="226"/>
      <c r="DIA38" s="226"/>
      <c r="DIB38" s="226"/>
      <c r="DIC38" s="226"/>
      <c r="DID38" s="226"/>
      <c r="DIL38" s="226"/>
      <c r="DIM38" s="226"/>
      <c r="DIN38" s="226"/>
      <c r="DIO38" s="226"/>
      <c r="DIW38" s="226"/>
      <c r="DIX38" s="226"/>
      <c r="DIY38" s="226"/>
      <c r="DIZ38" s="226"/>
      <c r="DJH38" s="226"/>
      <c r="DJI38" s="226"/>
      <c r="DJJ38" s="226"/>
      <c r="DJK38" s="226"/>
      <c r="DJS38" s="226"/>
      <c r="DJT38" s="226"/>
      <c r="DJU38" s="226"/>
      <c r="DJV38" s="226"/>
      <c r="DKD38" s="226"/>
      <c r="DKE38" s="226"/>
      <c r="DKF38" s="226"/>
      <c r="DKG38" s="226"/>
      <c r="DKO38" s="226"/>
      <c r="DKP38" s="226"/>
      <c r="DKQ38" s="226"/>
      <c r="DKR38" s="226"/>
      <c r="DKZ38" s="226"/>
      <c r="DLA38" s="226"/>
      <c r="DLB38" s="226"/>
      <c r="DLC38" s="226"/>
      <c r="DLK38" s="226"/>
      <c r="DLL38" s="226"/>
      <c r="DLM38" s="226"/>
      <c r="DLN38" s="226"/>
      <c r="DLV38" s="226"/>
      <c r="DLW38" s="226"/>
      <c r="DLX38" s="226"/>
      <c r="DLY38" s="226"/>
      <c r="DMG38" s="226"/>
      <c r="DMH38" s="226"/>
      <c r="DMI38" s="226"/>
      <c r="DMJ38" s="226"/>
      <c r="DMR38" s="226"/>
      <c r="DMS38" s="226"/>
      <c r="DMT38" s="226"/>
      <c r="DMU38" s="226"/>
      <c r="DNC38" s="226"/>
      <c r="DND38" s="226"/>
      <c r="DNE38" s="226"/>
      <c r="DNF38" s="226"/>
      <c r="DNN38" s="226"/>
      <c r="DNO38" s="226"/>
      <c r="DNP38" s="226"/>
      <c r="DNQ38" s="226"/>
      <c r="DNY38" s="226"/>
      <c r="DNZ38" s="226"/>
      <c r="DOA38" s="226"/>
      <c r="DOB38" s="226"/>
      <c r="DOJ38" s="226"/>
      <c r="DOK38" s="226"/>
      <c r="DOL38" s="226"/>
      <c r="DOM38" s="226"/>
      <c r="DOU38" s="226"/>
      <c r="DOV38" s="226"/>
      <c r="DOW38" s="226"/>
      <c r="DOX38" s="226"/>
      <c r="DPF38" s="226"/>
      <c r="DPG38" s="226"/>
      <c r="DPH38" s="226"/>
      <c r="DPI38" s="226"/>
      <c r="DPQ38" s="226"/>
      <c r="DPR38" s="226"/>
      <c r="DPS38" s="226"/>
      <c r="DPT38" s="226"/>
      <c r="DQB38" s="226"/>
      <c r="DQC38" s="226"/>
      <c r="DQD38" s="226"/>
      <c r="DQE38" s="226"/>
      <c r="DQM38" s="226"/>
      <c r="DQN38" s="226"/>
      <c r="DQO38" s="226"/>
      <c r="DQP38" s="226"/>
      <c r="DQX38" s="226"/>
      <c r="DQY38" s="226"/>
      <c r="DQZ38" s="226"/>
      <c r="DRA38" s="226"/>
      <c r="DRI38" s="226"/>
      <c r="DRJ38" s="226"/>
      <c r="DRK38" s="226"/>
      <c r="DRL38" s="226"/>
      <c r="DRT38" s="226"/>
      <c r="DRU38" s="226"/>
      <c r="DRV38" s="226"/>
      <c r="DRW38" s="226"/>
      <c r="DSE38" s="226"/>
      <c r="DSF38" s="226"/>
      <c r="DSG38" s="226"/>
      <c r="DSH38" s="226"/>
      <c r="DSP38" s="226"/>
      <c r="DSQ38" s="226"/>
      <c r="DSR38" s="226"/>
      <c r="DSS38" s="226"/>
      <c r="DTA38" s="226"/>
      <c r="DTB38" s="226"/>
      <c r="DTC38" s="226"/>
      <c r="DTD38" s="226"/>
      <c r="DTL38" s="226"/>
      <c r="DTM38" s="226"/>
      <c r="DTN38" s="226"/>
      <c r="DTO38" s="226"/>
      <c r="DTW38" s="226"/>
      <c r="DTX38" s="226"/>
      <c r="DTY38" s="226"/>
      <c r="DTZ38" s="226"/>
      <c r="DUH38" s="226"/>
      <c r="DUI38" s="226"/>
      <c r="DUJ38" s="226"/>
      <c r="DUK38" s="226"/>
      <c r="DUS38" s="226"/>
      <c r="DUT38" s="226"/>
      <c r="DUU38" s="226"/>
      <c r="DUV38" s="226"/>
      <c r="DVD38" s="226"/>
      <c r="DVE38" s="226"/>
      <c r="DVF38" s="226"/>
      <c r="DVG38" s="226"/>
      <c r="DVO38" s="226"/>
      <c r="DVP38" s="226"/>
      <c r="DVQ38" s="226"/>
      <c r="DVR38" s="226"/>
      <c r="DVZ38" s="226"/>
      <c r="DWA38" s="226"/>
      <c r="DWB38" s="226"/>
      <c r="DWC38" s="226"/>
      <c r="DWK38" s="226"/>
      <c r="DWL38" s="226"/>
      <c r="DWM38" s="226"/>
      <c r="DWN38" s="226"/>
      <c r="DWV38" s="226"/>
      <c r="DWW38" s="226"/>
      <c r="DWX38" s="226"/>
      <c r="DWY38" s="226"/>
      <c r="DXG38" s="226"/>
      <c r="DXH38" s="226"/>
      <c r="DXI38" s="226"/>
      <c r="DXJ38" s="226"/>
      <c r="DXR38" s="226"/>
      <c r="DXS38" s="226"/>
      <c r="DXT38" s="226"/>
      <c r="DXU38" s="226"/>
      <c r="DYC38" s="226"/>
      <c r="DYD38" s="226"/>
      <c r="DYE38" s="226"/>
      <c r="DYF38" s="226"/>
      <c r="DYN38" s="226"/>
      <c r="DYO38" s="226"/>
      <c r="DYP38" s="226"/>
      <c r="DYQ38" s="226"/>
      <c r="DYY38" s="226"/>
      <c r="DYZ38" s="226"/>
      <c r="DZA38" s="226"/>
      <c r="DZB38" s="226"/>
      <c r="DZJ38" s="226"/>
      <c r="DZK38" s="226"/>
      <c r="DZL38" s="226"/>
      <c r="DZM38" s="226"/>
      <c r="DZU38" s="226"/>
      <c r="DZV38" s="226"/>
      <c r="DZW38" s="226"/>
      <c r="DZX38" s="226"/>
      <c r="EAF38" s="226"/>
      <c r="EAG38" s="226"/>
      <c r="EAH38" s="226"/>
      <c r="EAI38" s="226"/>
      <c r="EAQ38" s="226"/>
      <c r="EAR38" s="226"/>
      <c r="EAS38" s="226"/>
      <c r="EAT38" s="226"/>
      <c r="EBB38" s="226"/>
      <c r="EBC38" s="226"/>
      <c r="EBD38" s="226"/>
      <c r="EBE38" s="226"/>
      <c r="EBM38" s="226"/>
      <c r="EBN38" s="226"/>
      <c r="EBO38" s="226"/>
      <c r="EBP38" s="226"/>
      <c r="EBX38" s="226"/>
      <c r="EBY38" s="226"/>
      <c r="EBZ38" s="226"/>
      <c r="ECA38" s="226"/>
      <c r="ECI38" s="226"/>
      <c r="ECJ38" s="226"/>
      <c r="ECK38" s="226"/>
      <c r="ECL38" s="226"/>
      <c r="ECT38" s="226"/>
      <c r="ECU38" s="226"/>
      <c r="ECV38" s="226"/>
      <c r="ECW38" s="226"/>
      <c r="EDE38" s="226"/>
      <c r="EDF38" s="226"/>
      <c r="EDG38" s="226"/>
      <c r="EDH38" s="226"/>
      <c r="EDP38" s="226"/>
      <c r="EDQ38" s="226"/>
      <c r="EDR38" s="226"/>
      <c r="EDS38" s="226"/>
      <c r="EEA38" s="226"/>
      <c r="EEB38" s="226"/>
      <c r="EEC38" s="226"/>
      <c r="EED38" s="226"/>
      <c r="EEL38" s="226"/>
      <c r="EEM38" s="226"/>
      <c r="EEN38" s="226"/>
      <c r="EEO38" s="226"/>
      <c r="EEW38" s="226"/>
      <c r="EEX38" s="226"/>
      <c r="EEY38" s="226"/>
      <c r="EEZ38" s="226"/>
      <c r="EFH38" s="226"/>
      <c r="EFI38" s="226"/>
      <c r="EFJ38" s="226"/>
      <c r="EFK38" s="226"/>
      <c r="EFS38" s="226"/>
      <c r="EFT38" s="226"/>
      <c r="EFU38" s="226"/>
      <c r="EFV38" s="226"/>
      <c r="EGD38" s="226"/>
      <c r="EGE38" s="226"/>
      <c r="EGF38" s="226"/>
      <c r="EGG38" s="226"/>
      <c r="EGO38" s="226"/>
      <c r="EGP38" s="226"/>
      <c r="EGQ38" s="226"/>
      <c r="EGR38" s="226"/>
      <c r="EGZ38" s="226"/>
      <c r="EHA38" s="226"/>
      <c r="EHB38" s="226"/>
      <c r="EHC38" s="226"/>
      <c r="EHK38" s="226"/>
      <c r="EHL38" s="226"/>
      <c r="EHM38" s="226"/>
      <c r="EHN38" s="226"/>
      <c r="EHV38" s="226"/>
      <c r="EHW38" s="226"/>
      <c r="EHX38" s="226"/>
      <c r="EHY38" s="226"/>
      <c r="EIG38" s="226"/>
      <c r="EIH38" s="226"/>
      <c r="EII38" s="226"/>
      <c r="EIJ38" s="226"/>
      <c r="EIR38" s="226"/>
      <c r="EIS38" s="226"/>
      <c r="EIT38" s="226"/>
      <c r="EIU38" s="226"/>
      <c r="EJC38" s="226"/>
      <c r="EJD38" s="226"/>
      <c r="EJE38" s="226"/>
      <c r="EJF38" s="226"/>
      <c r="EJN38" s="226"/>
      <c r="EJO38" s="226"/>
      <c r="EJP38" s="226"/>
      <c r="EJQ38" s="226"/>
      <c r="EJY38" s="226"/>
      <c r="EJZ38" s="226"/>
      <c r="EKA38" s="226"/>
      <c r="EKB38" s="226"/>
      <c r="EKJ38" s="226"/>
      <c r="EKK38" s="226"/>
      <c r="EKL38" s="226"/>
      <c r="EKM38" s="226"/>
      <c r="EKU38" s="226"/>
      <c r="EKV38" s="226"/>
      <c r="EKW38" s="226"/>
      <c r="EKX38" s="226"/>
      <c r="ELF38" s="226"/>
      <c r="ELG38" s="226"/>
      <c r="ELH38" s="226"/>
      <c r="ELI38" s="226"/>
      <c r="ELQ38" s="226"/>
      <c r="ELR38" s="226"/>
      <c r="ELS38" s="226"/>
      <c r="ELT38" s="226"/>
      <c r="EMB38" s="226"/>
      <c r="EMC38" s="226"/>
      <c r="EMD38" s="226"/>
      <c r="EME38" s="226"/>
      <c r="EMM38" s="226"/>
      <c r="EMN38" s="226"/>
      <c r="EMO38" s="226"/>
      <c r="EMP38" s="226"/>
      <c r="EMX38" s="226"/>
      <c r="EMY38" s="226"/>
      <c r="EMZ38" s="226"/>
      <c r="ENA38" s="226"/>
      <c r="ENI38" s="226"/>
      <c r="ENJ38" s="226"/>
      <c r="ENK38" s="226"/>
      <c r="ENL38" s="226"/>
      <c r="ENT38" s="226"/>
      <c r="ENU38" s="226"/>
      <c r="ENV38" s="226"/>
      <c r="ENW38" s="226"/>
      <c r="EOE38" s="226"/>
      <c r="EOF38" s="226"/>
      <c r="EOG38" s="226"/>
      <c r="EOH38" s="226"/>
      <c r="EOP38" s="226"/>
      <c r="EOQ38" s="226"/>
      <c r="EOR38" s="226"/>
      <c r="EOS38" s="226"/>
      <c r="EPA38" s="226"/>
      <c r="EPB38" s="226"/>
      <c r="EPC38" s="226"/>
      <c r="EPD38" s="226"/>
      <c r="EPL38" s="226"/>
      <c r="EPM38" s="226"/>
      <c r="EPN38" s="226"/>
      <c r="EPO38" s="226"/>
      <c r="EPW38" s="226"/>
      <c r="EPX38" s="226"/>
      <c r="EPY38" s="226"/>
      <c r="EPZ38" s="226"/>
      <c r="EQH38" s="226"/>
      <c r="EQI38" s="226"/>
      <c r="EQJ38" s="226"/>
      <c r="EQK38" s="226"/>
      <c r="EQS38" s="226"/>
      <c r="EQT38" s="226"/>
      <c r="EQU38" s="226"/>
      <c r="EQV38" s="226"/>
      <c r="ERD38" s="226"/>
      <c r="ERE38" s="226"/>
      <c r="ERF38" s="226"/>
      <c r="ERG38" s="226"/>
      <c r="ERO38" s="226"/>
      <c r="ERP38" s="226"/>
      <c r="ERQ38" s="226"/>
      <c r="ERR38" s="226"/>
      <c r="ERZ38" s="226"/>
      <c r="ESA38" s="226"/>
      <c r="ESB38" s="226"/>
      <c r="ESC38" s="226"/>
      <c r="ESK38" s="226"/>
      <c r="ESL38" s="226"/>
      <c r="ESM38" s="226"/>
      <c r="ESN38" s="226"/>
      <c r="ESV38" s="226"/>
      <c r="ESW38" s="226"/>
      <c r="ESX38" s="226"/>
      <c r="ESY38" s="226"/>
      <c r="ETG38" s="226"/>
      <c r="ETH38" s="226"/>
      <c r="ETI38" s="226"/>
      <c r="ETJ38" s="226"/>
      <c r="ETR38" s="226"/>
      <c r="ETS38" s="226"/>
      <c r="ETT38" s="226"/>
      <c r="ETU38" s="226"/>
      <c r="EUC38" s="226"/>
      <c r="EUD38" s="226"/>
      <c r="EUE38" s="226"/>
      <c r="EUF38" s="226"/>
      <c r="EUN38" s="226"/>
      <c r="EUO38" s="226"/>
      <c r="EUP38" s="226"/>
      <c r="EUQ38" s="226"/>
      <c r="EUY38" s="226"/>
      <c r="EUZ38" s="226"/>
      <c r="EVA38" s="226"/>
      <c r="EVB38" s="226"/>
      <c r="EVJ38" s="226"/>
      <c r="EVK38" s="226"/>
      <c r="EVL38" s="226"/>
      <c r="EVM38" s="226"/>
      <c r="EVU38" s="226"/>
      <c r="EVV38" s="226"/>
      <c r="EVW38" s="226"/>
      <c r="EVX38" s="226"/>
      <c r="EWF38" s="226"/>
      <c r="EWG38" s="226"/>
      <c r="EWH38" s="226"/>
      <c r="EWI38" s="226"/>
      <c r="EWQ38" s="226"/>
      <c r="EWR38" s="226"/>
      <c r="EWS38" s="226"/>
      <c r="EWT38" s="226"/>
      <c r="EXB38" s="226"/>
      <c r="EXC38" s="226"/>
      <c r="EXD38" s="226"/>
      <c r="EXE38" s="226"/>
      <c r="EXM38" s="226"/>
      <c r="EXN38" s="226"/>
      <c r="EXO38" s="226"/>
      <c r="EXP38" s="226"/>
      <c r="EXX38" s="226"/>
      <c r="EXY38" s="226"/>
      <c r="EXZ38" s="226"/>
      <c r="EYA38" s="226"/>
      <c r="EYI38" s="226"/>
      <c r="EYJ38" s="226"/>
      <c r="EYK38" s="226"/>
      <c r="EYL38" s="226"/>
      <c r="EYT38" s="226"/>
      <c r="EYU38" s="226"/>
      <c r="EYV38" s="226"/>
      <c r="EYW38" s="226"/>
      <c r="EZE38" s="226"/>
      <c r="EZF38" s="226"/>
      <c r="EZG38" s="226"/>
      <c r="EZH38" s="226"/>
      <c r="EZP38" s="226"/>
      <c r="EZQ38" s="226"/>
      <c r="EZR38" s="226"/>
      <c r="EZS38" s="226"/>
      <c r="FAA38" s="226"/>
      <c r="FAB38" s="226"/>
      <c r="FAC38" s="226"/>
      <c r="FAD38" s="226"/>
      <c r="FAL38" s="226"/>
      <c r="FAM38" s="226"/>
      <c r="FAN38" s="226"/>
      <c r="FAO38" s="226"/>
      <c r="FAW38" s="226"/>
      <c r="FAX38" s="226"/>
      <c r="FAY38" s="226"/>
      <c r="FAZ38" s="226"/>
      <c r="FBH38" s="226"/>
      <c r="FBI38" s="226"/>
      <c r="FBJ38" s="226"/>
      <c r="FBK38" s="226"/>
      <c r="FBS38" s="226"/>
      <c r="FBT38" s="226"/>
      <c r="FBU38" s="226"/>
      <c r="FBV38" s="226"/>
      <c r="FCD38" s="226"/>
      <c r="FCE38" s="226"/>
      <c r="FCF38" s="226"/>
      <c r="FCG38" s="226"/>
      <c r="FCO38" s="226"/>
      <c r="FCP38" s="226"/>
      <c r="FCQ38" s="226"/>
      <c r="FCR38" s="226"/>
      <c r="FCZ38" s="226"/>
      <c r="FDA38" s="226"/>
      <c r="FDB38" s="226"/>
      <c r="FDC38" s="226"/>
      <c r="FDK38" s="226"/>
      <c r="FDL38" s="226"/>
      <c r="FDM38" s="226"/>
      <c r="FDN38" s="226"/>
      <c r="FDV38" s="226"/>
      <c r="FDW38" s="226"/>
      <c r="FDX38" s="226"/>
      <c r="FDY38" s="226"/>
      <c r="FEG38" s="226"/>
      <c r="FEH38" s="226"/>
      <c r="FEI38" s="226"/>
      <c r="FEJ38" s="226"/>
      <c r="FER38" s="226"/>
      <c r="FES38" s="226"/>
      <c r="FET38" s="226"/>
      <c r="FEU38" s="226"/>
      <c r="FFC38" s="226"/>
      <c r="FFD38" s="226"/>
      <c r="FFE38" s="226"/>
      <c r="FFF38" s="226"/>
      <c r="FFN38" s="226"/>
      <c r="FFO38" s="226"/>
      <c r="FFP38" s="226"/>
      <c r="FFQ38" s="226"/>
      <c r="FFY38" s="226"/>
      <c r="FFZ38" s="226"/>
      <c r="FGA38" s="226"/>
      <c r="FGB38" s="226"/>
      <c r="FGJ38" s="226"/>
      <c r="FGK38" s="226"/>
      <c r="FGL38" s="226"/>
      <c r="FGM38" s="226"/>
      <c r="FGU38" s="226"/>
      <c r="FGV38" s="226"/>
      <c r="FGW38" s="226"/>
      <c r="FGX38" s="226"/>
      <c r="FHF38" s="226"/>
      <c r="FHG38" s="226"/>
      <c r="FHH38" s="226"/>
      <c r="FHI38" s="226"/>
      <c r="FHQ38" s="226"/>
      <c r="FHR38" s="226"/>
      <c r="FHS38" s="226"/>
      <c r="FHT38" s="226"/>
      <c r="FIB38" s="226"/>
      <c r="FIC38" s="226"/>
      <c r="FID38" s="226"/>
      <c r="FIE38" s="226"/>
      <c r="FIM38" s="226"/>
      <c r="FIN38" s="226"/>
      <c r="FIO38" s="226"/>
      <c r="FIP38" s="226"/>
      <c r="FIX38" s="226"/>
      <c r="FIY38" s="226"/>
      <c r="FIZ38" s="226"/>
      <c r="FJA38" s="226"/>
      <c r="FJI38" s="226"/>
      <c r="FJJ38" s="226"/>
      <c r="FJK38" s="226"/>
      <c r="FJL38" s="226"/>
      <c r="FJT38" s="226"/>
      <c r="FJU38" s="226"/>
      <c r="FJV38" s="226"/>
      <c r="FJW38" s="226"/>
      <c r="FKE38" s="226"/>
      <c r="FKF38" s="226"/>
      <c r="FKG38" s="226"/>
      <c r="FKH38" s="226"/>
      <c r="FKP38" s="226"/>
      <c r="FKQ38" s="226"/>
      <c r="FKR38" s="226"/>
      <c r="FKS38" s="226"/>
      <c r="FLA38" s="226"/>
      <c r="FLB38" s="226"/>
      <c r="FLC38" s="226"/>
      <c r="FLD38" s="226"/>
      <c r="FLL38" s="226"/>
      <c r="FLM38" s="226"/>
      <c r="FLN38" s="226"/>
      <c r="FLO38" s="226"/>
      <c r="FLW38" s="226"/>
      <c r="FLX38" s="226"/>
      <c r="FLY38" s="226"/>
      <c r="FLZ38" s="226"/>
      <c r="FMH38" s="226"/>
      <c r="FMI38" s="226"/>
      <c r="FMJ38" s="226"/>
      <c r="FMK38" s="226"/>
      <c r="FMS38" s="226"/>
      <c r="FMT38" s="226"/>
      <c r="FMU38" s="226"/>
      <c r="FMV38" s="226"/>
      <c r="FND38" s="226"/>
      <c r="FNE38" s="226"/>
      <c r="FNF38" s="226"/>
      <c r="FNG38" s="226"/>
      <c r="FNO38" s="226"/>
      <c r="FNP38" s="226"/>
      <c r="FNQ38" s="226"/>
      <c r="FNR38" s="226"/>
      <c r="FNZ38" s="226"/>
      <c r="FOA38" s="226"/>
      <c r="FOB38" s="226"/>
      <c r="FOC38" s="226"/>
      <c r="FOK38" s="226"/>
      <c r="FOL38" s="226"/>
      <c r="FOM38" s="226"/>
      <c r="FON38" s="226"/>
      <c r="FOV38" s="226"/>
      <c r="FOW38" s="226"/>
      <c r="FOX38" s="226"/>
      <c r="FOY38" s="226"/>
      <c r="FPG38" s="226"/>
      <c r="FPH38" s="226"/>
      <c r="FPI38" s="226"/>
      <c r="FPJ38" s="226"/>
      <c r="FPR38" s="226"/>
      <c r="FPS38" s="226"/>
      <c r="FPT38" s="226"/>
      <c r="FPU38" s="226"/>
      <c r="FQC38" s="226"/>
      <c r="FQD38" s="226"/>
      <c r="FQE38" s="226"/>
      <c r="FQF38" s="226"/>
      <c r="FQN38" s="226"/>
      <c r="FQO38" s="226"/>
      <c r="FQP38" s="226"/>
      <c r="FQQ38" s="226"/>
      <c r="FQY38" s="226"/>
      <c r="FQZ38" s="226"/>
      <c r="FRA38" s="226"/>
      <c r="FRB38" s="226"/>
      <c r="FRJ38" s="226"/>
      <c r="FRK38" s="226"/>
      <c r="FRL38" s="226"/>
      <c r="FRM38" s="226"/>
      <c r="FRU38" s="226"/>
      <c r="FRV38" s="226"/>
      <c r="FRW38" s="226"/>
      <c r="FRX38" s="226"/>
      <c r="FSF38" s="226"/>
      <c r="FSG38" s="226"/>
      <c r="FSH38" s="226"/>
      <c r="FSI38" s="226"/>
      <c r="FSQ38" s="226"/>
      <c r="FSR38" s="226"/>
      <c r="FSS38" s="226"/>
      <c r="FST38" s="226"/>
      <c r="FTB38" s="226"/>
      <c r="FTC38" s="226"/>
      <c r="FTD38" s="226"/>
      <c r="FTE38" s="226"/>
      <c r="FTM38" s="226"/>
      <c r="FTN38" s="226"/>
      <c r="FTO38" s="226"/>
      <c r="FTP38" s="226"/>
      <c r="FTX38" s="226"/>
      <c r="FTY38" s="226"/>
      <c r="FTZ38" s="226"/>
      <c r="FUA38" s="226"/>
      <c r="FUI38" s="226"/>
      <c r="FUJ38" s="226"/>
      <c r="FUK38" s="226"/>
      <c r="FUL38" s="226"/>
      <c r="FUT38" s="226"/>
      <c r="FUU38" s="226"/>
      <c r="FUV38" s="226"/>
      <c r="FUW38" s="226"/>
      <c r="FVE38" s="226"/>
      <c r="FVF38" s="226"/>
      <c r="FVG38" s="226"/>
      <c r="FVH38" s="226"/>
      <c r="FVP38" s="226"/>
      <c r="FVQ38" s="226"/>
      <c r="FVR38" s="226"/>
      <c r="FVS38" s="226"/>
      <c r="FWA38" s="226"/>
      <c r="FWB38" s="226"/>
      <c r="FWC38" s="226"/>
      <c r="FWD38" s="226"/>
      <c r="FWL38" s="226"/>
      <c r="FWM38" s="226"/>
      <c r="FWN38" s="226"/>
      <c r="FWO38" s="226"/>
      <c r="FWW38" s="226"/>
      <c r="FWX38" s="226"/>
      <c r="FWY38" s="226"/>
      <c r="FWZ38" s="226"/>
      <c r="FXH38" s="226"/>
      <c r="FXI38" s="226"/>
      <c r="FXJ38" s="226"/>
      <c r="FXK38" s="226"/>
      <c r="FXS38" s="226"/>
      <c r="FXT38" s="226"/>
      <c r="FXU38" s="226"/>
      <c r="FXV38" s="226"/>
      <c r="FYD38" s="226"/>
      <c r="FYE38" s="226"/>
      <c r="FYF38" s="226"/>
      <c r="FYG38" s="226"/>
      <c r="FYO38" s="226"/>
      <c r="FYP38" s="226"/>
      <c r="FYQ38" s="226"/>
      <c r="FYR38" s="226"/>
      <c r="FYZ38" s="226"/>
      <c r="FZA38" s="226"/>
      <c r="FZB38" s="226"/>
      <c r="FZC38" s="226"/>
      <c r="FZK38" s="226"/>
      <c r="FZL38" s="226"/>
      <c r="FZM38" s="226"/>
      <c r="FZN38" s="226"/>
      <c r="FZV38" s="226"/>
      <c r="FZW38" s="226"/>
      <c r="FZX38" s="226"/>
      <c r="FZY38" s="226"/>
      <c r="GAG38" s="226"/>
      <c r="GAH38" s="226"/>
      <c r="GAI38" s="226"/>
      <c r="GAJ38" s="226"/>
      <c r="GAR38" s="226"/>
      <c r="GAS38" s="226"/>
      <c r="GAT38" s="226"/>
      <c r="GAU38" s="226"/>
      <c r="GBC38" s="226"/>
      <c r="GBD38" s="226"/>
      <c r="GBE38" s="226"/>
      <c r="GBF38" s="226"/>
      <c r="GBN38" s="226"/>
      <c r="GBO38" s="226"/>
      <c r="GBP38" s="226"/>
      <c r="GBQ38" s="226"/>
      <c r="GBY38" s="226"/>
      <c r="GBZ38" s="226"/>
      <c r="GCA38" s="226"/>
      <c r="GCB38" s="226"/>
      <c r="GCJ38" s="226"/>
      <c r="GCK38" s="226"/>
      <c r="GCL38" s="226"/>
      <c r="GCM38" s="226"/>
      <c r="GCU38" s="226"/>
      <c r="GCV38" s="226"/>
      <c r="GCW38" s="226"/>
      <c r="GCX38" s="226"/>
      <c r="GDF38" s="226"/>
      <c r="GDG38" s="226"/>
      <c r="GDH38" s="226"/>
      <c r="GDI38" s="226"/>
      <c r="GDQ38" s="226"/>
      <c r="GDR38" s="226"/>
      <c r="GDS38" s="226"/>
      <c r="GDT38" s="226"/>
      <c r="GEB38" s="226"/>
      <c r="GEC38" s="226"/>
      <c r="GED38" s="226"/>
      <c r="GEE38" s="226"/>
      <c r="GEM38" s="226"/>
      <c r="GEN38" s="226"/>
      <c r="GEO38" s="226"/>
      <c r="GEP38" s="226"/>
      <c r="GEX38" s="226"/>
      <c r="GEY38" s="226"/>
      <c r="GEZ38" s="226"/>
      <c r="GFA38" s="226"/>
      <c r="GFI38" s="226"/>
      <c r="GFJ38" s="226"/>
      <c r="GFK38" s="226"/>
      <c r="GFL38" s="226"/>
      <c r="GFT38" s="226"/>
      <c r="GFU38" s="226"/>
      <c r="GFV38" s="226"/>
      <c r="GFW38" s="226"/>
      <c r="GGE38" s="226"/>
      <c r="GGF38" s="226"/>
      <c r="GGG38" s="226"/>
      <c r="GGH38" s="226"/>
      <c r="GGP38" s="226"/>
      <c r="GGQ38" s="226"/>
      <c r="GGR38" s="226"/>
      <c r="GGS38" s="226"/>
      <c r="GHA38" s="226"/>
      <c r="GHB38" s="226"/>
      <c r="GHC38" s="226"/>
      <c r="GHD38" s="226"/>
      <c r="GHL38" s="226"/>
      <c r="GHM38" s="226"/>
      <c r="GHN38" s="226"/>
      <c r="GHO38" s="226"/>
      <c r="GHW38" s="226"/>
      <c r="GHX38" s="226"/>
      <c r="GHY38" s="226"/>
      <c r="GHZ38" s="226"/>
      <c r="GIH38" s="226"/>
      <c r="GII38" s="226"/>
      <c r="GIJ38" s="226"/>
      <c r="GIK38" s="226"/>
      <c r="GIS38" s="226"/>
      <c r="GIT38" s="226"/>
      <c r="GIU38" s="226"/>
      <c r="GIV38" s="226"/>
      <c r="GJD38" s="226"/>
      <c r="GJE38" s="226"/>
      <c r="GJF38" s="226"/>
      <c r="GJG38" s="226"/>
      <c r="GJO38" s="226"/>
      <c r="GJP38" s="226"/>
      <c r="GJQ38" s="226"/>
      <c r="GJR38" s="226"/>
      <c r="GJZ38" s="226"/>
      <c r="GKA38" s="226"/>
      <c r="GKB38" s="226"/>
      <c r="GKC38" s="226"/>
      <c r="GKK38" s="226"/>
      <c r="GKL38" s="226"/>
      <c r="GKM38" s="226"/>
      <c r="GKN38" s="226"/>
      <c r="GKV38" s="226"/>
      <c r="GKW38" s="226"/>
      <c r="GKX38" s="226"/>
      <c r="GKY38" s="226"/>
      <c r="GLG38" s="226"/>
      <c r="GLH38" s="226"/>
      <c r="GLI38" s="226"/>
      <c r="GLJ38" s="226"/>
      <c r="GLR38" s="226"/>
      <c r="GLS38" s="226"/>
      <c r="GLT38" s="226"/>
      <c r="GLU38" s="226"/>
      <c r="GMC38" s="226"/>
      <c r="GMD38" s="226"/>
      <c r="GME38" s="226"/>
      <c r="GMF38" s="226"/>
      <c r="GMN38" s="226"/>
      <c r="GMO38" s="226"/>
      <c r="GMP38" s="226"/>
      <c r="GMQ38" s="226"/>
      <c r="GMY38" s="226"/>
      <c r="GMZ38" s="226"/>
      <c r="GNA38" s="226"/>
      <c r="GNB38" s="226"/>
      <c r="GNJ38" s="226"/>
      <c r="GNK38" s="226"/>
      <c r="GNL38" s="226"/>
      <c r="GNM38" s="226"/>
      <c r="GNU38" s="226"/>
      <c r="GNV38" s="226"/>
      <c r="GNW38" s="226"/>
      <c r="GNX38" s="226"/>
      <c r="GOF38" s="226"/>
      <c r="GOG38" s="226"/>
      <c r="GOH38" s="226"/>
      <c r="GOI38" s="226"/>
      <c r="GOQ38" s="226"/>
      <c r="GOR38" s="226"/>
      <c r="GOS38" s="226"/>
      <c r="GOT38" s="226"/>
      <c r="GPB38" s="226"/>
      <c r="GPC38" s="226"/>
      <c r="GPD38" s="226"/>
      <c r="GPE38" s="226"/>
      <c r="GPM38" s="226"/>
      <c r="GPN38" s="226"/>
      <c r="GPO38" s="226"/>
      <c r="GPP38" s="226"/>
      <c r="GPX38" s="226"/>
      <c r="GPY38" s="226"/>
      <c r="GPZ38" s="226"/>
      <c r="GQA38" s="226"/>
      <c r="GQI38" s="226"/>
      <c r="GQJ38" s="226"/>
      <c r="GQK38" s="226"/>
      <c r="GQL38" s="226"/>
      <c r="GQT38" s="226"/>
      <c r="GQU38" s="226"/>
      <c r="GQV38" s="226"/>
      <c r="GQW38" s="226"/>
      <c r="GRE38" s="226"/>
      <c r="GRF38" s="226"/>
      <c r="GRG38" s="226"/>
      <c r="GRH38" s="226"/>
      <c r="GRP38" s="226"/>
      <c r="GRQ38" s="226"/>
      <c r="GRR38" s="226"/>
      <c r="GRS38" s="226"/>
      <c r="GSA38" s="226"/>
      <c r="GSB38" s="226"/>
      <c r="GSC38" s="226"/>
      <c r="GSD38" s="226"/>
      <c r="GSL38" s="226"/>
      <c r="GSM38" s="226"/>
      <c r="GSN38" s="226"/>
      <c r="GSO38" s="226"/>
      <c r="GSW38" s="226"/>
      <c r="GSX38" s="226"/>
      <c r="GSY38" s="226"/>
      <c r="GSZ38" s="226"/>
      <c r="GTH38" s="226"/>
      <c r="GTI38" s="226"/>
      <c r="GTJ38" s="226"/>
      <c r="GTK38" s="226"/>
      <c r="GTS38" s="226"/>
      <c r="GTT38" s="226"/>
      <c r="GTU38" s="226"/>
      <c r="GTV38" s="226"/>
      <c r="GUD38" s="226"/>
      <c r="GUE38" s="226"/>
      <c r="GUF38" s="226"/>
      <c r="GUG38" s="226"/>
      <c r="GUO38" s="226"/>
      <c r="GUP38" s="226"/>
      <c r="GUQ38" s="226"/>
      <c r="GUR38" s="226"/>
      <c r="GUZ38" s="226"/>
      <c r="GVA38" s="226"/>
      <c r="GVB38" s="226"/>
      <c r="GVC38" s="226"/>
      <c r="GVK38" s="226"/>
      <c r="GVL38" s="226"/>
      <c r="GVM38" s="226"/>
      <c r="GVN38" s="226"/>
      <c r="GVV38" s="226"/>
      <c r="GVW38" s="226"/>
      <c r="GVX38" s="226"/>
      <c r="GVY38" s="226"/>
      <c r="GWG38" s="226"/>
      <c r="GWH38" s="226"/>
      <c r="GWI38" s="226"/>
      <c r="GWJ38" s="226"/>
      <c r="GWR38" s="226"/>
      <c r="GWS38" s="226"/>
      <c r="GWT38" s="226"/>
      <c r="GWU38" s="226"/>
      <c r="GXC38" s="226"/>
      <c r="GXD38" s="226"/>
      <c r="GXE38" s="226"/>
      <c r="GXF38" s="226"/>
      <c r="GXN38" s="226"/>
      <c r="GXO38" s="226"/>
      <c r="GXP38" s="226"/>
      <c r="GXQ38" s="226"/>
      <c r="GXY38" s="226"/>
      <c r="GXZ38" s="226"/>
      <c r="GYA38" s="226"/>
      <c r="GYB38" s="226"/>
      <c r="GYJ38" s="226"/>
      <c r="GYK38" s="226"/>
      <c r="GYL38" s="226"/>
      <c r="GYM38" s="226"/>
      <c r="GYU38" s="226"/>
      <c r="GYV38" s="226"/>
      <c r="GYW38" s="226"/>
      <c r="GYX38" s="226"/>
      <c r="GZF38" s="226"/>
      <c r="GZG38" s="226"/>
      <c r="GZH38" s="226"/>
      <c r="GZI38" s="226"/>
      <c r="GZQ38" s="226"/>
      <c r="GZR38" s="226"/>
      <c r="GZS38" s="226"/>
      <c r="GZT38" s="226"/>
      <c r="HAB38" s="226"/>
      <c r="HAC38" s="226"/>
      <c r="HAD38" s="226"/>
      <c r="HAE38" s="226"/>
      <c r="HAM38" s="226"/>
      <c r="HAN38" s="226"/>
      <c r="HAO38" s="226"/>
      <c r="HAP38" s="226"/>
      <c r="HAX38" s="226"/>
      <c r="HAY38" s="226"/>
      <c r="HAZ38" s="226"/>
      <c r="HBA38" s="226"/>
      <c r="HBI38" s="226"/>
      <c r="HBJ38" s="226"/>
      <c r="HBK38" s="226"/>
      <c r="HBL38" s="226"/>
      <c r="HBT38" s="226"/>
      <c r="HBU38" s="226"/>
      <c r="HBV38" s="226"/>
      <c r="HBW38" s="226"/>
      <c r="HCE38" s="226"/>
      <c r="HCF38" s="226"/>
      <c r="HCG38" s="226"/>
      <c r="HCH38" s="226"/>
      <c r="HCP38" s="226"/>
      <c r="HCQ38" s="226"/>
      <c r="HCR38" s="226"/>
      <c r="HCS38" s="226"/>
      <c r="HDA38" s="226"/>
      <c r="HDB38" s="226"/>
      <c r="HDC38" s="226"/>
      <c r="HDD38" s="226"/>
      <c r="HDL38" s="226"/>
      <c r="HDM38" s="226"/>
      <c r="HDN38" s="226"/>
      <c r="HDO38" s="226"/>
      <c r="HDW38" s="226"/>
      <c r="HDX38" s="226"/>
      <c r="HDY38" s="226"/>
      <c r="HDZ38" s="226"/>
      <c r="HEH38" s="226"/>
      <c r="HEI38" s="226"/>
      <c r="HEJ38" s="226"/>
      <c r="HEK38" s="226"/>
      <c r="HES38" s="226"/>
      <c r="HET38" s="226"/>
      <c r="HEU38" s="226"/>
      <c r="HEV38" s="226"/>
      <c r="HFD38" s="226"/>
      <c r="HFE38" s="226"/>
      <c r="HFF38" s="226"/>
      <c r="HFG38" s="226"/>
      <c r="HFO38" s="226"/>
      <c r="HFP38" s="226"/>
      <c r="HFQ38" s="226"/>
      <c r="HFR38" s="226"/>
      <c r="HFZ38" s="226"/>
      <c r="HGA38" s="226"/>
      <c r="HGB38" s="226"/>
      <c r="HGC38" s="226"/>
      <c r="HGK38" s="226"/>
      <c r="HGL38" s="226"/>
      <c r="HGM38" s="226"/>
      <c r="HGN38" s="226"/>
      <c r="HGV38" s="226"/>
      <c r="HGW38" s="226"/>
      <c r="HGX38" s="226"/>
      <c r="HGY38" s="226"/>
      <c r="HHG38" s="226"/>
      <c r="HHH38" s="226"/>
      <c r="HHI38" s="226"/>
      <c r="HHJ38" s="226"/>
      <c r="HHR38" s="226"/>
      <c r="HHS38" s="226"/>
      <c r="HHT38" s="226"/>
      <c r="HHU38" s="226"/>
      <c r="HIC38" s="226"/>
      <c r="HID38" s="226"/>
      <c r="HIE38" s="226"/>
      <c r="HIF38" s="226"/>
      <c r="HIN38" s="226"/>
      <c r="HIO38" s="226"/>
      <c r="HIP38" s="226"/>
      <c r="HIQ38" s="226"/>
      <c r="HIY38" s="226"/>
      <c r="HIZ38" s="226"/>
      <c r="HJA38" s="226"/>
      <c r="HJB38" s="226"/>
      <c r="HJJ38" s="226"/>
      <c r="HJK38" s="226"/>
      <c r="HJL38" s="226"/>
      <c r="HJM38" s="226"/>
      <c r="HJU38" s="226"/>
      <c r="HJV38" s="226"/>
      <c r="HJW38" s="226"/>
      <c r="HJX38" s="226"/>
      <c r="HKF38" s="226"/>
      <c r="HKG38" s="226"/>
      <c r="HKH38" s="226"/>
      <c r="HKI38" s="226"/>
      <c r="HKQ38" s="226"/>
      <c r="HKR38" s="226"/>
      <c r="HKS38" s="226"/>
      <c r="HKT38" s="226"/>
      <c r="HLB38" s="226"/>
      <c r="HLC38" s="226"/>
      <c r="HLD38" s="226"/>
      <c r="HLE38" s="226"/>
      <c r="HLM38" s="226"/>
      <c r="HLN38" s="226"/>
      <c r="HLO38" s="226"/>
      <c r="HLP38" s="226"/>
      <c r="HLX38" s="226"/>
      <c r="HLY38" s="226"/>
      <c r="HLZ38" s="226"/>
      <c r="HMA38" s="226"/>
      <c r="HMI38" s="226"/>
      <c r="HMJ38" s="226"/>
      <c r="HMK38" s="226"/>
      <c r="HML38" s="226"/>
      <c r="HMT38" s="226"/>
      <c r="HMU38" s="226"/>
      <c r="HMV38" s="226"/>
      <c r="HMW38" s="226"/>
      <c r="HNE38" s="226"/>
      <c r="HNF38" s="226"/>
      <c r="HNG38" s="226"/>
      <c r="HNH38" s="226"/>
      <c r="HNP38" s="226"/>
      <c r="HNQ38" s="226"/>
      <c r="HNR38" s="226"/>
      <c r="HNS38" s="226"/>
      <c r="HOA38" s="226"/>
      <c r="HOB38" s="226"/>
      <c r="HOC38" s="226"/>
      <c r="HOD38" s="226"/>
      <c r="HOL38" s="226"/>
      <c r="HOM38" s="226"/>
      <c r="HON38" s="226"/>
      <c r="HOO38" s="226"/>
      <c r="HOW38" s="226"/>
      <c r="HOX38" s="226"/>
      <c r="HOY38" s="226"/>
      <c r="HOZ38" s="226"/>
      <c r="HPH38" s="226"/>
      <c r="HPI38" s="226"/>
      <c r="HPJ38" s="226"/>
      <c r="HPK38" s="226"/>
      <c r="HPS38" s="226"/>
      <c r="HPT38" s="226"/>
      <c r="HPU38" s="226"/>
      <c r="HPV38" s="226"/>
      <c r="HQD38" s="226"/>
      <c r="HQE38" s="226"/>
      <c r="HQF38" s="226"/>
      <c r="HQG38" s="226"/>
      <c r="HQO38" s="226"/>
      <c r="HQP38" s="226"/>
      <c r="HQQ38" s="226"/>
      <c r="HQR38" s="226"/>
      <c r="HQZ38" s="226"/>
      <c r="HRA38" s="226"/>
      <c r="HRB38" s="226"/>
      <c r="HRC38" s="226"/>
      <c r="HRK38" s="226"/>
      <c r="HRL38" s="226"/>
      <c r="HRM38" s="226"/>
      <c r="HRN38" s="226"/>
      <c r="HRV38" s="226"/>
      <c r="HRW38" s="226"/>
      <c r="HRX38" s="226"/>
      <c r="HRY38" s="226"/>
      <c r="HSG38" s="226"/>
      <c r="HSH38" s="226"/>
      <c r="HSI38" s="226"/>
      <c r="HSJ38" s="226"/>
      <c r="HSR38" s="226"/>
      <c r="HSS38" s="226"/>
      <c r="HST38" s="226"/>
      <c r="HSU38" s="226"/>
      <c r="HTC38" s="226"/>
      <c r="HTD38" s="226"/>
      <c r="HTE38" s="226"/>
      <c r="HTF38" s="226"/>
      <c r="HTN38" s="226"/>
      <c r="HTO38" s="226"/>
      <c r="HTP38" s="226"/>
      <c r="HTQ38" s="226"/>
      <c r="HTY38" s="226"/>
      <c r="HTZ38" s="226"/>
      <c r="HUA38" s="226"/>
      <c r="HUB38" s="226"/>
      <c r="HUJ38" s="226"/>
      <c r="HUK38" s="226"/>
      <c r="HUL38" s="226"/>
      <c r="HUM38" s="226"/>
      <c r="HUU38" s="226"/>
      <c r="HUV38" s="226"/>
      <c r="HUW38" s="226"/>
      <c r="HUX38" s="226"/>
      <c r="HVF38" s="226"/>
      <c r="HVG38" s="226"/>
      <c r="HVH38" s="226"/>
      <c r="HVI38" s="226"/>
      <c r="HVQ38" s="226"/>
      <c r="HVR38" s="226"/>
      <c r="HVS38" s="226"/>
      <c r="HVT38" s="226"/>
      <c r="HWB38" s="226"/>
      <c r="HWC38" s="226"/>
      <c r="HWD38" s="226"/>
      <c r="HWE38" s="226"/>
      <c r="HWM38" s="226"/>
      <c r="HWN38" s="226"/>
      <c r="HWO38" s="226"/>
      <c r="HWP38" s="226"/>
      <c r="HWX38" s="226"/>
      <c r="HWY38" s="226"/>
      <c r="HWZ38" s="226"/>
      <c r="HXA38" s="226"/>
      <c r="HXI38" s="226"/>
      <c r="HXJ38" s="226"/>
      <c r="HXK38" s="226"/>
      <c r="HXL38" s="226"/>
      <c r="HXT38" s="226"/>
      <c r="HXU38" s="226"/>
      <c r="HXV38" s="226"/>
      <c r="HXW38" s="226"/>
      <c r="HYE38" s="226"/>
      <c r="HYF38" s="226"/>
      <c r="HYG38" s="226"/>
      <c r="HYH38" s="226"/>
      <c r="HYP38" s="226"/>
      <c r="HYQ38" s="226"/>
      <c r="HYR38" s="226"/>
      <c r="HYS38" s="226"/>
      <c r="HZA38" s="226"/>
      <c r="HZB38" s="226"/>
      <c r="HZC38" s="226"/>
      <c r="HZD38" s="226"/>
      <c r="HZL38" s="226"/>
      <c r="HZM38" s="226"/>
      <c r="HZN38" s="226"/>
      <c r="HZO38" s="226"/>
      <c r="HZW38" s="226"/>
      <c r="HZX38" s="226"/>
      <c r="HZY38" s="226"/>
      <c r="HZZ38" s="226"/>
      <c r="IAH38" s="226"/>
      <c r="IAI38" s="226"/>
      <c r="IAJ38" s="226"/>
      <c r="IAK38" s="226"/>
      <c r="IAS38" s="226"/>
      <c r="IAT38" s="226"/>
      <c r="IAU38" s="226"/>
      <c r="IAV38" s="226"/>
      <c r="IBD38" s="226"/>
      <c r="IBE38" s="226"/>
      <c r="IBF38" s="226"/>
      <c r="IBG38" s="226"/>
      <c r="IBO38" s="226"/>
      <c r="IBP38" s="226"/>
      <c r="IBQ38" s="226"/>
      <c r="IBR38" s="226"/>
      <c r="IBZ38" s="226"/>
      <c r="ICA38" s="226"/>
      <c r="ICB38" s="226"/>
      <c r="ICC38" s="226"/>
      <c r="ICK38" s="226"/>
      <c r="ICL38" s="226"/>
      <c r="ICM38" s="226"/>
      <c r="ICN38" s="226"/>
      <c r="ICV38" s="226"/>
      <c r="ICW38" s="226"/>
      <c r="ICX38" s="226"/>
      <c r="ICY38" s="226"/>
      <c r="IDG38" s="226"/>
      <c r="IDH38" s="226"/>
      <c r="IDI38" s="226"/>
      <c r="IDJ38" s="226"/>
      <c r="IDR38" s="226"/>
      <c r="IDS38" s="226"/>
      <c r="IDT38" s="226"/>
      <c r="IDU38" s="226"/>
      <c r="IEC38" s="226"/>
      <c r="IED38" s="226"/>
      <c r="IEE38" s="226"/>
      <c r="IEF38" s="226"/>
      <c r="IEN38" s="226"/>
      <c r="IEO38" s="226"/>
      <c r="IEP38" s="226"/>
      <c r="IEQ38" s="226"/>
      <c r="IEY38" s="226"/>
      <c r="IEZ38" s="226"/>
      <c r="IFA38" s="226"/>
      <c r="IFB38" s="226"/>
      <c r="IFJ38" s="226"/>
      <c r="IFK38" s="226"/>
      <c r="IFL38" s="226"/>
      <c r="IFM38" s="226"/>
      <c r="IFU38" s="226"/>
      <c r="IFV38" s="226"/>
      <c r="IFW38" s="226"/>
      <c r="IFX38" s="226"/>
      <c r="IGF38" s="226"/>
      <c r="IGG38" s="226"/>
      <c r="IGH38" s="226"/>
      <c r="IGI38" s="226"/>
      <c r="IGQ38" s="226"/>
      <c r="IGR38" s="226"/>
      <c r="IGS38" s="226"/>
      <c r="IGT38" s="226"/>
      <c r="IHB38" s="226"/>
      <c r="IHC38" s="226"/>
      <c r="IHD38" s="226"/>
      <c r="IHE38" s="226"/>
      <c r="IHM38" s="226"/>
      <c r="IHN38" s="226"/>
      <c r="IHO38" s="226"/>
      <c r="IHP38" s="226"/>
      <c r="IHX38" s="226"/>
      <c r="IHY38" s="226"/>
      <c r="IHZ38" s="226"/>
      <c r="IIA38" s="226"/>
      <c r="III38" s="226"/>
      <c r="IIJ38" s="226"/>
      <c r="IIK38" s="226"/>
      <c r="IIL38" s="226"/>
      <c r="IIT38" s="226"/>
      <c r="IIU38" s="226"/>
      <c r="IIV38" s="226"/>
      <c r="IIW38" s="226"/>
      <c r="IJE38" s="226"/>
      <c r="IJF38" s="226"/>
      <c r="IJG38" s="226"/>
      <c r="IJH38" s="226"/>
      <c r="IJP38" s="226"/>
      <c r="IJQ38" s="226"/>
      <c r="IJR38" s="226"/>
      <c r="IJS38" s="226"/>
      <c r="IKA38" s="226"/>
      <c r="IKB38" s="226"/>
      <c r="IKC38" s="226"/>
      <c r="IKD38" s="226"/>
      <c r="IKL38" s="226"/>
      <c r="IKM38" s="226"/>
      <c r="IKN38" s="226"/>
      <c r="IKO38" s="226"/>
      <c r="IKW38" s="226"/>
      <c r="IKX38" s="226"/>
      <c r="IKY38" s="226"/>
      <c r="IKZ38" s="226"/>
      <c r="ILH38" s="226"/>
      <c r="ILI38" s="226"/>
      <c r="ILJ38" s="226"/>
      <c r="ILK38" s="226"/>
      <c r="ILS38" s="226"/>
      <c r="ILT38" s="226"/>
      <c r="ILU38" s="226"/>
      <c r="ILV38" s="226"/>
      <c r="IMD38" s="226"/>
      <c r="IME38" s="226"/>
      <c r="IMF38" s="226"/>
      <c r="IMG38" s="226"/>
      <c r="IMO38" s="226"/>
      <c r="IMP38" s="226"/>
      <c r="IMQ38" s="226"/>
      <c r="IMR38" s="226"/>
      <c r="IMZ38" s="226"/>
      <c r="INA38" s="226"/>
      <c r="INB38" s="226"/>
      <c r="INC38" s="226"/>
      <c r="INK38" s="226"/>
      <c r="INL38" s="226"/>
      <c r="INM38" s="226"/>
      <c r="INN38" s="226"/>
      <c r="INV38" s="226"/>
      <c r="INW38" s="226"/>
      <c r="INX38" s="226"/>
      <c r="INY38" s="226"/>
      <c r="IOG38" s="226"/>
      <c r="IOH38" s="226"/>
      <c r="IOI38" s="226"/>
      <c r="IOJ38" s="226"/>
      <c r="IOR38" s="226"/>
      <c r="IOS38" s="226"/>
      <c r="IOT38" s="226"/>
      <c r="IOU38" s="226"/>
      <c r="IPC38" s="226"/>
      <c r="IPD38" s="226"/>
      <c r="IPE38" s="226"/>
      <c r="IPF38" s="226"/>
      <c r="IPN38" s="226"/>
      <c r="IPO38" s="226"/>
      <c r="IPP38" s="226"/>
      <c r="IPQ38" s="226"/>
      <c r="IPY38" s="226"/>
      <c r="IPZ38" s="226"/>
      <c r="IQA38" s="226"/>
      <c r="IQB38" s="226"/>
      <c r="IQJ38" s="226"/>
      <c r="IQK38" s="226"/>
      <c r="IQL38" s="226"/>
      <c r="IQM38" s="226"/>
      <c r="IQU38" s="226"/>
      <c r="IQV38" s="226"/>
      <c r="IQW38" s="226"/>
      <c r="IQX38" s="226"/>
      <c r="IRF38" s="226"/>
      <c r="IRG38" s="226"/>
      <c r="IRH38" s="226"/>
      <c r="IRI38" s="226"/>
      <c r="IRQ38" s="226"/>
      <c r="IRR38" s="226"/>
      <c r="IRS38" s="226"/>
      <c r="IRT38" s="226"/>
      <c r="ISB38" s="226"/>
      <c r="ISC38" s="226"/>
      <c r="ISD38" s="226"/>
      <c r="ISE38" s="226"/>
      <c r="ISM38" s="226"/>
      <c r="ISN38" s="226"/>
      <c r="ISO38" s="226"/>
      <c r="ISP38" s="226"/>
      <c r="ISX38" s="226"/>
      <c r="ISY38" s="226"/>
      <c r="ISZ38" s="226"/>
      <c r="ITA38" s="226"/>
      <c r="ITI38" s="226"/>
      <c r="ITJ38" s="226"/>
      <c r="ITK38" s="226"/>
      <c r="ITL38" s="226"/>
      <c r="ITT38" s="226"/>
      <c r="ITU38" s="226"/>
      <c r="ITV38" s="226"/>
      <c r="ITW38" s="226"/>
      <c r="IUE38" s="226"/>
      <c r="IUF38" s="226"/>
      <c r="IUG38" s="226"/>
      <c r="IUH38" s="226"/>
      <c r="IUP38" s="226"/>
      <c r="IUQ38" s="226"/>
      <c r="IUR38" s="226"/>
      <c r="IUS38" s="226"/>
      <c r="IVA38" s="226"/>
      <c r="IVB38" s="226"/>
      <c r="IVC38" s="226"/>
      <c r="IVD38" s="226"/>
      <c r="IVL38" s="226"/>
      <c r="IVM38" s="226"/>
      <c r="IVN38" s="226"/>
      <c r="IVO38" s="226"/>
      <c r="IVW38" s="226"/>
      <c r="IVX38" s="226"/>
      <c r="IVY38" s="226"/>
      <c r="IVZ38" s="226"/>
      <c r="IWH38" s="226"/>
      <c r="IWI38" s="226"/>
      <c r="IWJ38" s="226"/>
      <c r="IWK38" s="226"/>
      <c r="IWS38" s="226"/>
      <c r="IWT38" s="226"/>
      <c r="IWU38" s="226"/>
      <c r="IWV38" s="226"/>
      <c r="IXD38" s="226"/>
      <c r="IXE38" s="226"/>
      <c r="IXF38" s="226"/>
      <c r="IXG38" s="226"/>
      <c r="IXO38" s="226"/>
      <c r="IXP38" s="226"/>
      <c r="IXQ38" s="226"/>
      <c r="IXR38" s="226"/>
      <c r="IXZ38" s="226"/>
      <c r="IYA38" s="226"/>
      <c r="IYB38" s="226"/>
      <c r="IYC38" s="226"/>
      <c r="IYK38" s="226"/>
      <c r="IYL38" s="226"/>
      <c r="IYM38" s="226"/>
      <c r="IYN38" s="226"/>
      <c r="IYV38" s="226"/>
      <c r="IYW38" s="226"/>
      <c r="IYX38" s="226"/>
      <c r="IYY38" s="226"/>
      <c r="IZG38" s="226"/>
      <c r="IZH38" s="226"/>
      <c r="IZI38" s="226"/>
      <c r="IZJ38" s="226"/>
      <c r="IZR38" s="226"/>
      <c r="IZS38" s="226"/>
      <c r="IZT38" s="226"/>
      <c r="IZU38" s="226"/>
      <c r="JAC38" s="226"/>
      <c r="JAD38" s="226"/>
      <c r="JAE38" s="226"/>
      <c r="JAF38" s="226"/>
      <c r="JAN38" s="226"/>
      <c r="JAO38" s="226"/>
      <c r="JAP38" s="226"/>
      <c r="JAQ38" s="226"/>
      <c r="JAY38" s="226"/>
      <c r="JAZ38" s="226"/>
      <c r="JBA38" s="226"/>
      <c r="JBB38" s="226"/>
      <c r="JBJ38" s="226"/>
      <c r="JBK38" s="226"/>
      <c r="JBL38" s="226"/>
      <c r="JBM38" s="226"/>
      <c r="JBU38" s="226"/>
      <c r="JBV38" s="226"/>
      <c r="JBW38" s="226"/>
      <c r="JBX38" s="226"/>
      <c r="JCF38" s="226"/>
      <c r="JCG38" s="226"/>
      <c r="JCH38" s="226"/>
      <c r="JCI38" s="226"/>
      <c r="JCQ38" s="226"/>
      <c r="JCR38" s="226"/>
      <c r="JCS38" s="226"/>
      <c r="JCT38" s="226"/>
      <c r="JDB38" s="226"/>
      <c r="JDC38" s="226"/>
      <c r="JDD38" s="226"/>
      <c r="JDE38" s="226"/>
      <c r="JDM38" s="226"/>
      <c r="JDN38" s="226"/>
      <c r="JDO38" s="226"/>
      <c r="JDP38" s="226"/>
      <c r="JDX38" s="226"/>
      <c r="JDY38" s="226"/>
      <c r="JDZ38" s="226"/>
      <c r="JEA38" s="226"/>
      <c r="JEI38" s="226"/>
      <c r="JEJ38" s="226"/>
      <c r="JEK38" s="226"/>
      <c r="JEL38" s="226"/>
      <c r="JET38" s="226"/>
      <c r="JEU38" s="226"/>
      <c r="JEV38" s="226"/>
      <c r="JEW38" s="226"/>
      <c r="JFE38" s="226"/>
      <c r="JFF38" s="226"/>
      <c r="JFG38" s="226"/>
      <c r="JFH38" s="226"/>
      <c r="JFP38" s="226"/>
      <c r="JFQ38" s="226"/>
      <c r="JFR38" s="226"/>
      <c r="JFS38" s="226"/>
      <c r="JGA38" s="226"/>
      <c r="JGB38" s="226"/>
      <c r="JGC38" s="226"/>
      <c r="JGD38" s="226"/>
      <c r="JGL38" s="226"/>
      <c r="JGM38" s="226"/>
      <c r="JGN38" s="226"/>
      <c r="JGO38" s="226"/>
      <c r="JGW38" s="226"/>
      <c r="JGX38" s="226"/>
      <c r="JGY38" s="226"/>
      <c r="JGZ38" s="226"/>
      <c r="JHH38" s="226"/>
      <c r="JHI38" s="226"/>
      <c r="JHJ38" s="226"/>
      <c r="JHK38" s="226"/>
      <c r="JHS38" s="226"/>
      <c r="JHT38" s="226"/>
      <c r="JHU38" s="226"/>
      <c r="JHV38" s="226"/>
      <c r="JID38" s="226"/>
      <c r="JIE38" s="226"/>
      <c r="JIF38" s="226"/>
      <c r="JIG38" s="226"/>
      <c r="JIO38" s="226"/>
      <c r="JIP38" s="226"/>
      <c r="JIQ38" s="226"/>
      <c r="JIR38" s="226"/>
      <c r="JIZ38" s="226"/>
      <c r="JJA38" s="226"/>
      <c r="JJB38" s="226"/>
      <c r="JJC38" s="226"/>
      <c r="JJK38" s="226"/>
      <c r="JJL38" s="226"/>
      <c r="JJM38" s="226"/>
      <c r="JJN38" s="226"/>
      <c r="JJV38" s="226"/>
      <c r="JJW38" s="226"/>
      <c r="JJX38" s="226"/>
      <c r="JJY38" s="226"/>
      <c r="JKG38" s="226"/>
      <c r="JKH38" s="226"/>
      <c r="JKI38" s="226"/>
      <c r="JKJ38" s="226"/>
      <c r="JKR38" s="226"/>
      <c r="JKS38" s="226"/>
      <c r="JKT38" s="226"/>
      <c r="JKU38" s="226"/>
      <c r="JLC38" s="226"/>
      <c r="JLD38" s="226"/>
      <c r="JLE38" s="226"/>
      <c r="JLF38" s="226"/>
      <c r="JLN38" s="226"/>
      <c r="JLO38" s="226"/>
      <c r="JLP38" s="226"/>
      <c r="JLQ38" s="226"/>
      <c r="JLY38" s="226"/>
      <c r="JLZ38" s="226"/>
      <c r="JMA38" s="226"/>
      <c r="JMB38" s="226"/>
      <c r="JMJ38" s="226"/>
      <c r="JMK38" s="226"/>
      <c r="JML38" s="226"/>
      <c r="JMM38" s="226"/>
      <c r="JMU38" s="226"/>
      <c r="JMV38" s="226"/>
      <c r="JMW38" s="226"/>
      <c r="JMX38" s="226"/>
      <c r="JNF38" s="226"/>
      <c r="JNG38" s="226"/>
      <c r="JNH38" s="226"/>
      <c r="JNI38" s="226"/>
      <c r="JNQ38" s="226"/>
      <c r="JNR38" s="226"/>
      <c r="JNS38" s="226"/>
      <c r="JNT38" s="226"/>
      <c r="JOB38" s="226"/>
      <c r="JOC38" s="226"/>
      <c r="JOD38" s="226"/>
      <c r="JOE38" s="226"/>
      <c r="JOM38" s="226"/>
      <c r="JON38" s="226"/>
      <c r="JOO38" s="226"/>
      <c r="JOP38" s="226"/>
      <c r="JOX38" s="226"/>
      <c r="JOY38" s="226"/>
      <c r="JOZ38" s="226"/>
      <c r="JPA38" s="226"/>
      <c r="JPI38" s="226"/>
      <c r="JPJ38" s="226"/>
      <c r="JPK38" s="226"/>
      <c r="JPL38" s="226"/>
      <c r="JPT38" s="226"/>
      <c r="JPU38" s="226"/>
      <c r="JPV38" s="226"/>
      <c r="JPW38" s="226"/>
      <c r="JQE38" s="226"/>
      <c r="JQF38" s="226"/>
      <c r="JQG38" s="226"/>
      <c r="JQH38" s="226"/>
      <c r="JQP38" s="226"/>
      <c r="JQQ38" s="226"/>
      <c r="JQR38" s="226"/>
      <c r="JQS38" s="226"/>
      <c r="JRA38" s="226"/>
      <c r="JRB38" s="226"/>
      <c r="JRC38" s="226"/>
      <c r="JRD38" s="226"/>
      <c r="JRL38" s="226"/>
      <c r="JRM38" s="226"/>
      <c r="JRN38" s="226"/>
      <c r="JRO38" s="226"/>
      <c r="JRW38" s="226"/>
      <c r="JRX38" s="226"/>
      <c r="JRY38" s="226"/>
      <c r="JRZ38" s="226"/>
      <c r="JSH38" s="226"/>
      <c r="JSI38" s="226"/>
      <c r="JSJ38" s="226"/>
      <c r="JSK38" s="226"/>
      <c r="JSS38" s="226"/>
      <c r="JST38" s="226"/>
      <c r="JSU38" s="226"/>
      <c r="JSV38" s="226"/>
      <c r="JTD38" s="226"/>
      <c r="JTE38" s="226"/>
      <c r="JTF38" s="226"/>
      <c r="JTG38" s="226"/>
      <c r="JTO38" s="226"/>
      <c r="JTP38" s="226"/>
      <c r="JTQ38" s="226"/>
      <c r="JTR38" s="226"/>
      <c r="JTZ38" s="226"/>
      <c r="JUA38" s="226"/>
      <c r="JUB38" s="226"/>
      <c r="JUC38" s="226"/>
      <c r="JUK38" s="226"/>
      <c r="JUL38" s="226"/>
      <c r="JUM38" s="226"/>
      <c r="JUN38" s="226"/>
      <c r="JUV38" s="226"/>
      <c r="JUW38" s="226"/>
      <c r="JUX38" s="226"/>
      <c r="JUY38" s="226"/>
      <c r="JVG38" s="226"/>
      <c r="JVH38" s="226"/>
      <c r="JVI38" s="226"/>
      <c r="JVJ38" s="226"/>
      <c r="JVR38" s="226"/>
      <c r="JVS38" s="226"/>
      <c r="JVT38" s="226"/>
      <c r="JVU38" s="226"/>
      <c r="JWC38" s="226"/>
      <c r="JWD38" s="226"/>
      <c r="JWE38" s="226"/>
      <c r="JWF38" s="226"/>
      <c r="JWN38" s="226"/>
      <c r="JWO38" s="226"/>
      <c r="JWP38" s="226"/>
      <c r="JWQ38" s="226"/>
      <c r="JWY38" s="226"/>
      <c r="JWZ38" s="226"/>
      <c r="JXA38" s="226"/>
      <c r="JXB38" s="226"/>
      <c r="JXJ38" s="226"/>
      <c r="JXK38" s="226"/>
      <c r="JXL38" s="226"/>
      <c r="JXM38" s="226"/>
      <c r="JXU38" s="226"/>
      <c r="JXV38" s="226"/>
      <c r="JXW38" s="226"/>
      <c r="JXX38" s="226"/>
      <c r="JYF38" s="226"/>
      <c r="JYG38" s="226"/>
      <c r="JYH38" s="226"/>
      <c r="JYI38" s="226"/>
      <c r="JYQ38" s="226"/>
      <c r="JYR38" s="226"/>
      <c r="JYS38" s="226"/>
      <c r="JYT38" s="226"/>
      <c r="JZB38" s="226"/>
      <c r="JZC38" s="226"/>
      <c r="JZD38" s="226"/>
      <c r="JZE38" s="226"/>
      <c r="JZM38" s="226"/>
      <c r="JZN38" s="226"/>
      <c r="JZO38" s="226"/>
      <c r="JZP38" s="226"/>
      <c r="JZX38" s="226"/>
      <c r="JZY38" s="226"/>
      <c r="JZZ38" s="226"/>
      <c r="KAA38" s="226"/>
      <c r="KAI38" s="226"/>
      <c r="KAJ38" s="226"/>
      <c r="KAK38" s="226"/>
      <c r="KAL38" s="226"/>
      <c r="KAT38" s="226"/>
      <c r="KAU38" s="226"/>
      <c r="KAV38" s="226"/>
      <c r="KAW38" s="226"/>
      <c r="KBE38" s="226"/>
      <c r="KBF38" s="226"/>
      <c r="KBG38" s="226"/>
      <c r="KBH38" s="226"/>
      <c r="KBP38" s="226"/>
      <c r="KBQ38" s="226"/>
      <c r="KBR38" s="226"/>
      <c r="KBS38" s="226"/>
      <c r="KCA38" s="226"/>
      <c r="KCB38" s="226"/>
      <c r="KCC38" s="226"/>
      <c r="KCD38" s="226"/>
      <c r="KCL38" s="226"/>
      <c r="KCM38" s="226"/>
      <c r="KCN38" s="226"/>
      <c r="KCO38" s="226"/>
      <c r="KCW38" s="226"/>
      <c r="KCX38" s="226"/>
      <c r="KCY38" s="226"/>
      <c r="KCZ38" s="226"/>
      <c r="KDH38" s="226"/>
      <c r="KDI38" s="226"/>
      <c r="KDJ38" s="226"/>
      <c r="KDK38" s="226"/>
      <c r="KDS38" s="226"/>
      <c r="KDT38" s="226"/>
      <c r="KDU38" s="226"/>
      <c r="KDV38" s="226"/>
      <c r="KED38" s="226"/>
      <c r="KEE38" s="226"/>
      <c r="KEF38" s="226"/>
      <c r="KEG38" s="226"/>
      <c r="KEO38" s="226"/>
      <c r="KEP38" s="226"/>
      <c r="KEQ38" s="226"/>
      <c r="KER38" s="226"/>
      <c r="KEZ38" s="226"/>
      <c r="KFA38" s="226"/>
      <c r="KFB38" s="226"/>
      <c r="KFC38" s="226"/>
      <c r="KFK38" s="226"/>
      <c r="KFL38" s="226"/>
      <c r="KFM38" s="226"/>
      <c r="KFN38" s="226"/>
      <c r="KFV38" s="226"/>
      <c r="KFW38" s="226"/>
      <c r="KFX38" s="226"/>
      <c r="KFY38" s="226"/>
      <c r="KGG38" s="226"/>
      <c r="KGH38" s="226"/>
      <c r="KGI38" s="226"/>
      <c r="KGJ38" s="226"/>
      <c r="KGR38" s="226"/>
      <c r="KGS38" s="226"/>
      <c r="KGT38" s="226"/>
      <c r="KGU38" s="226"/>
      <c r="KHC38" s="226"/>
      <c r="KHD38" s="226"/>
      <c r="KHE38" s="226"/>
      <c r="KHF38" s="226"/>
      <c r="KHN38" s="226"/>
      <c r="KHO38" s="226"/>
      <c r="KHP38" s="226"/>
      <c r="KHQ38" s="226"/>
      <c r="KHY38" s="226"/>
      <c r="KHZ38" s="226"/>
      <c r="KIA38" s="226"/>
      <c r="KIB38" s="226"/>
      <c r="KIJ38" s="226"/>
      <c r="KIK38" s="226"/>
      <c r="KIL38" s="226"/>
      <c r="KIM38" s="226"/>
      <c r="KIU38" s="226"/>
      <c r="KIV38" s="226"/>
      <c r="KIW38" s="226"/>
      <c r="KIX38" s="226"/>
      <c r="KJF38" s="226"/>
      <c r="KJG38" s="226"/>
      <c r="KJH38" s="226"/>
      <c r="KJI38" s="226"/>
      <c r="KJQ38" s="226"/>
      <c r="KJR38" s="226"/>
      <c r="KJS38" s="226"/>
      <c r="KJT38" s="226"/>
      <c r="KKB38" s="226"/>
      <c r="KKC38" s="226"/>
      <c r="KKD38" s="226"/>
      <c r="KKE38" s="226"/>
      <c r="KKM38" s="226"/>
      <c r="KKN38" s="226"/>
      <c r="KKO38" s="226"/>
      <c r="KKP38" s="226"/>
      <c r="KKX38" s="226"/>
      <c r="KKY38" s="226"/>
      <c r="KKZ38" s="226"/>
      <c r="KLA38" s="226"/>
      <c r="KLI38" s="226"/>
      <c r="KLJ38" s="226"/>
      <c r="KLK38" s="226"/>
      <c r="KLL38" s="226"/>
      <c r="KLT38" s="226"/>
      <c r="KLU38" s="226"/>
      <c r="KLV38" s="226"/>
      <c r="KLW38" s="226"/>
      <c r="KME38" s="226"/>
      <c r="KMF38" s="226"/>
      <c r="KMG38" s="226"/>
      <c r="KMH38" s="226"/>
      <c r="KMP38" s="226"/>
      <c r="KMQ38" s="226"/>
      <c r="KMR38" s="226"/>
      <c r="KMS38" s="226"/>
      <c r="KNA38" s="226"/>
      <c r="KNB38" s="226"/>
      <c r="KNC38" s="226"/>
      <c r="KND38" s="226"/>
      <c r="KNL38" s="226"/>
      <c r="KNM38" s="226"/>
      <c r="KNN38" s="226"/>
      <c r="KNO38" s="226"/>
      <c r="KNW38" s="226"/>
      <c r="KNX38" s="226"/>
      <c r="KNY38" s="226"/>
      <c r="KNZ38" s="226"/>
      <c r="KOH38" s="226"/>
      <c r="KOI38" s="226"/>
      <c r="KOJ38" s="226"/>
      <c r="KOK38" s="226"/>
      <c r="KOS38" s="226"/>
      <c r="KOT38" s="226"/>
      <c r="KOU38" s="226"/>
      <c r="KOV38" s="226"/>
      <c r="KPD38" s="226"/>
      <c r="KPE38" s="226"/>
      <c r="KPF38" s="226"/>
      <c r="KPG38" s="226"/>
      <c r="KPO38" s="226"/>
      <c r="KPP38" s="226"/>
      <c r="KPQ38" s="226"/>
      <c r="KPR38" s="226"/>
      <c r="KPZ38" s="226"/>
      <c r="KQA38" s="226"/>
      <c r="KQB38" s="226"/>
      <c r="KQC38" s="226"/>
      <c r="KQK38" s="226"/>
      <c r="KQL38" s="226"/>
      <c r="KQM38" s="226"/>
      <c r="KQN38" s="226"/>
      <c r="KQV38" s="226"/>
      <c r="KQW38" s="226"/>
      <c r="KQX38" s="226"/>
      <c r="KQY38" s="226"/>
      <c r="KRG38" s="226"/>
      <c r="KRH38" s="226"/>
      <c r="KRI38" s="226"/>
      <c r="KRJ38" s="226"/>
      <c r="KRR38" s="226"/>
      <c r="KRS38" s="226"/>
      <c r="KRT38" s="226"/>
      <c r="KRU38" s="226"/>
      <c r="KSC38" s="226"/>
      <c r="KSD38" s="226"/>
      <c r="KSE38" s="226"/>
      <c r="KSF38" s="226"/>
      <c r="KSN38" s="226"/>
      <c r="KSO38" s="226"/>
      <c r="KSP38" s="226"/>
      <c r="KSQ38" s="226"/>
      <c r="KSY38" s="226"/>
      <c r="KSZ38" s="226"/>
      <c r="KTA38" s="226"/>
      <c r="KTB38" s="226"/>
      <c r="KTJ38" s="226"/>
      <c r="KTK38" s="226"/>
      <c r="KTL38" s="226"/>
      <c r="KTM38" s="226"/>
      <c r="KTU38" s="226"/>
      <c r="KTV38" s="226"/>
      <c r="KTW38" s="226"/>
      <c r="KTX38" s="226"/>
      <c r="KUF38" s="226"/>
      <c r="KUG38" s="226"/>
      <c r="KUH38" s="226"/>
      <c r="KUI38" s="226"/>
      <c r="KUQ38" s="226"/>
      <c r="KUR38" s="226"/>
      <c r="KUS38" s="226"/>
      <c r="KUT38" s="226"/>
      <c r="KVB38" s="226"/>
      <c r="KVC38" s="226"/>
      <c r="KVD38" s="226"/>
      <c r="KVE38" s="226"/>
      <c r="KVM38" s="226"/>
      <c r="KVN38" s="226"/>
      <c r="KVO38" s="226"/>
      <c r="KVP38" s="226"/>
      <c r="KVX38" s="226"/>
      <c r="KVY38" s="226"/>
      <c r="KVZ38" s="226"/>
      <c r="KWA38" s="226"/>
      <c r="KWI38" s="226"/>
      <c r="KWJ38" s="226"/>
      <c r="KWK38" s="226"/>
      <c r="KWL38" s="226"/>
      <c r="KWT38" s="226"/>
      <c r="KWU38" s="226"/>
      <c r="KWV38" s="226"/>
      <c r="KWW38" s="226"/>
      <c r="KXE38" s="226"/>
      <c r="KXF38" s="226"/>
      <c r="KXG38" s="226"/>
      <c r="KXH38" s="226"/>
      <c r="KXP38" s="226"/>
      <c r="KXQ38" s="226"/>
      <c r="KXR38" s="226"/>
      <c r="KXS38" s="226"/>
      <c r="KYA38" s="226"/>
      <c r="KYB38" s="226"/>
      <c r="KYC38" s="226"/>
      <c r="KYD38" s="226"/>
      <c r="KYL38" s="226"/>
      <c r="KYM38" s="226"/>
      <c r="KYN38" s="226"/>
      <c r="KYO38" s="226"/>
      <c r="KYW38" s="226"/>
      <c r="KYX38" s="226"/>
      <c r="KYY38" s="226"/>
      <c r="KYZ38" s="226"/>
      <c r="KZH38" s="226"/>
      <c r="KZI38" s="226"/>
      <c r="KZJ38" s="226"/>
      <c r="KZK38" s="226"/>
      <c r="KZS38" s="226"/>
      <c r="KZT38" s="226"/>
      <c r="KZU38" s="226"/>
      <c r="KZV38" s="226"/>
      <c r="LAD38" s="226"/>
      <c r="LAE38" s="226"/>
      <c r="LAF38" s="226"/>
      <c r="LAG38" s="226"/>
      <c r="LAO38" s="226"/>
      <c r="LAP38" s="226"/>
      <c r="LAQ38" s="226"/>
      <c r="LAR38" s="226"/>
      <c r="LAZ38" s="226"/>
      <c r="LBA38" s="226"/>
      <c r="LBB38" s="226"/>
      <c r="LBC38" s="226"/>
      <c r="LBK38" s="226"/>
      <c r="LBL38" s="226"/>
      <c r="LBM38" s="226"/>
      <c r="LBN38" s="226"/>
      <c r="LBV38" s="226"/>
      <c r="LBW38" s="226"/>
      <c r="LBX38" s="226"/>
      <c r="LBY38" s="226"/>
      <c r="LCG38" s="226"/>
      <c r="LCH38" s="226"/>
      <c r="LCI38" s="226"/>
      <c r="LCJ38" s="226"/>
      <c r="LCR38" s="226"/>
      <c r="LCS38" s="226"/>
      <c r="LCT38" s="226"/>
      <c r="LCU38" s="226"/>
      <c r="LDC38" s="226"/>
      <c r="LDD38" s="226"/>
      <c r="LDE38" s="226"/>
      <c r="LDF38" s="226"/>
      <c r="LDN38" s="226"/>
      <c r="LDO38" s="226"/>
      <c r="LDP38" s="226"/>
      <c r="LDQ38" s="226"/>
      <c r="LDY38" s="226"/>
      <c r="LDZ38" s="226"/>
      <c r="LEA38" s="226"/>
      <c r="LEB38" s="226"/>
      <c r="LEJ38" s="226"/>
      <c r="LEK38" s="226"/>
      <c r="LEL38" s="226"/>
      <c r="LEM38" s="226"/>
      <c r="LEU38" s="226"/>
      <c r="LEV38" s="226"/>
      <c r="LEW38" s="226"/>
      <c r="LEX38" s="226"/>
      <c r="LFF38" s="226"/>
      <c r="LFG38" s="226"/>
      <c r="LFH38" s="226"/>
      <c r="LFI38" s="226"/>
      <c r="LFQ38" s="226"/>
      <c r="LFR38" s="226"/>
      <c r="LFS38" s="226"/>
      <c r="LFT38" s="226"/>
      <c r="LGB38" s="226"/>
      <c r="LGC38" s="226"/>
      <c r="LGD38" s="226"/>
      <c r="LGE38" s="226"/>
      <c r="LGM38" s="226"/>
      <c r="LGN38" s="226"/>
      <c r="LGO38" s="226"/>
      <c r="LGP38" s="226"/>
      <c r="LGX38" s="226"/>
      <c r="LGY38" s="226"/>
      <c r="LGZ38" s="226"/>
      <c r="LHA38" s="226"/>
      <c r="LHI38" s="226"/>
      <c r="LHJ38" s="226"/>
      <c r="LHK38" s="226"/>
      <c r="LHL38" s="226"/>
      <c r="LHT38" s="226"/>
      <c r="LHU38" s="226"/>
      <c r="LHV38" s="226"/>
      <c r="LHW38" s="226"/>
      <c r="LIE38" s="226"/>
      <c r="LIF38" s="226"/>
      <c r="LIG38" s="226"/>
      <c r="LIH38" s="226"/>
      <c r="LIP38" s="226"/>
      <c r="LIQ38" s="226"/>
      <c r="LIR38" s="226"/>
      <c r="LIS38" s="226"/>
      <c r="LJA38" s="226"/>
      <c r="LJB38" s="226"/>
      <c r="LJC38" s="226"/>
      <c r="LJD38" s="226"/>
      <c r="LJL38" s="226"/>
      <c r="LJM38" s="226"/>
      <c r="LJN38" s="226"/>
      <c r="LJO38" s="226"/>
      <c r="LJW38" s="226"/>
      <c r="LJX38" s="226"/>
      <c r="LJY38" s="226"/>
      <c r="LJZ38" s="226"/>
      <c r="LKH38" s="226"/>
      <c r="LKI38" s="226"/>
      <c r="LKJ38" s="226"/>
      <c r="LKK38" s="226"/>
      <c r="LKS38" s="226"/>
      <c r="LKT38" s="226"/>
      <c r="LKU38" s="226"/>
      <c r="LKV38" s="226"/>
      <c r="LLD38" s="226"/>
      <c r="LLE38" s="226"/>
      <c r="LLF38" s="226"/>
      <c r="LLG38" s="226"/>
      <c r="LLO38" s="226"/>
      <c r="LLP38" s="226"/>
      <c r="LLQ38" s="226"/>
      <c r="LLR38" s="226"/>
      <c r="LLZ38" s="226"/>
      <c r="LMA38" s="226"/>
      <c r="LMB38" s="226"/>
      <c r="LMC38" s="226"/>
      <c r="LMK38" s="226"/>
      <c r="LML38" s="226"/>
      <c r="LMM38" s="226"/>
      <c r="LMN38" s="226"/>
      <c r="LMV38" s="226"/>
      <c r="LMW38" s="226"/>
      <c r="LMX38" s="226"/>
      <c r="LMY38" s="226"/>
      <c r="LNG38" s="226"/>
      <c r="LNH38" s="226"/>
      <c r="LNI38" s="226"/>
      <c r="LNJ38" s="226"/>
      <c r="LNR38" s="226"/>
      <c r="LNS38" s="226"/>
      <c r="LNT38" s="226"/>
      <c r="LNU38" s="226"/>
      <c r="LOC38" s="226"/>
      <c r="LOD38" s="226"/>
      <c r="LOE38" s="226"/>
      <c r="LOF38" s="226"/>
      <c r="LON38" s="226"/>
      <c r="LOO38" s="226"/>
      <c r="LOP38" s="226"/>
      <c r="LOQ38" s="226"/>
      <c r="LOY38" s="226"/>
      <c r="LOZ38" s="226"/>
      <c r="LPA38" s="226"/>
      <c r="LPB38" s="226"/>
      <c r="LPJ38" s="226"/>
      <c r="LPK38" s="226"/>
      <c r="LPL38" s="226"/>
      <c r="LPM38" s="226"/>
      <c r="LPU38" s="226"/>
      <c r="LPV38" s="226"/>
      <c r="LPW38" s="226"/>
      <c r="LPX38" s="226"/>
      <c r="LQF38" s="226"/>
      <c r="LQG38" s="226"/>
      <c r="LQH38" s="226"/>
      <c r="LQI38" s="226"/>
      <c r="LQQ38" s="226"/>
      <c r="LQR38" s="226"/>
      <c r="LQS38" s="226"/>
      <c r="LQT38" s="226"/>
      <c r="LRB38" s="226"/>
      <c r="LRC38" s="226"/>
      <c r="LRD38" s="226"/>
      <c r="LRE38" s="226"/>
      <c r="LRM38" s="226"/>
      <c r="LRN38" s="226"/>
      <c r="LRO38" s="226"/>
      <c r="LRP38" s="226"/>
      <c r="LRX38" s="226"/>
      <c r="LRY38" s="226"/>
      <c r="LRZ38" s="226"/>
      <c r="LSA38" s="226"/>
      <c r="LSI38" s="226"/>
      <c r="LSJ38" s="226"/>
      <c r="LSK38" s="226"/>
      <c r="LSL38" s="226"/>
      <c r="LST38" s="226"/>
      <c r="LSU38" s="226"/>
      <c r="LSV38" s="226"/>
      <c r="LSW38" s="226"/>
      <c r="LTE38" s="226"/>
      <c r="LTF38" s="226"/>
      <c r="LTG38" s="226"/>
      <c r="LTH38" s="226"/>
      <c r="LTP38" s="226"/>
      <c r="LTQ38" s="226"/>
      <c r="LTR38" s="226"/>
      <c r="LTS38" s="226"/>
      <c r="LUA38" s="226"/>
      <c r="LUB38" s="226"/>
      <c r="LUC38" s="226"/>
      <c r="LUD38" s="226"/>
      <c r="LUL38" s="226"/>
      <c r="LUM38" s="226"/>
      <c r="LUN38" s="226"/>
      <c r="LUO38" s="226"/>
      <c r="LUW38" s="226"/>
      <c r="LUX38" s="226"/>
      <c r="LUY38" s="226"/>
      <c r="LUZ38" s="226"/>
      <c r="LVH38" s="226"/>
      <c r="LVI38" s="226"/>
      <c r="LVJ38" s="226"/>
      <c r="LVK38" s="226"/>
      <c r="LVS38" s="226"/>
      <c r="LVT38" s="226"/>
      <c r="LVU38" s="226"/>
      <c r="LVV38" s="226"/>
      <c r="LWD38" s="226"/>
      <c r="LWE38" s="226"/>
      <c r="LWF38" s="226"/>
      <c r="LWG38" s="226"/>
      <c r="LWO38" s="226"/>
      <c r="LWP38" s="226"/>
      <c r="LWQ38" s="226"/>
      <c r="LWR38" s="226"/>
      <c r="LWZ38" s="226"/>
      <c r="LXA38" s="226"/>
      <c r="LXB38" s="226"/>
      <c r="LXC38" s="226"/>
      <c r="LXK38" s="226"/>
      <c r="LXL38" s="226"/>
      <c r="LXM38" s="226"/>
      <c r="LXN38" s="226"/>
      <c r="LXV38" s="226"/>
      <c r="LXW38" s="226"/>
      <c r="LXX38" s="226"/>
      <c r="LXY38" s="226"/>
      <c r="LYG38" s="226"/>
      <c r="LYH38" s="226"/>
      <c r="LYI38" s="226"/>
      <c r="LYJ38" s="226"/>
      <c r="LYR38" s="226"/>
      <c r="LYS38" s="226"/>
      <c r="LYT38" s="226"/>
      <c r="LYU38" s="226"/>
      <c r="LZC38" s="226"/>
      <c r="LZD38" s="226"/>
      <c r="LZE38" s="226"/>
      <c r="LZF38" s="226"/>
      <c r="LZN38" s="226"/>
      <c r="LZO38" s="226"/>
      <c r="LZP38" s="226"/>
      <c r="LZQ38" s="226"/>
      <c r="LZY38" s="226"/>
      <c r="LZZ38" s="226"/>
      <c r="MAA38" s="226"/>
      <c r="MAB38" s="226"/>
      <c r="MAJ38" s="226"/>
      <c r="MAK38" s="226"/>
      <c r="MAL38" s="226"/>
      <c r="MAM38" s="226"/>
      <c r="MAU38" s="226"/>
      <c r="MAV38" s="226"/>
      <c r="MAW38" s="226"/>
      <c r="MAX38" s="226"/>
      <c r="MBF38" s="226"/>
      <c r="MBG38" s="226"/>
      <c r="MBH38" s="226"/>
      <c r="MBI38" s="226"/>
      <c r="MBQ38" s="226"/>
      <c r="MBR38" s="226"/>
      <c r="MBS38" s="226"/>
      <c r="MBT38" s="226"/>
      <c r="MCB38" s="226"/>
      <c r="MCC38" s="226"/>
      <c r="MCD38" s="226"/>
      <c r="MCE38" s="226"/>
      <c r="MCM38" s="226"/>
      <c r="MCN38" s="226"/>
      <c r="MCO38" s="226"/>
      <c r="MCP38" s="226"/>
      <c r="MCX38" s="226"/>
      <c r="MCY38" s="226"/>
      <c r="MCZ38" s="226"/>
      <c r="MDA38" s="226"/>
      <c r="MDI38" s="226"/>
      <c r="MDJ38" s="226"/>
      <c r="MDK38" s="226"/>
      <c r="MDL38" s="226"/>
      <c r="MDT38" s="226"/>
      <c r="MDU38" s="226"/>
      <c r="MDV38" s="226"/>
      <c r="MDW38" s="226"/>
      <c r="MEE38" s="226"/>
      <c r="MEF38" s="226"/>
      <c r="MEG38" s="226"/>
      <c r="MEH38" s="226"/>
      <c r="MEP38" s="226"/>
      <c r="MEQ38" s="226"/>
      <c r="MER38" s="226"/>
      <c r="MES38" s="226"/>
      <c r="MFA38" s="226"/>
      <c r="MFB38" s="226"/>
      <c r="MFC38" s="226"/>
      <c r="MFD38" s="226"/>
      <c r="MFL38" s="226"/>
      <c r="MFM38" s="226"/>
      <c r="MFN38" s="226"/>
      <c r="MFO38" s="226"/>
      <c r="MFW38" s="226"/>
      <c r="MFX38" s="226"/>
      <c r="MFY38" s="226"/>
      <c r="MFZ38" s="226"/>
      <c r="MGH38" s="226"/>
      <c r="MGI38" s="226"/>
      <c r="MGJ38" s="226"/>
      <c r="MGK38" s="226"/>
      <c r="MGS38" s="226"/>
      <c r="MGT38" s="226"/>
      <c r="MGU38" s="226"/>
      <c r="MGV38" s="226"/>
      <c r="MHD38" s="226"/>
      <c r="MHE38" s="226"/>
      <c r="MHF38" s="226"/>
      <c r="MHG38" s="226"/>
      <c r="MHO38" s="226"/>
      <c r="MHP38" s="226"/>
      <c r="MHQ38" s="226"/>
      <c r="MHR38" s="226"/>
      <c r="MHZ38" s="226"/>
      <c r="MIA38" s="226"/>
      <c r="MIB38" s="226"/>
      <c r="MIC38" s="226"/>
      <c r="MIK38" s="226"/>
      <c r="MIL38" s="226"/>
      <c r="MIM38" s="226"/>
      <c r="MIN38" s="226"/>
      <c r="MIV38" s="226"/>
      <c r="MIW38" s="226"/>
      <c r="MIX38" s="226"/>
      <c r="MIY38" s="226"/>
      <c r="MJG38" s="226"/>
      <c r="MJH38" s="226"/>
      <c r="MJI38" s="226"/>
      <c r="MJJ38" s="226"/>
      <c r="MJR38" s="226"/>
      <c r="MJS38" s="226"/>
      <c r="MJT38" s="226"/>
      <c r="MJU38" s="226"/>
      <c r="MKC38" s="226"/>
      <c r="MKD38" s="226"/>
      <c r="MKE38" s="226"/>
      <c r="MKF38" s="226"/>
      <c r="MKN38" s="226"/>
      <c r="MKO38" s="226"/>
      <c r="MKP38" s="226"/>
      <c r="MKQ38" s="226"/>
      <c r="MKY38" s="226"/>
      <c r="MKZ38" s="226"/>
      <c r="MLA38" s="226"/>
      <c r="MLB38" s="226"/>
      <c r="MLJ38" s="226"/>
      <c r="MLK38" s="226"/>
      <c r="MLL38" s="226"/>
      <c r="MLM38" s="226"/>
      <c r="MLU38" s="226"/>
      <c r="MLV38" s="226"/>
      <c r="MLW38" s="226"/>
      <c r="MLX38" s="226"/>
      <c r="MMF38" s="226"/>
      <c r="MMG38" s="226"/>
      <c r="MMH38" s="226"/>
      <c r="MMI38" s="226"/>
      <c r="MMQ38" s="226"/>
      <c r="MMR38" s="226"/>
      <c r="MMS38" s="226"/>
      <c r="MMT38" s="226"/>
      <c r="MNB38" s="226"/>
      <c r="MNC38" s="226"/>
      <c r="MND38" s="226"/>
      <c r="MNE38" s="226"/>
      <c r="MNM38" s="226"/>
      <c r="MNN38" s="226"/>
      <c r="MNO38" s="226"/>
      <c r="MNP38" s="226"/>
      <c r="MNX38" s="226"/>
      <c r="MNY38" s="226"/>
      <c r="MNZ38" s="226"/>
      <c r="MOA38" s="226"/>
      <c r="MOI38" s="226"/>
      <c r="MOJ38" s="226"/>
      <c r="MOK38" s="226"/>
      <c r="MOL38" s="226"/>
      <c r="MOT38" s="226"/>
      <c r="MOU38" s="226"/>
      <c r="MOV38" s="226"/>
      <c r="MOW38" s="226"/>
      <c r="MPE38" s="226"/>
      <c r="MPF38" s="226"/>
      <c r="MPG38" s="226"/>
      <c r="MPH38" s="226"/>
      <c r="MPP38" s="226"/>
      <c r="MPQ38" s="226"/>
      <c r="MPR38" s="226"/>
      <c r="MPS38" s="226"/>
      <c r="MQA38" s="226"/>
      <c r="MQB38" s="226"/>
      <c r="MQC38" s="226"/>
      <c r="MQD38" s="226"/>
      <c r="MQL38" s="226"/>
      <c r="MQM38" s="226"/>
      <c r="MQN38" s="226"/>
      <c r="MQO38" s="226"/>
      <c r="MQW38" s="226"/>
      <c r="MQX38" s="226"/>
      <c r="MQY38" s="226"/>
      <c r="MQZ38" s="226"/>
      <c r="MRH38" s="226"/>
      <c r="MRI38" s="226"/>
      <c r="MRJ38" s="226"/>
      <c r="MRK38" s="226"/>
      <c r="MRS38" s="226"/>
      <c r="MRT38" s="226"/>
      <c r="MRU38" s="226"/>
      <c r="MRV38" s="226"/>
      <c r="MSD38" s="226"/>
      <c r="MSE38" s="226"/>
      <c r="MSF38" s="226"/>
      <c r="MSG38" s="226"/>
      <c r="MSO38" s="226"/>
      <c r="MSP38" s="226"/>
      <c r="MSQ38" s="226"/>
      <c r="MSR38" s="226"/>
      <c r="MSZ38" s="226"/>
      <c r="MTA38" s="226"/>
      <c r="MTB38" s="226"/>
      <c r="MTC38" s="226"/>
      <c r="MTK38" s="226"/>
      <c r="MTL38" s="226"/>
      <c r="MTM38" s="226"/>
      <c r="MTN38" s="226"/>
      <c r="MTV38" s="226"/>
      <c r="MTW38" s="226"/>
      <c r="MTX38" s="226"/>
      <c r="MTY38" s="226"/>
      <c r="MUG38" s="226"/>
      <c r="MUH38" s="226"/>
      <c r="MUI38" s="226"/>
      <c r="MUJ38" s="226"/>
      <c r="MUR38" s="226"/>
      <c r="MUS38" s="226"/>
      <c r="MUT38" s="226"/>
      <c r="MUU38" s="226"/>
      <c r="MVC38" s="226"/>
      <c r="MVD38" s="226"/>
      <c r="MVE38" s="226"/>
      <c r="MVF38" s="226"/>
      <c r="MVN38" s="226"/>
      <c r="MVO38" s="226"/>
      <c r="MVP38" s="226"/>
      <c r="MVQ38" s="226"/>
      <c r="MVY38" s="226"/>
      <c r="MVZ38" s="226"/>
      <c r="MWA38" s="226"/>
      <c r="MWB38" s="226"/>
      <c r="MWJ38" s="226"/>
      <c r="MWK38" s="226"/>
      <c r="MWL38" s="226"/>
      <c r="MWM38" s="226"/>
      <c r="MWU38" s="226"/>
      <c r="MWV38" s="226"/>
      <c r="MWW38" s="226"/>
      <c r="MWX38" s="226"/>
      <c r="MXF38" s="226"/>
      <c r="MXG38" s="226"/>
      <c r="MXH38" s="226"/>
      <c r="MXI38" s="226"/>
      <c r="MXQ38" s="226"/>
      <c r="MXR38" s="226"/>
      <c r="MXS38" s="226"/>
      <c r="MXT38" s="226"/>
      <c r="MYB38" s="226"/>
      <c r="MYC38" s="226"/>
      <c r="MYD38" s="226"/>
      <c r="MYE38" s="226"/>
      <c r="MYM38" s="226"/>
      <c r="MYN38" s="226"/>
      <c r="MYO38" s="226"/>
      <c r="MYP38" s="226"/>
      <c r="MYX38" s="226"/>
      <c r="MYY38" s="226"/>
      <c r="MYZ38" s="226"/>
      <c r="MZA38" s="226"/>
      <c r="MZI38" s="226"/>
      <c r="MZJ38" s="226"/>
      <c r="MZK38" s="226"/>
      <c r="MZL38" s="226"/>
      <c r="MZT38" s="226"/>
      <c r="MZU38" s="226"/>
      <c r="MZV38" s="226"/>
      <c r="MZW38" s="226"/>
      <c r="NAE38" s="226"/>
      <c r="NAF38" s="226"/>
      <c r="NAG38" s="226"/>
      <c r="NAH38" s="226"/>
      <c r="NAP38" s="226"/>
      <c r="NAQ38" s="226"/>
      <c r="NAR38" s="226"/>
      <c r="NAS38" s="226"/>
      <c r="NBA38" s="226"/>
      <c r="NBB38" s="226"/>
      <c r="NBC38" s="226"/>
      <c r="NBD38" s="226"/>
      <c r="NBL38" s="226"/>
      <c r="NBM38" s="226"/>
      <c r="NBN38" s="226"/>
      <c r="NBO38" s="226"/>
      <c r="NBW38" s="226"/>
      <c r="NBX38" s="226"/>
      <c r="NBY38" s="226"/>
      <c r="NBZ38" s="226"/>
      <c r="NCH38" s="226"/>
      <c r="NCI38" s="226"/>
      <c r="NCJ38" s="226"/>
      <c r="NCK38" s="226"/>
      <c r="NCS38" s="226"/>
      <c r="NCT38" s="226"/>
      <c r="NCU38" s="226"/>
      <c r="NCV38" s="226"/>
      <c r="NDD38" s="226"/>
      <c r="NDE38" s="226"/>
      <c r="NDF38" s="226"/>
      <c r="NDG38" s="226"/>
      <c r="NDO38" s="226"/>
      <c r="NDP38" s="226"/>
      <c r="NDQ38" s="226"/>
      <c r="NDR38" s="226"/>
      <c r="NDZ38" s="226"/>
      <c r="NEA38" s="226"/>
      <c r="NEB38" s="226"/>
      <c r="NEC38" s="226"/>
      <c r="NEK38" s="226"/>
      <c r="NEL38" s="226"/>
      <c r="NEM38" s="226"/>
      <c r="NEN38" s="226"/>
      <c r="NEV38" s="226"/>
      <c r="NEW38" s="226"/>
      <c r="NEX38" s="226"/>
      <c r="NEY38" s="226"/>
      <c r="NFG38" s="226"/>
      <c r="NFH38" s="226"/>
      <c r="NFI38" s="226"/>
      <c r="NFJ38" s="226"/>
      <c r="NFR38" s="226"/>
      <c r="NFS38" s="226"/>
      <c r="NFT38" s="226"/>
      <c r="NFU38" s="226"/>
      <c r="NGC38" s="226"/>
      <c r="NGD38" s="226"/>
      <c r="NGE38" s="226"/>
      <c r="NGF38" s="226"/>
      <c r="NGN38" s="226"/>
      <c r="NGO38" s="226"/>
      <c r="NGP38" s="226"/>
      <c r="NGQ38" s="226"/>
      <c r="NGY38" s="226"/>
      <c r="NGZ38" s="226"/>
      <c r="NHA38" s="226"/>
      <c r="NHB38" s="226"/>
      <c r="NHJ38" s="226"/>
      <c r="NHK38" s="226"/>
      <c r="NHL38" s="226"/>
      <c r="NHM38" s="226"/>
      <c r="NHU38" s="226"/>
      <c r="NHV38" s="226"/>
      <c r="NHW38" s="226"/>
      <c r="NHX38" s="226"/>
      <c r="NIF38" s="226"/>
      <c r="NIG38" s="226"/>
      <c r="NIH38" s="226"/>
      <c r="NII38" s="226"/>
      <c r="NIQ38" s="226"/>
      <c r="NIR38" s="226"/>
      <c r="NIS38" s="226"/>
      <c r="NIT38" s="226"/>
      <c r="NJB38" s="226"/>
      <c r="NJC38" s="226"/>
      <c r="NJD38" s="226"/>
      <c r="NJE38" s="226"/>
      <c r="NJM38" s="226"/>
      <c r="NJN38" s="226"/>
      <c r="NJO38" s="226"/>
      <c r="NJP38" s="226"/>
      <c r="NJX38" s="226"/>
      <c r="NJY38" s="226"/>
      <c r="NJZ38" s="226"/>
      <c r="NKA38" s="226"/>
      <c r="NKI38" s="226"/>
      <c r="NKJ38" s="226"/>
      <c r="NKK38" s="226"/>
      <c r="NKL38" s="226"/>
      <c r="NKT38" s="226"/>
      <c r="NKU38" s="226"/>
      <c r="NKV38" s="226"/>
      <c r="NKW38" s="226"/>
      <c r="NLE38" s="226"/>
      <c r="NLF38" s="226"/>
      <c r="NLG38" s="226"/>
      <c r="NLH38" s="226"/>
      <c r="NLP38" s="226"/>
      <c r="NLQ38" s="226"/>
      <c r="NLR38" s="226"/>
      <c r="NLS38" s="226"/>
      <c r="NMA38" s="226"/>
      <c r="NMB38" s="226"/>
      <c r="NMC38" s="226"/>
      <c r="NMD38" s="226"/>
      <c r="NML38" s="226"/>
      <c r="NMM38" s="226"/>
      <c r="NMN38" s="226"/>
      <c r="NMO38" s="226"/>
      <c r="NMW38" s="226"/>
      <c r="NMX38" s="226"/>
      <c r="NMY38" s="226"/>
      <c r="NMZ38" s="226"/>
      <c r="NNH38" s="226"/>
      <c r="NNI38" s="226"/>
      <c r="NNJ38" s="226"/>
      <c r="NNK38" s="226"/>
      <c r="NNS38" s="226"/>
      <c r="NNT38" s="226"/>
      <c r="NNU38" s="226"/>
      <c r="NNV38" s="226"/>
      <c r="NOD38" s="226"/>
      <c r="NOE38" s="226"/>
      <c r="NOF38" s="226"/>
      <c r="NOG38" s="226"/>
      <c r="NOO38" s="226"/>
      <c r="NOP38" s="226"/>
      <c r="NOQ38" s="226"/>
      <c r="NOR38" s="226"/>
      <c r="NOZ38" s="226"/>
      <c r="NPA38" s="226"/>
      <c r="NPB38" s="226"/>
      <c r="NPC38" s="226"/>
      <c r="NPK38" s="226"/>
      <c r="NPL38" s="226"/>
      <c r="NPM38" s="226"/>
      <c r="NPN38" s="226"/>
      <c r="NPV38" s="226"/>
      <c r="NPW38" s="226"/>
      <c r="NPX38" s="226"/>
      <c r="NPY38" s="226"/>
      <c r="NQG38" s="226"/>
      <c r="NQH38" s="226"/>
      <c r="NQI38" s="226"/>
      <c r="NQJ38" s="226"/>
      <c r="NQR38" s="226"/>
      <c r="NQS38" s="226"/>
      <c r="NQT38" s="226"/>
      <c r="NQU38" s="226"/>
      <c r="NRC38" s="226"/>
      <c r="NRD38" s="226"/>
      <c r="NRE38" s="226"/>
      <c r="NRF38" s="226"/>
      <c r="NRN38" s="226"/>
      <c r="NRO38" s="226"/>
      <c r="NRP38" s="226"/>
      <c r="NRQ38" s="226"/>
      <c r="NRY38" s="226"/>
      <c r="NRZ38" s="226"/>
      <c r="NSA38" s="226"/>
      <c r="NSB38" s="226"/>
      <c r="NSJ38" s="226"/>
      <c r="NSK38" s="226"/>
      <c r="NSL38" s="226"/>
      <c r="NSM38" s="226"/>
      <c r="NSU38" s="226"/>
      <c r="NSV38" s="226"/>
      <c r="NSW38" s="226"/>
      <c r="NSX38" s="226"/>
      <c r="NTF38" s="226"/>
      <c r="NTG38" s="226"/>
      <c r="NTH38" s="226"/>
      <c r="NTI38" s="226"/>
      <c r="NTQ38" s="226"/>
      <c r="NTR38" s="226"/>
      <c r="NTS38" s="226"/>
      <c r="NTT38" s="226"/>
      <c r="NUB38" s="226"/>
      <c r="NUC38" s="226"/>
      <c r="NUD38" s="226"/>
      <c r="NUE38" s="226"/>
      <c r="NUM38" s="226"/>
      <c r="NUN38" s="226"/>
      <c r="NUO38" s="226"/>
      <c r="NUP38" s="226"/>
      <c r="NUX38" s="226"/>
      <c r="NUY38" s="226"/>
      <c r="NUZ38" s="226"/>
      <c r="NVA38" s="226"/>
      <c r="NVI38" s="226"/>
      <c r="NVJ38" s="226"/>
      <c r="NVK38" s="226"/>
      <c r="NVL38" s="226"/>
      <c r="NVT38" s="226"/>
      <c r="NVU38" s="226"/>
      <c r="NVV38" s="226"/>
      <c r="NVW38" s="226"/>
      <c r="NWE38" s="226"/>
      <c r="NWF38" s="226"/>
      <c r="NWG38" s="226"/>
      <c r="NWH38" s="226"/>
      <c r="NWP38" s="226"/>
      <c r="NWQ38" s="226"/>
      <c r="NWR38" s="226"/>
      <c r="NWS38" s="226"/>
      <c r="NXA38" s="226"/>
      <c r="NXB38" s="226"/>
      <c r="NXC38" s="226"/>
      <c r="NXD38" s="226"/>
      <c r="NXL38" s="226"/>
      <c r="NXM38" s="226"/>
      <c r="NXN38" s="226"/>
      <c r="NXO38" s="226"/>
      <c r="NXW38" s="226"/>
      <c r="NXX38" s="226"/>
      <c r="NXY38" s="226"/>
      <c r="NXZ38" s="226"/>
      <c r="NYH38" s="226"/>
      <c r="NYI38" s="226"/>
      <c r="NYJ38" s="226"/>
      <c r="NYK38" s="226"/>
      <c r="NYS38" s="226"/>
      <c r="NYT38" s="226"/>
      <c r="NYU38" s="226"/>
      <c r="NYV38" s="226"/>
      <c r="NZD38" s="226"/>
      <c r="NZE38" s="226"/>
      <c r="NZF38" s="226"/>
      <c r="NZG38" s="226"/>
      <c r="NZO38" s="226"/>
      <c r="NZP38" s="226"/>
      <c r="NZQ38" s="226"/>
      <c r="NZR38" s="226"/>
      <c r="NZZ38" s="226"/>
      <c r="OAA38" s="226"/>
      <c r="OAB38" s="226"/>
      <c r="OAC38" s="226"/>
      <c r="OAK38" s="226"/>
      <c r="OAL38" s="226"/>
      <c r="OAM38" s="226"/>
      <c r="OAN38" s="226"/>
      <c r="OAV38" s="226"/>
      <c r="OAW38" s="226"/>
      <c r="OAX38" s="226"/>
      <c r="OAY38" s="226"/>
      <c r="OBG38" s="226"/>
      <c r="OBH38" s="226"/>
      <c r="OBI38" s="226"/>
      <c r="OBJ38" s="226"/>
      <c r="OBR38" s="226"/>
      <c r="OBS38" s="226"/>
      <c r="OBT38" s="226"/>
      <c r="OBU38" s="226"/>
      <c r="OCC38" s="226"/>
      <c r="OCD38" s="226"/>
      <c r="OCE38" s="226"/>
      <c r="OCF38" s="226"/>
      <c r="OCN38" s="226"/>
      <c r="OCO38" s="226"/>
      <c r="OCP38" s="226"/>
      <c r="OCQ38" s="226"/>
      <c r="OCY38" s="226"/>
      <c r="OCZ38" s="226"/>
      <c r="ODA38" s="226"/>
      <c r="ODB38" s="226"/>
      <c r="ODJ38" s="226"/>
      <c r="ODK38" s="226"/>
      <c r="ODL38" s="226"/>
      <c r="ODM38" s="226"/>
      <c r="ODU38" s="226"/>
      <c r="ODV38" s="226"/>
      <c r="ODW38" s="226"/>
      <c r="ODX38" s="226"/>
      <c r="OEF38" s="226"/>
      <c r="OEG38" s="226"/>
      <c r="OEH38" s="226"/>
      <c r="OEI38" s="226"/>
      <c r="OEQ38" s="226"/>
      <c r="OER38" s="226"/>
      <c r="OES38" s="226"/>
      <c r="OET38" s="226"/>
      <c r="OFB38" s="226"/>
      <c r="OFC38" s="226"/>
      <c r="OFD38" s="226"/>
      <c r="OFE38" s="226"/>
      <c r="OFM38" s="226"/>
      <c r="OFN38" s="226"/>
      <c r="OFO38" s="226"/>
      <c r="OFP38" s="226"/>
      <c r="OFX38" s="226"/>
      <c r="OFY38" s="226"/>
      <c r="OFZ38" s="226"/>
      <c r="OGA38" s="226"/>
      <c r="OGI38" s="226"/>
      <c r="OGJ38" s="226"/>
      <c r="OGK38" s="226"/>
      <c r="OGL38" s="226"/>
      <c r="OGT38" s="226"/>
      <c r="OGU38" s="226"/>
      <c r="OGV38" s="226"/>
      <c r="OGW38" s="226"/>
      <c r="OHE38" s="226"/>
      <c r="OHF38" s="226"/>
      <c r="OHG38" s="226"/>
      <c r="OHH38" s="226"/>
      <c r="OHP38" s="226"/>
      <c r="OHQ38" s="226"/>
      <c r="OHR38" s="226"/>
      <c r="OHS38" s="226"/>
      <c r="OIA38" s="226"/>
      <c r="OIB38" s="226"/>
      <c r="OIC38" s="226"/>
      <c r="OID38" s="226"/>
      <c r="OIL38" s="226"/>
      <c r="OIM38" s="226"/>
      <c r="OIN38" s="226"/>
      <c r="OIO38" s="226"/>
      <c r="OIW38" s="226"/>
      <c r="OIX38" s="226"/>
      <c r="OIY38" s="226"/>
      <c r="OIZ38" s="226"/>
      <c r="OJH38" s="226"/>
      <c r="OJI38" s="226"/>
      <c r="OJJ38" s="226"/>
      <c r="OJK38" s="226"/>
      <c r="OJS38" s="226"/>
      <c r="OJT38" s="226"/>
      <c r="OJU38" s="226"/>
      <c r="OJV38" s="226"/>
      <c r="OKD38" s="226"/>
      <c r="OKE38" s="226"/>
      <c r="OKF38" s="226"/>
      <c r="OKG38" s="226"/>
      <c r="OKO38" s="226"/>
      <c r="OKP38" s="226"/>
      <c r="OKQ38" s="226"/>
      <c r="OKR38" s="226"/>
      <c r="OKZ38" s="226"/>
      <c r="OLA38" s="226"/>
      <c r="OLB38" s="226"/>
      <c r="OLC38" s="226"/>
      <c r="OLK38" s="226"/>
      <c r="OLL38" s="226"/>
      <c r="OLM38" s="226"/>
      <c r="OLN38" s="226"/>
      <c r="OLV38" s="226"/>
      <c r="OLW38" s="226"/>
      <c r="OLX38" s="226"/>
      <c r="OLY38" s="226"/>
      <c r="OMG38" s="226"/>
      <c r="OMH38" s="226"/>
      <c r="OMI38" s="226"/>
      <c r="OMJ38" s="226"/>
      <c r="OMR38" s="226"/>
      <c r="OMS38" s="226"/>
      <c r="OMT38" s="226"/>
      <c r="OMU38" s="226"/>
      <c r="ONC38" s="226"/>
      <c r="OND38" s="226"/>
      <c r="ONE38" s="226"/>
      <c r="ONF38" s="226"/>
      <c r="ONN38" s="226"/>
      <c r="ONO38" s="226"/>
      <c r="ONP38" s="226"/>
      <c r="ONQ38" s="226"/>
      <c r="ONY38" s="226"/>
      <c r="ONZ38" s="226"/>
      <c r="OOA38" s="226"/>
      <c r="OOB38" s="226"/>
      <c r="OOJ38" s="226"/>
      <c r="OOK38" s="226"/>
      <c r="OOL38" s="226"/>
      <c r="OOM38" s="226"/>
      <c r="OOU38" s="226"/>
      <c r="OOV38" s="226"/>
      <c r="OOW38" s="226"/>
      <c r="OOX38" s="226"/>
      <c r="OPF38" s="226"/>
      <c r="OPG38" s="226"/>
      <c r="OPH38" s="226"/>
      <c r="OPI38" s="226"/>
      <c r="OPQ38" s="226"/>
      <c r="OPR38" s="226"/>
      <c r="OPS38" s="226"/>
      <c r="OPT38" s="226"/>
      <c r="OQB38" s="226"/>
      <c r="OQC38" s="226"/>
      <c r="OQD38" s="226"/>
      <c r="OQE38" s="226"/>
      <c r="OQM38" s="226"/>
      <c r="OQN38" s="226"/>
      <c r="OQO38" s="226"/>
      <c r="OQP38" s="226"/>
      <c r="OQX38" s="226"/>
      <c r="OQY38" s="226"/>
      <c r="OQZ38" s="226"/>
      <c r="ORA38" s="226"/>
      <c r="ORI38" s="226"/>
      <c r="ORJ38" s="226"/>
      <c r="ORK38" s="226"/>
      <c r="ORL38" s="226"/>
      <c r="ORT38" s="226"/>
      <c r="ORU38" s="226"/>
      <c r="ORV38" s="226"/>
      <c r="ORW38" s="226"/>
      <c r="OSE38" s="226"/>
      <c r="OSF38" s="226"/>
      <c r="OSG38" s="226"/>
      <c r="OSH38" s="226"/>
      <c r="OSP38" s="226"/>
      <c r="OSQ38" s="226"/>
      <c r="OSR38" s="226"/>
      <c r="OSS38" s="226"/>
      <c r="OTA38" s="226"/>
      <c r="OTB38" s="226"/>
      <c r="OTC38" s="226"/>
      <c r="OTD38" s="226"/>
      <c r="OTL38" s="226"/>
      <c r="OTM38" s="226"/>
      <c r="OTN38" s="226"/>
      <c r="OTO38" s="226"/>
      <c r="OTW38" s="226"/>
      <c r="OTX38" s="226"/>
      <c r="OTY38" s="226"/>
      <c r="OTZ38" s="226"/>
      <c r="OUH38" s="226"/>
      <c r="OUI38" s="226"/>
      <c r="OUJ38" s="226"/>
      <c r="OUK38" s="226"/>
      <c r="OUS38" s="226"/>
      <c r="OUT38" s="226"/>
      <c r="OUU38" s="226"/>
      <c r="OUV38" s="226"/>
      <c r="OVD38" s="226"/>
      <c r="OVE38" s="226"/>
      <c r="OVF38" s="226"/>
      <c r="OVG38" s="226"/>
      <c r="OVO38" s="226"/>
      <c r="OVP38" s="226"/>
      <c r="OVQ38" s="226"/>
      <c r="OVR38" s="226"/>
      <c r="OVZ38" s="226"/>
      <c r="OWA38" s="226"/>
      <c r="OWB38" s="226"/>
      <c r="OWC38" s="226"/>
      <c r="OWK38" s="226"/>
      <c r="OWL38" s="226"/>
      <c r="OWM38" s="226"/>
      <c r="OWN38" s="226"/>
      <c r="OWV38" s="226"/>
      <c r="OWW38" s="226"/>
      <c r="OWX38" s="226"/>
      <c r="OWY38" s="226"/>
      <c r="OXG38" s="226"/>
      <c r="OXH38" s="226"/>
      <c r="OXI38" s="226"/>
      <c r="OXJ38" s="226"/>
      <c r="OXR38" s="226"/>
      <c r="OXS38" s="226"/>
      <c r="OXT38" s="226"/>
      <c r="OXU38" s="226"/>
      <c r="OYC38" s="226"/>
      <c r="OYD38" s="226"/>
      <c r="OYE38" s="226"/>
      <c r="OYF38" s="226"/>
      <c r="OYN38" s="226"/>
      <c r="OYO38" s="226"/>
      <c r="OYP38" s="226"/>
      <c r="OYQ38" s="226"/>
      <c r="OYY38" s="226"/>
      <c r="OYZ38" s="226"/>
      <c r="OZA38" s="226"/>
      <c r="OZB38" s="226"/>
      <c r="OZJ38" s="226"/>
      <c r="OZK38" s="226"/>
      <c r="OZL38" s="226"/>
      <c r="OZM38" s="226"/>
      <c r="OZU38" s="226"/>
      <c r="OZV38" s="226"/>
      <c r="OZW38" s="226"/>
      <c r="OZX38" s="226"/>
      <c r="PAF38" s="226"/>
      <c r="PAG38" s="226"/>
      <c r="PAH38" s="226"/>
      <c r="PAI38" s="226"/>
      <c r="PAQ38" s="226"/>
      <c r="PAR38" s="226"/>
      <c r="PAS38" s="226"/>
      <c r="PAT38" s="226"/>
      <c r="PBB38" s="226"/>
      <c r="PBC38" s="226"/>
      <c r="PBD38" s="226"/>
      <c r="PBE38" s="226"/>
      <c r="PBM38" s="226"/>
      <c r="PBN38" s="226"/>
      <c r="PBO38" s="226"/>
      <c r="PBP38" s="226"/>
      <c r="PBX38" s="226"/>
      <c r="PBY38" s="226"/>
      <c r="PBZ38" s="226"/>
      <c r="PCA38" s="226"/>
      <c r="PCI38" s="226"/>
      <c r="PCJ38" s="226"/>
      <c r="PCK38" s="226"/>
      <c r="PCL38" s="226"/>
      <c r="PCT38" s="226"/>
      <c r="PCU38" s="226"/>
      <c r="PCV38" s="226"/>
      <c r="PCW38" s="226"/>
      <c r="PDE38" s="226"/>
      <c r="PDF38" s="226"/>
      <c r="PDG38" s="226"/>
      <c r="PDH38" s="226"/>
      <c r="PDP38" s="226"/>
      <c r="PDQ38" s="226"/>
      <c r="PDR38" s="226"/>
      <c r="PDS38" s="226"/>
      <c r="PEA38" s="226"/>
      <c r="PEB38" s="226"/>
      <c r="PEC38" s="226"/>
      <c r="PED38" s="226"/>
      <c r="PEL38" s="226"/>
      <c r="PEM38" s="226"/>
      <c r="PEN38" s="226"/>
      <c r="PEO38" s="226"/>
      <c r="PEW38" s="226"/>
      <c r="PEX38" s="226"/>
      <c r="PEY38" s="226"/>
      <c r="PEZ38" s="226"/>
      <c r="PFH38" s="226"/>
      <c r="PFI38" s="226"/>
      <c r="PFJ38" s="226"/>
      <c r="PFK38" s="226"/>
      <c r="PFS38" s="226"/>
      <c r="PFT38" s="226"/>
      <c r="PFU38" s="226"/>
      <c r="PFV38" s="226"/>
      <c r="PGD38" s="226"/>
      <c r="PGE38" s="226"/>
      <c r="PGF38" s="226"/>
      <c r="PGG38" s="226"/>
      <c r="PGO38" s="226"/>
      <c r="PGP38" s="226"/>
      <c r="PGQ38" s="226"/>
      <c r="PGR38" s="226"/>
      <c r="PGZ38" s="226"/>
      <c r="PHA38" s="226"/>
      <c r="PHB38" s="226"/>
      <c r="PHC38" s="226"/>
      <c r="PHK38" s="226"/>
      <c r="PHL38" s="226"/>
      <c r="PHM38" s="226"/>
      <c r="PHN38" s="226"/>
      <c r="PHV38" s="226"/>
      <c r="PHW38" s="226"/>
      <c r="PHX38" s="226"/>
      <c r="PHY38" s="226"/>
      <c r="PIG38" s="226"/>
      <c r="PIH38" s="226"/>
      <c r="PII38" s="226"/>
      <c r="PIJ38" s="226"/>
      <c r="PIR38" s="226"/>
      <c r="PIS38" s="226"/>
      <c r="PIT38" s="226"/>
      <c r="PIU38" s="226"/>
      <c r="PJC38" s="226"/>
      <c r="PJD38" s="226"/>
      <c r="PJE38" s="226"/>
      <c r="PJF38" s="226"/>
      <c r="PJN38" s="226"/>
      <c r="PJO38" s="226"/>
      <c r="PJP38" s="226"/>
      <c r="PJQ38" s="226"/>
      <c r="PJY38" s="226"/>
      <c r="PJZ38" s="226"/>
      <c r="PKA38" s="226"/>
      <c r="PKB38" s="226"/>
      <c r="PKJ38" s="226"/>
      <c r="PKK38" s="226"/>
      <c r="PKL38" s="226"/>
      <c r="PKM38" s="226"/>
      <c r="PKU38" s="226"/>
      <c r="PKV38" s="226"/>
      <c r="PKW38" s="226"/>
      <c r="PKX38" s="226"/>
      <c r="PLF38" s="226"/>
      <c r="PLG38" s="226"/>
      <c r="PLH38" s="226"/>
      <c r="PLI38" s="226"/>
      <c r="PLQ38" s="226"/>
      <c r="PLR38" s="226"/>
      <c r="PLS38" s="226"/>
      <c r="PLT38" s="226"/>
      <c r="PMB38" s="226"/>
      <c r="PMC38" s="226"/>
      <c r="PMD38" s="226"/>
      <c r="PME38" s="226"/>
      <c r="PMM38" s="226"/>
      <c r="PMN38" s="226"/>
      <c r="PMO38" s="226"/>
      <c r="PMP38" s="226"/>
      <c r="PMX38" s="226"/>
      <c r="PMY38" s="226"/>
      <c r="PMZ38" s="226"/>
      <c r="PNA38" s="226"/>
      <c r="PNI38" s="226"/>
      <c r="PNJ38" s="226"/>
      <c r="PNK38" s="226"/>
      <c r="PNL38" s="226"/>
      <c r="PNT38" s="226"/>
      <c r="PNU38" s="226"/>
      <c r="PNV38" s="226"/>
      <c r="PNW38" s="226"/>
      <c r="POE38" s="226"/>
      <c r="POF38" s="226"/>
      <c r="POG38" s="226"/>
      <c r="POH38" s="226"/>
      <c r="POP38" s="226"/>
      <c r="POQ38" s="226"/>
      <c r="POR38" s="226"/>
      <c r="POS38" s="226"/>
      <c r="PPA38" s="226"/>
      <c r="PPB38" s="226"/>
      <c r="PPC38" s="226"/>
      <c r="PPD38" s="226"/>
      <c r="PPL38" s="226"/>
      <c r="PPM38" s="226"/>
      <c r="PPN38" s="226"/>
      <c r="PPO38" s="226"/>
      <c r="PPW38" s="226"/>
      <c r="PPX38" s="226"/>
      <c r="PPY38" s="226"/>
      <c r="PPZ38" s="226"/>
      <c r="PQH38" s="226"/>
      <c r="PQI38" s="226"/>
      <c r="PQJ38" s="226"/>
      <c r="PQK38" s="226"/>
      <c r="PQS38" s="226"/>
      <c r="PQT38" s="226"/>
      <c r="PQU38" s="226"/>
      <c r="PQV38" s="226"/>
      <c r="PRD38" s="226"/>
      <c r="PRE38" s="226"/>
      <c r="PRF38" s="226"/>
      <c r="PRG38" s="226"/>
      <c r="PRO38" s="226"/>
      <c r="PRP38" s="226"/>
      <c r="PRQ38" s="226"/>
      <c r="PRR38" s="226"/>
      <c r="PRZ38" s="226"/>
      <c r="PSA38" s="226"/>
      <c r="PSB38" s="226"/>
      <c r="PSC38" s="226"/>
      <c r="PSK38" s="226"/>
      <c r="PSL38" s="226"/>
      <c r="PSM38" s="226"/>
      <c r="PSN38" s="226"/>
      <c r="PSV38" s="226"/>
      <c r="PSW38" s="226"/>
      <c r="PSX38" s="226"/>
      <c r="PSY38" s="226"/>
      <c r="PTG38" s="226"/>
      <c r="PTH38" s="226"/>
      <c r="PTI38" s="226"/>
      <c r="PTJ38" s="226"/>
      <c r="PTR38" s="226"/>
      <c r="PTS38" s="226"/>
      <c r="PTT38" s="226"/>
      <c r="PTU38" s="226"/>
      <c r="PUC38" s="226"/>
      <c r="PUD38" s="226"/>
      <c r="PUE38" s="226"/>
      <c r="PUF38" s="226"/>
      <c r="PUN38" s="226"/>
      <c r="PUO38" s="226"/>
      <c r="PUP38" s="226"/>
      <c r="PUQ38" s="226"/>
      <c r="PUY38" s="226"/>
      <c r="PUZ38" s="226"/>
      <c r="PVA38" s="226"/>
      <c r="PVB38" s="226"/>
      <c r="PVJ38" s="226"/>
      <c r="PVK38" s="226"/>
      <c r="PVL38" s="226"/>
      <c r="PVM38" s="226"/>
      <c r="PVU38" s="226"/>
      <c r="PVV38" s="226"/>
      <c r="PVW38" s="226"/>
      <c r="PVX38" s="226"/>
      <c r="PWF38" s="226"/>
      <c r="PWG38" s="226"/>
      <c r="PWH38" s="226"/>
      <c r="PWI38" s="226"/>
      <c r="PWQ38" s="226"/>
      <c r="PWR38" s="226"/>
      <c r="PWS38" s="226"/>
      <c r="PWT38" s="226"/>
      <c r="PXB38" s="226"/>
      <c r="PXC38" s="226"/>
      <c r="PXD38" s="226"/>
      <c r="PXE38" s="226"/>
      <c r="PXM38" s="226"/>
      <c r="PXN38" s="226"/>
      <c r="PXO38" s="226"/>
      <c r="PXP38" s="226"/>
      <c r="PXX38" s="226"/>
      <c r="PXY38" s="226"/>
      <c r="PXZ38" s="226"/>
      <c r="PYA38" s="226"/>
      <c r="PYI38" s="226"/>
      <c r="PYJ38" s="226"/>
      <c r="PYK38" s="226"/>
      <c r="PYL38" s="226"/>
      <c r="PYT38" s="226"/>
      <c r="PYU38" s="226"/>
      <c r="PYV38" s="226"/>
      <c r="PYW38" s="226"/>
      <c r="PZE38" s="226"/>
      <c r="PZF38" s="226"/>
      <c r="PZG38" s="226"/>
      <c r="PZH38" s="226"/>
      <c r="PZP38" s="226"/>
      <c r="PZQ38" s="226"/>
      <c r="PZR38" s="226"/>
      <c r="PZS38" s="226"/>
      <c r="QAA38" s="226"/>
      <c r="QAB38" s="226"/>
      <c r="QAC38" s="226"/>
      <c r="QAD38" s="226"/>
      <c r="QAL38" s="226"/>
      <c r="QAM38" s="226"/>
      <c r="QAN38" s="226"/>
      <c r="QAO38" s="226"/>
      <c r="QAW38" s="226"/>
      <c r="QAX38" s="226"/>
      <c r="QAY38" s="226"/>
      <c r="QAZ38" s="226"/>
      <c r="QBH38" s="226"/>
      <c r="QBI38" s="226"/>
      <c r="QBJ38" s="226"/>
      <c r="QBK38" s="226"/>
      <c r="QBS38" s="226"/>
      <c r="QBT38" s="226"/>
      <c r="QBU38" s="226"/>
      <c r="QBV38" s="226"/>
      <c r="QCD38" s="226"/>
      <c r="QCE38" s="226"/>
      <c r="QCF38" s="226"/>
      <c r="QCG38" s="226"/>
      <c r="QCO38" s="226"/>
      <c r="QCP38" s="226"/>
      <c r="QCQ38" s="226"/>
      <c r="QCR38" s="226"/>
      <c r="QCZ38" s="226"/>
      <c r="QDA38" s="226"/>
      <c r="QDB38" s="226"/>
      <c r="QDC38" s="226"/>
      <c r="QDK38" s="226"/>
      <c r="QDL38" s="226"/>
      <c r="QDM38" s="226"/>
      <c r="QDN38" s="226"/>
      <c r="QDV38" s="226"/>
      <c r="QDW38" s="226"/>
      <c r="QDX38" s="226"/>
      <c r="QDY38" s="226"/>
      <c r="QEG38" s="226"/>
      <c r="QEH38" s="226"/>
      <c r="QEI38" s="226"/>
      <c r="QEJ38" s="226"/>
      <c r="QER38" s="226"/>
      <c r="QES38" s="226"/>
      <c r="QET38" s="226"/>
      <c r="QEU38" s="226"/>
      <c r="QFC38" s="226"/>
      <c r="QFD38" s="226"/>
      <c r="QFE38" s="226"/>
      <c r="QFF38" s="226"/>
      <c r="QFN38" s="226"/>
      <c r="QFO38" s="226"/>
      <c r="QFP38" s="226"/>
      <c r="QFQ38" s="226"/>
      <c r="QFY38" s="226"/>
      <c r="QFZ38" s="226"/>
      <c r="QGA38" s="226"/>
      <c r="QGB38" s="226"/>
      <c r="QGJ38" s="226"/>
      <c r="QGK38" s="226"/>
      <c r="QGL38" s="226"/>
      <c r="QGM38" s="226"/>
      <c r="QGU38" s="226"/>
      <c r="QGV38" s="226"/>
      <c r="QGW38" s="226"/>
      <c r="QGX38" s="226"/>
      <c r="QHF38" s="226"/>
      <c r="QHG38" s="226"/>
      <c r="QHH38" s="226"/>
      <c r="QHI38" s="226"/>
      <c r="QHQ38" s="226"/>
      <c r="QHR38" s="226"/>
      <c r="QHS38" s="226"/>
      <c r="QHT38" s="226"/>
      <c r="QIB38" s="226"/>
      <c r="QIC38" s="226"/>
      <c r="QID38" s="226"/>
      <c r="QIE38" s="226"/>
      <c r="QIM38" s="226"/>
      <c r="QIN38" s="226"/>
      <c r="QIO38" s="226"/>
      <c r="QIP38" s="226"/>
      <c r="QIX38" s="226"/>
      <c r="QIY38" s="226"/>
      <c r="QIZ38" s="226"/>
      <c r="QJA38" s="226"/>
      <c r="QJI38" s="226"/>
      <c r="QJJ38" s="226"/>
      <c r="QJK38" s="226"/>
      <c r="QJL38" s="226"/>
      <c r="QJT38" s="226"/>
      <c r="QJU38" s="226"/>
      <c r="QJV38" s="226"/>
      <c r="QJW38" s="226"/>
      <c r="QKE38" s="226"/>
      <c r="QKF38" s="226"/>
      <c r="QKG38" s="226"/>
      <c r="QKH38" s="226"/>
      <c r="QKP38" s="226"/>
      <c r="QKQ38" s="226"/>
      <c r="QKR38" s="226"/>
      <c r="QKS38" s="226"/>
      <c r="QLA38" s="226"/>
      <c r="QLB38" s="226"/>
      <c r="QLC38" s="226"/>
      <c r="QLD38" s="226"/>
      <c r="QLL38" s="226"/>
      <c r="QLM38" s="226"/>
      <c r="QLN38" s="226"/>
      <c r="QLO38" s="226"/>
      <c r="QLW38" s="226"/>
      <c r="QLX38" s="226"/>
      <c r="QLY38" s="226"/>
      <c r="QLZ38" s="226"/>
      <c r="QMH38" s="226"/>
      <c r="QMI38" s="226"/>
      <c r="QMJ38" s="226"/>
      <c r="QMK38" s="226"/>
      <c r="QMS38" s="226"/>
      <c r="QMT38" s="226"/>
      <c r="QMU38" s="226"/>
      <c r="QMV38" s="226"/>
      <c r="QND38" s="226"/>
      <c r="QNE38" s="226"/>
      <c r="QNF38" s="226"/>
      <c r="QNG38" s="226"/>
      <c r="QNO38" s="226"/>
      <c r="QNP38" s="226"/>
      <c r="QNQ38" s="226"/>
      <c r="QNR38" s="226"/>
      <c r="QNZ38" s="226"/>
      <c r="QOA38" s="226"/>
      <c r="QOB38" s="226"/>
      <c r="QOC38" s="226"/>
      <c r="QOK38" s="226"/>
      <c r="QOL38" s="226"/>
      <c r="QOM38" s="226"/>
      <c r="QON38" s="226"/>
      <c r="QOV38" s="226"/>
      <c r="QOW38" s="226"/>
      <c r="QOX38" s="226"/>
      <c r="QOY38" s="226"/>
      <c r="QPG38" s="226"/>
      <c r="QPH38" s="226"/>
      <c r="QPI38" s="226"/>
      <c r="QPJ38" s="226"/>
      <c r="QPR38" s="226"/>
      <c r="QPS38" s="226"/>
      <c r="QPT38" s="226"/>
      <c r="QPU38" s="226"/>
      <c r="QQC38" s="226"/>
      <c r="QQD38" s="226"/>
      <c r="QQE38" s="226"/>
      <c r="QQF38" s="226"/>
      <c r="QQN38" s="226"/>
      <c r="QQO38" s="226"/>
      <c r="QQP38" s="226"/>
      <c r="QQQ38" s="226"/>
      <c r="QQY38" s="226"/>
      <c r="QQZ38" s="226"/>
      <c r="QRA38" s="226"/>
      <c r="QRB38" s="226"/>
      <c r="QRJ38" s="226"/>
      <c r="QRK38" s="226"/>
      <c r="QRL38" s="226"/>
      <c r="QRM38" s="226"/>
      <c r="QRU38" s="226"/>
      <c r="QRV38" s="226"/>
      <c r="QRW38" s="226"/>
      <c r="QRX38" s="226"/>
      <c r="QSF38" s="226"/>
      <c r="QSG38" s="226"/>
      <c r="QSH38" s="226"/>
      <c r="QSI38" s="226"/>
      <c r="QSQ38" s="226"/>
      <c r="QSR38" s="226"/>
      <c r="QSS38" s="226"/>
      <c r="QST38" s="226"/>
      <c r="QTB38" s="226"/>
      <c r="QTC38" s="226"/>
      <c r="QTD38" s="226"/>
      <c r="QTE38" s="226"/>
      <c r="QTM38" s="226"/>
      <c r="QTN38" s="226"/>
      <c r="QTO38" s="226"/>
      <c r="QTP38" s="226"/>
      <c r="QTX38" s="226"/>
      <c r="QTY38" s="226"/>
      <c r="QTZ38" s="226"/>
      <c r="QUA38" s="226"/>
      <c r="QUI38" s="226"/>
      <c r="QUJ38" s="226"/>
      <c r="QUK38" s="226"/>
      <c r="QUL38" s="226"/>
      <c r="QUT38" s="226"/>
      <c r="QUU38" s="226"/>
      <c r="QUV38" s="226"/>
      <c r="QUW38" s="226"/>
      <c r="QVE38" s="226"/>
      <c r="QVF38" s="226"/>
      <c r="QVG38" s="226"/>
      <c r="QVH38" s="226"/>
      <c r="QVP38" s="226"/>
      <c r="QVQ38" s="226"/>
      <c r="QVR38" s="226"/>
      <c r="QVS38" s="226"/>
      <c r="QWA38" s="226"/>
      <c r="QWB38" s="226"/>
      <c r="QWC38" s="226"/>
      <c r="QWD38" s="226"/>
      <c r="QWL38" s="226"/>
      <c r="QWM38" s="226"/>
      <c r="QWN38" s="226"/>
      <c r="QWO38" s="226"/>
      <c r="QWW38" s="226"/>
      <c r="QWX38" s="226"/>
      <c r="QWY38" s="226"/>
      <c r="QWZ38" s="226"/>
      <c r="QXH38" s="226"/>
      <c r="QXI38" s="226"/>
      <c r="QXJ38" s="226"/>
      <c r="QXK38" s="226"/>
      <c r="QXS38" s="226"/>
      <c r="QXT38" s="226"/>
      <c r="QXU38" s="226"/>
      <c r="QXV38" s="226"/>
      <c r="QYD38" s="226"/>
      <c r="QYE38" s="226"/>
      <c r="QYF38" s="226"/>
      <c r="QYG38" s="226"/>
      <c r="QYO38" s="226"/>
      <c r="QYP38" s="226"/>
      <c r="QYQ38" s="226"/>
      <c r="QYR38" s="226"/>
      <c r="QYZ38" s="226"/>
      <c r="QZA38" s="226"/>
      <c r="QZB38" s="226"/>
      <c r="QZC38" s="226"/>
      <c r="QZK38" s="226"/>
      <c r="QZL38" s="226"/>
      <c r="QZM38" s="226"/>
      <c r="QZN38" s="226"/>
      <c r="QZV38" s="226"/>
      <c r="QZW38" s="226"/>
      <c r="QZX38" s="226"/>
      <c r="QZY38" s="226"/>
      <c r="RAG38" s="226"/>
      <c r="RAH38" s="226"/>
      <c r="RAI38" s="226"/>
      <c r="RAJ38" s="226"/>
      <c r="RAR38" s="226"/>
      <c r="RAS38" s="226"/>
      <c r="RAT38" s="226"/>
      <c r="RAU38" s="226"/>
      <c r="RBC38" s="226"/>
      <c r="RBD38" s="226"/>
      <c r="RBE38" s="226"/>
      <c r="RBF38" s="226"/>
      <c r="RBN38" s="226"/>
      <c r="RBO38" s="226"/>
      <c r="RBP38" s="226"/>
      <c r="RBQ38" s="226"/>
      <c r="RBY38" s="226"/>
      <c r="RBZ38" s="226"/>
      <c r="RCA38" s="226"/>
      <c r="RCB38" s="226"/>
      <c r="RCJ38" s="226"/>
      <c r="RCK38" s="226"/>
      <c r="RCL38" s="226"/>
      <c r="RCM38" s="226"/>
      <c r="RCU38" s="226"/>
      <c r="RCV38" s="226"/>
      <c r="RCW38" s="226"/>
      <c r="RCX38" s="226"/>
      <c r="RDF38" s="226"/>
      <c r="RDG38" s="226"/>
      <c r="RDH38" s="226"/>
      <c r="RDI38" s="226"/>
      <c r="RDQ38" s="226"/>
      <c r="RDR38" s="226"/>
      <c r="RDS38" s="226"/>
      <c r="RDT38" s="226"/>
      <c r="REB38" s="226"/>
      <c r="REC38" s="226"/>
      <c r="RED38" s="226"/>
      <c r="REE38" s="226"/>
      <c r="REM38" s="226"/>
      <c r="REN38" s="226"/>
      <c r="REO38" s="226"/>
      <c r="REP38" s="226"/>
      <c r="REX38" s="226"/>
      <c r="REY38" s="226"/>
      <c r="REZ38" s="226"/>
      <c r="RFA38" s="226"/>
      <c r="RFI38" s="226"/>
      <c r="RFJ38" s="226"/>
      <c r="RFK38" s="226"/>
      <c r="RFL38" s="226"/>
      <c r="RFT38" s="226"/>
      <c r="RFU38" s="226"/>
      <c r="RFV38" s="226"/>
      <c r="RFW38" s="226"/>
      <c r="RGE38" s="226"/>
      <c r="RGF38" s="226"/>
      <c r="RGG38" s="226"/>
      <c r="RGH38" s="226"/>
      <c r="RGP38" s="226"/>
      <c r="RGQ38" s="226"/>
      <c r="RGR38" s="226"/>
      <c r="RGS38" s="226"/>
      <c r="RHA38" s="226"/>
      <c r="RHB38" s="226"/>
      <c r="RHC38" s="226"/>
      <c r="RHD38" s="226"/>
      <c r="RHL38" s="226"/>
      <c r="RHM38" s="226"/>
      <c r="RHN38" s="226"/>
      <c r="RHO38" s="226"/>
      <c r="RHW38" s="226"/>
      <c r="RHX38" s="226"/>
      <c r="RHY38" s="226"/>
      <c r="RHZ38" s="226"/>
      <c r="RIH38" s="226"/>
      <c r="RII38" s="226"/>
      <c r="RIJ38" s="226"/>
      <c r="RIK38" s="226"/>
      <c r="RIS38" s="226"/>
      <c r="RIT38" s="226"/>
      <c r="RIU38" s="226"/>
      <c r="RIV38" s="226"/>
      <c r="RJD38" s="226"/>
      <c r="RJE38" s="226"/>
      <c r="RJF38" s="226"/>
      <c r="RJG38" s="226"/>
      <c r="RJO38" s="226"/>
      <c r="RJP38" s="226"/>
      <c r="RJQ38" s="226"/>
      <c r="RJR38" s="226"/>
      <c r="RJZ38" s="226"/>
      <c r="RKA38" s="226"/>
      <c r="RKB38" s="226"/>
      <c r="RKC38" s="226"/>
      <c r="RKK38" s="226"/>
      <c r="RKL38" s="226"/>
      <c r="RKM38" s="226"/>
      <c r="RKN38" s="226"/>
      <c r="RKV38" s="226"/>
      <c r="RKW38" s="226"/>
      <c r="RKX38" s="226"/>
      <c r="RKY38" s="226"/>
      <c r="RLG38" s="226"/>
      <c r="RLH38" s="226"/>
      <c r="RLI38" s="226"/>
      <c r="RLJ38" s="226"/>
      <c r="RLR38" s="226"/>
      <c r="RLS38" s="226"/>
      <c r="RLT38" s="226"/>
      <c r="RLU38" s="226"/>
      <c r="RMC38" s="226"/>
      <c r="RMD38" s="226"/>
      <c r="RME38" s="226"/>
      <c r="RMF38" s="226"/>
      <c r="RMN38" s="226"/>
      <c r="RMO38" s="226"/>
      <c r="RMP38" s="226"/>
      <c r="RMQ38" s="226"/>
      <c r="RMY38" s="226"/>
      <c r="RMZ38" s="226"/>
      <c r="RNA38" s="226"/>
      <c r="RNB38" s="226"/>
      <c r="RNJ38" s="226"/>
      <c r="RNK38" s="226"/>
      <c r="RNL38" s="226"/>
      <c r="RNM38" s="226"/>
      <c r="RNU38" s="226"/>
      <c r="RNV38" s="226"/>
      <c r="RNW38" s="226"/>
      <c r="RNX38" s="226"/>
      <c r="ROF38" s="226"/>
      <c r="ROG38" s="226"/>
      <c r="ROH38" s="226"/>
      <c r="ROI38" s="226"/>
      <c r="ROQ38" s="226"/>
      <c r="ROR38" s="226"/>
      <c r="ROS38" s="226"/>
      <c r="ROT38" s="226"/>
      <c r="RPB38" s="226"/>
      <c r="RPC38" s="226"/>
      <c r="RPD38" s="226"/>
      <c r="RPE38" s="226"/>
      <c r="RPM38" s="226"/>
      <c r="RPN38" s="226"/>
      <c r="RPO38" s="226"/>
      <c r="RPP38" s="226"/>
      <c r="RPX38" s="226"/>
      <c r="RPY38" s="226"/>
      <c r="RPZ38" s="226"/>
      <c r="RQA38" s="226"/>
      <c r="RQI38" s="226"/>
      <c r="RQJ38" s="226"/>
      <c r="RQK38" s="226"/>
      <c r="RQL38" s="226"/>
      <c r="RQT38" s="226"/>
      <c r="RQU38" s="226"/>
      <c r="RQV38" s="226"/>
      <c r="RQW38" s="226"/>
      <c r="RRE38" s="226"/>
      <c r="RRF38" s="226"/>
      <c r="RRG38" s="226"/>
      <c r="RRH38" s="226"/>
      <c r="RRP38" s="226"/>
      <c r="RRQ38" s="226"/>
      <c r="RRR38" s="226"/>
      <c r="RRS38" s="226"/>
      <c r="RSA38" s="226"/>
      <c r="RSB38" s="226"/>
      <c r="RSC38" s="226"/>
      <c r="RSD38" s="226"/>
      <c r="RSL38" s="226"/>
      <c r="RSM38" s="226"/>
      <c r="RSN38" s="226"/>
      <c r="RSO38" s="226"/>
      <c r="RSW38" s="226"/>
      <c r="RSX38" s="226"/>
      <c r="RSY38" s="226"/>
      <c r="RSZ38" s="226"/>
      <c r="RTH38" s="226"/>
      <c r="RTI38" s="226"/>
      <c r="RTJ38" s="226"/>
      <c r="RTK38" s="226"/>
      <c r="RTS38" s="226"/>
      <c r="RTT38" s="226"/>
      <c r="RTU38" s="226"/>
      <c r="RTV38" s="226"/>
      <c r="RUD38" s="226"/>
      <c r="RUE38" s="226"/>
      <c r="RUF38" s="226"/>
      <c r="RUG38" s="226"/>
      <c r="RUO38" s="226"/>
      <c r="RUP38" s="226"/>
      <c r="RUQ38" s="226"/>
      <c r="RUR38" s="226"/>
      <c r="RUZ38" s="226"/>
      <c r="RVA38" s="226"/>
      <c r="RVB38" s="226"/>
      <c r="RVC38" s="226"/>
      <c r="RVK38" s="226"/>
      <c r="RVL38" s="226"/>
      <c r="RVM38" s="226"/>
      <c r="RVN38" s="226"/>
      <c r="RVV38" s="226"/>
      <c r="RVW38" s="226"/>
      <c r="RVX38" s="226"/>
      <c r="RVY38" s="226"/>
      <c r="RWG38" s="226"/>
      <c r="RWH38" s="226"/>
      <c r="RWI38" s="226"/>
      <c r="RWJ38" s="226"/>
      <c r="RWR38" s="226"/>
      <c r="RWS38" s="226"/>
      <c r="RWT38" s="226"/>
      <c r="RWU38" s="226"/>
      <c r="RXC38" s="226"/>
      <c r="RXD38" s="226"/>
      <c r="RXE38" s="226"/>
      <c r="RXF38" s="226"/>
      <c r="RXN38" s="226"/>
      <c r="RXO38" s="226"/>
      <c r="RXP38" s="226"/>
      <c r="RXQ38" s="226"/>
      <c r="RXY38" s="226"/>
      <c r="RXZ38" s="226"/>
      <c r="RYA38" s="226"/>
      <c r="RYB38" s="226"/>
      <c r="RYJ38" s="226"/>
      <c r="RYK38" s="226"/>
      <c r="RYL38" s="226"/>
      <c r="RYM38" s="226"/>
      <c r="RYU38" s="226"/>
      <c r="RYV38" s="226"/>
      <c r="RYW38" s="226"/>
      <c r="RYX38" s="226"/>
      <c r="RZF38" s="226"/>
      <c r="RZG38" s="226"/>
      <c r="RZH38" s="226"/>
      <c r="RZI38" s="226"/>
      <c r="RZQ38" s="226"/>
      <c r="RZR38" s="226"/>
      <c r="RZS38" s="226"/>
      <c r="RZT38" s="226"/>
      <c r="SAB38" s="226"/>
      <c r="SAC38" s="226"/>
      <c r="SAD38" s="226"/>
      <c r="SAE38" s="226"/>
      <c r="SAM38" s="226"/>
      <c r="SAN38" s="226"/>
      <c r="SAO38" s="226"/>
      <c r="SAP38" s="226"/>
      <c r="SAX38" s="226"/>
      <c r="SAY38" s="226"/>
      <c r="SAZ38" s="226"/>
      <c r="SBA38" s="226"/>
      <c r="SBI38" s="226"/>
      <c r="SBJ38" s="226"/>
      <c r="SBK38" s="226"/>
      <c r="SBL38" s="226"/>
      <c r="SBT38" s="226"/>
      <c r="SBU38" s="226"/>
      <c r="SBV38" s="226"/>
      <c r="SBW38" s="226"/>
      <c r="SCE38" s="226"/>
      <c r="SCF38" s="226"/>
      <c r="SCG38" s="226"/>
      <c r="SCH38" s="226"/>
      <c r="SCP38" s="226"/>
      <c r="SCQ38" s="226"/>
      <c r="SCR38" s="226"/>
      <c r="SCS38" s="226"/>
      <c r="SDA38" s="226"/>
      <c r="SDB38" s="226"/>
      <c r="SDC38" s="226"/>
      <c r="SDD38" s="226"/>
      <c r="SDL38" s="226"/>
      <c r="SDM38" s="226"/>
      <c r="SDN38" s="226"/>
      <c r="SDO38" s="226"/>
      <c r="SDW38" s="226"/>
      <c r="SDX38" s="226"/>
      <c r="SDY38" s="226"/>
      <c r="SDZ38" s="226"/>
      <c r="SEH38" s="226"/>
      <c r="SEI38" s="226"/>
      <c r="SEJ38" s="226"/>
      <c r="SEK38" s="226"/>
      <c r="SES38" s="226"/>
      <c r="SET38" s="226"/>
      <c r="SEU38" s="226"/>
      <c r="SEV38" s="226"/>
      <c r="SFD38" s="226"/>
      <c r="SFE38" s="226"/>
      <c r="SFF38" s="226"/>
      <c r="SFG38" s="226"/>
      <c r="SFO38" s="226"/>
      <c r="SFP38" s="226"/>
      <c r="SFQ38" s="226"/>
      <c r="SFR38" s="226"/>
      <c r="SFZ38" s="226"/>
      <c r="SGA38" s="226"/>
      <c r="SGB38" s="226"/>
      <c r="SGC38" s="226"/>
      <c r="SGK38" s="226"/>
      <c r="SGL38" s="226"/>
      <c r="SGM38" s="226"/>
      <c r="SGN38" s="226"/>
      <c r="SGV38" s="226"/>
      <c r="SGW38" s="226"/>
      <c r="SGX38" s="226"/>
      <c r="SGY38" s="226"/>
      <c r="SHG38" s="226"/>
      <c r="SHH38" s="226"/>
      <c r="SHI38" s="226"/>
      <c r="SHJ38" s="226"/>
      <c r="SHR38" s="226"/>
      <c r="SHS38" s="226"/>
      <c r="SHT38" s="226"/>
      <c r="SHU38" s="226"/>
      <c r="SIC38" s="226"/>
      <c r="SID38" s="226"/>
      <c r="SIE38" s="226"/>
      <c r="SIF38" s="226"/>
      <c r="SIN38" s="226"/>
      <c r="SIO38" s="226"/>
      <c r="SIP38" s="226"/>
      <c r="SIQ38" s="226"/>
      <c r="SIY38" s="226"/>
      <c r="SIZ38" s="226"/>
      <c r="SJA38" s="226"/>
      <c r="SJB38" s="226"/>
      <c r="SJJ38" s="226"/>
      <c r="SJK38" s="226"/>
      <c r="SJL38" s="226"/>
      <c r="SJM38" s="226"/>
      <c r="SJU38" s="226"/>
      <c r="SJV38" s="226"/>
      <c r="SJW38" s="226"/>
      <c r="SJX38" s="226"/>
      <c r="SKF38" s="226"/>
      <c r="SKG38" s="226"/>
      <c r="SKH38" s="226"/>
      <c r="SKI38" s="226"/>
      <c r="SKQ38" s="226"/>
      <c r="SKR38" s="226"/>
      <c r="SKS38" s="226"/>
      <c r="SKT38" s="226"/>
      <c r="SLB38" s="226"/>
      <c r="SLC38" s="226"/>
      <c r="SLD38" s="226"/>
      <c r="SLE38" s="226"/>
      <c r="SLM38" s="226"/>
      <c r="SLN38" s="226"/>
      <c r="SLO38" s="226"/>
      <c r="SLP38" s="226"/>
      <c r="SLX38" s="226"/>
      <c r="SLY38" s="226"/>
      <c r="SLZ38" s="226"/>
      <c r="SMA38" s="226"/>
      <c r="SMI38" s="226"/>
      <c r="SMJ38" s="226"/>
      <c r="SMK38" s="226"/>
      <c r="SML38" s="226"/>
      <c r="SMT38" s="226"/>
      <c r="SMU38" s="226"/>
      <c r="SMV38" s="226"/>
      <c r="SMW38" s="226"/>
      <c r="SNE38" s="226"/>
      <c r="SNF38" s="226"/>
      <c r="SNG38" s="226"/>
      <c r="SNH38" s="226"/>
      <c r="SNP38" s="226"/>
      <c r="SNQ38" s="226"/>
      <c r="SNR38" s="226"/>
      <c r="SNS38" s="226"/>
      <c r="SOA38" s="226"/>
      <c r="SOB38" s="226"/>
      <c r="SOC38" s="226"/>
      <c r="SOD38" s="226"/>
      <c r="SOL38" s="226"/>
      <c r="SOM38" s="226"/>
      <c r="SON38" s="226"/>
      <c r="SOO38" s="226"/>
      <c r="SOW38" s="226"/>
      <c r="SOX38" s="226"/>
      <c r="SOY38" s="226"/>
      <c r="SOZ38" s="226"/>
      <c r="SPH38" s="226"/>
      <c r="SPI38" s="226"/>
      <c r="SPJ38" s="226"/>
      <c r="SPK38" s="226"/>
      <c r="SPS38" s="226"/>
      <c r="SPT38" s="226"/>
      <c r="SPU38" s="226"/>
      <c r="SPV38" s="226"/>
      <c r="SQD38" s="226"/>
      <c r="SQE38" s="226"/>
      <c r="SQF38" s="226"/>
      <c r="SQG38" s="226"/>
      <c r="SQO38" s="226"/>
      <c r="SQP38" s="226"/>
      <c r="SQQ38" s="226"/>
      <c r="SQR38" s="226"/>
      <c r="SQZ38" s="226"/>
      <c r="SRA38" s="226"/>
      <c r="SRB38" s="226"/>
      <c r="SRC38" s="226"/>
      <c r="SRK38" s="226"/>
      <c r="SRL38" s="226"/>
      <c r="SRM38" s="226"/>
      <c r="SRN38" s="226"/>
      <c r="SRV38" s="226"/>
      <c r="SRW38" s="226"/>
      <c r="SRX38" s="226"/>
      <c r="SRY38" s="226"/>
      <c r="SSG38" s="226"/>
      <c r="SSH38" s="226"/>
      <c r="SSI38" s="226"/>
      <c r="SSJ38" s="226"/>
      <c r="SSR38" s="226"/>
      <c r="SSS38" s="226"/>
      <c r="SST38" s="226"/>
      <c r="SSU38" s="226"/>
      <c r="STC38" s="226"/>
      <c r="STD38" s="226"/>
      <c r="STE38" s="226"/>
      <c r="STF38" s="226"/>
      <c r="STN38" s="226"/>
      <c r="STO38" s="226"/>
      <c r="STP38" s="226"/>
      <c r="STQ38" s="226"/>
      <c r="STY38" s="226"/>
      <c r="STZ38" s="226"/>
      <c r="SUA38" s="226"/>
      <c r="SUB38" s="226"/>
      <c r="SUJ38" s="226"/>
      <c r="SUK38" s="226"/>
      <c r="SUL38" s="226"/>
      <c r="SUM38" s="226"/>
      <c r="SUU38" s="226"/>
      <c r="SUV38" s="226"/>
      <c r="SUW38" s="226"/>
      <c r="SUX38" s="226"/>
      <c r="SVF38" s="226"/>
      <c r="SVG38" s="226"/>
      <c r="SVH38" s="226"/>
      <c r="SVI38" s="226"/>
      <c r="SVQ38" s="226"/>
      <c r="SVR38" s="226"/>
      <c r="SVS38" s="226"/>
      <c r="SVT38" s="226"/>
      <c r="SWB38" s="226"/>
      <c r="SWC38" s="226"/>
      <c r="SWD38" s="226"/>
      <c r="SWE38" s="226"/>
      <c r="SWM38" s="226"/>
      <c r="SWN38" s="226"/>
      <c r="SWO38" s="226"/>
      <c r="SWP38" s="226"/>
      <c r="SWX38" s="226"/>
      <c r="SWY38" s="226"/>
      <c r="SWZ38" s="226"/>
      <c r="SXA38" s="226"/>
      <c r="SXI38" s="226"/>
      <c r="SXJ38" s="226"/>
      <c r="SXK38" s="226"/>
      <c r="SXL38" s="226"/>
      <c r="SXT38" s="226"/>
      <c r="SXU38" s="226"/>
      <c r="SXV38" s="226"/>
      <c r="SXW38" s="226"/>
      <c r="SYE38" s="226"/>
      <c r="SYF38" s="226"/>
      <c r="SYG38" s="226"/>
      <c r="SYH38" s="226"/>
      <c r="SYP38" s="226"/>
      <c r="SYQ38" s="226"/>
      <c r="SYR38" s="226"/>
      <c r="SYS38" s="226"/>
      <c r="SZA38" s="226"/>
      <c r="SZB38" s="226"/>
      <c r="SZC38" s="226"/>
      <c r="SZD38" s="226"/>
      <c r="SZL38" s="226"/>
      <c r="SZM38" s="226"/>
      <c r="SZN38" s="226"/>
      <c r="SZO38" s="226"/>
      <c r="SZW38" s="226"/>
      <c r="SZX38" s="226"/>
      <c r="SZY38" s="226"/>
      <c r="SZZ38" s="226"/>
      <c r="TAH38" s="226"/>
      <c r="TAI38" s="226"/>
      <c r="TAJ38" s="226"/>
      <c r="TAK38" s="226"/>
      <c r="TAS38" s="226"/>
      <c r="TAT38" s="226"/>
      <c r="TAU38" s="226"/>
      <c r="TAV38" s="226"/>
      <c r="TBD38" s="226"/>
      <c r="TBE38" s="226"/>
      <c r="TBF38" s="226"/>
      <c r="TBG38" s="226"/>
      <c r="TBO38" s="226"/>
      <c r="TBP38" s="226"/>
      <c r="TBQ38" s="226"/>
      <c r="TBR38" s="226"/>
      <c r="TBZ38" s="226"/>
      <c r="TCA38" s="226"/>
      <c r="TCB38" s="226"/>
      <c r="TCC38" s="226"/>
      <c r="TCK38" s="226"/>
      <c r="TCL38" s="226"/>
      <c r="TCM38" s="226"/>
      <c r="TCN38" s="226"/>
      <c r="TCV38" s="226"/>
      <c r="TCW38" s="226"/>
      <c r="TCX38" s="226"/>
      <c r="TCY38" s="226"/>
      <c r="TDG38" s="226"/>
      <c r="TDH38" s="226"/>
      <c r="TDI38" s="226"/>
      <c r="TDJ38" s="226"/>
      <c r="TDR38" s="226"/>
      <c r="TDS38" s="226"/>
      <c r="TDT38" s="226"/>
      <c r="TDU38" s="226"/>
      <c r="TEC38" s="226"/>
      <c r="TED38" s="226"/>
      <c r="TEE38" s="226"/>
      <c r="TEF38" s="226"/>
      <c r="TEN38" s="226"/>
      <c r="TEO38" s="226"/>
      <c r="TEP38" s="226"/>
      <c r="TEQ38" s="226"/>
      <c r="TEY38" s="226"/>
      <c r="TEZ38" s="226"/>
      <c r="TFA38" s="226"/>
      <c r="TFB38" s="226"/>
      <c r="TFJ38" s="226"/>
      <c r="TFK38" s="226"/>
      <c r="TFL38" s="226"/>
      <c r="TFM38" s="226"/>
      <c r="TFU38" s="226"/>
      <c r="TFV38" s="226"/>
      <c r="TFW38" s="226"/>
      <c r="TFX38" s="226"/>
      <c r="TGF38" s="226"/>
      <c r="TGG38" s="226"/>
      <c r="TGH38" s="226"/>
      <c r="TGI38" s="226"/>
      <c r="TGQ38" s="226"/>
      <c r="TGR38" s="226"/>
      <c r="TGS38" s="226"/>
      <c r="TGT38" s="226"/>
      <c r="THB38" s="226"/>
      <c r="THC38" s="226"/>
      <c r="THD38" s="226"/>
      <c r="THE38" s="226"/>
      <c r="THM38" s="226"/>
      <c r="THN38" s="226"/>
      <c r="THO38" s="226"/>
      <c r="THP38" s="226"/>
      <c r="THX38" s="226"/>
      <c r="THY38" s="226"/>
      <c r="THZ38" s="226"/>
      <c r="TIA38" s="226"/>
      <c r="TII38" s="226"/>
      <c r="TIJ38" s="226"/>
      <c r="TIK38" s="226"/>
      <c r="TIL38" s="226"/>
      <c r="TIT38" s="226"/>
      <c r="TIU38" s="226"/>
      <c r="TIV38" s="226"/>
      <c r="TIW38" s="226"/>
      <c r="TJE38" s="226"/>
      <c r="TJF38" s="226"/>
      <c r="TJG38" s="226"/>
      <c r="TJH38" s="226"/>
      <c r="TJP38" s="226"/>
      <c r="TJQ38" s="226"/>
      <c r="TJR38" s="226"/>
      <c r="TJS38" s="226"/>
      <c r="TKA38" s="226"/>
      <c r="TKB38" s="226"/>
      <c r="TKC38" s="226"/>
      <c r="TKD38" s="226"/>
      <c r="TKL38" s="226"/>
      <c r="TKM38" s="226"/>
      <c r="TKN38" s="226"/>
      <c r="TKO38" s="226"/>
      <c r="TKW38" s="226"/>
      <c r="TKX38" s="226"/>
      <c r="TKY38" s="226"/>
      <c r="TKZ38" s="226"/>
      <c r="TLH38" s="226"/>
      <c r="TLI38" s="226"/>
      <c r="TLJ38" s="226"/>
      <c r="TLK38" s="226"/>
      <c r="TLS38" s="226"/>
      <c r="TLT38" s="226"/>
      <c r="TLU38" s="226"/>
      <c r="TLV38" s="226"/>
      <c r="TMD38" s="226"/>
      <c r="TME38" s="226"/>
      <c r="TMF38" s="226"/>
      <c r="TMG38" s="226"/>
      <c r="TMO38" s="226"/>
      <c r="TMP38" s="226"/>
      <c r="TMQ38" s="226"/>
      <c r="TMR38" s="226"/>
      <c r="TMZ38" s="226"/>
      <c r="TNA38" s="226"/>
      <c r="TNB38" s="226"/>
      <c r="TNC38" s="226"/>
      <c r="TNK38" s="226"/>
      <c r="TNL38" s="226"/>
      <c r="TNM38" s="226"/>
      <c r="TNN38" s="226"/>
      <c r="TNV38" s="226"/>
      <c r="TNW38" s="226"/>
      <c r="TNX38" s="226"/>
      <c r="TNY38" s="226"/>
      <c r="TOG38" s="226"/>
      <c r="TOH38" s="226"/>
      <c r="TOI38" s="226"/>
      <c r="TOJ38" s="226"/>
      <c r="TOR38" s="226"/>
      <c r="TOS38" s="226"/>
      <c r="TOT38" s="226"/>
      <c r="TOU38" s="226"/>
      <c r="TPC38" s="226"/>
      <c r="TPD38" s="226"/>
      <c r="TPE38" s="226"/>
      <c r="TPF38" s="226"/>
      <c r="TPN38" s="226"/>
      <c r="TPO38" s="226"/>
      <c r="TPP38" s="226"/>
      <c r="TPQ38" s="226"/>
      <c r="TPY38" s="226"/>
      <c r="TPZ38" s="226"/>
      <c r="TQA38" s="226"/>
      <c r="TQB38" s="226"/>
      <c r="TQJ38" s="226"/>
      <c r="TQK38" s="226"/>
      <c r="TQL38" s="226"/>
      <c r="TQM38" s="226"/>
      <c r="TQU38" s="226"/>
      <c r="TQV38" s="226"/>
      <c r="TQW38" s="226"/>
      <c r="TQX38" s="226"/>
      <c r="TRF38" s="226"/>
      <c r="TRG38" s="226"/>
      <c r="TRH38" s="226"/>
      <c r="TRI38" s="226"/>
      <c r="TRQ38" s="226"/>
      <c r="TRR38" s="226"/>
      <c r="TRS38" s="226"/>
      <c r="TRT38" s="226"/>
      <c r="TSB38" s="226"/>
      <c r="TSC38" s="226"/>
      <c r="TSD38" s="226"/>
      <c r="TSE38" s="226"/>
      <c r="TSM38" s="226"/>
      <c r="TSN38" s="226"/>
      <c r="TSO38" s="226"/>
      <c r="TSP38" s="226"/>
      <c r="TSX38" s="226"/>
      <c r="TSY38" s="226"/>
      <c r="TSZ38" s="226"/>
      <c r="TTA38" s="226"/>
      <c r="TTI38" s="226"/>
      <c r="TTJ38" s="226"/>
      <c r="TTK38" s="226"/>
      <c r="TTL38" s="226"/>
      <c r="TTT38" s="226"/>
      <c r="TTU38" s="226"/>
      <c r="TTV38" s="226"/>
      <c r="TTW38" s="226"/>
      <c r="TUE38" s="226"/>
      <c r="TUF38" s="226"/>
      <c r="TUG38" s="226"/>
      <c r="TUH38" s="226"/>
      <c r="TUP38" s="226"/>
      <c r="TUQ38" s="226"/>
      <c r="TUR38" s="226"/>
      <c r="TUS38" s="226"/>
      <c r="TVA38" s="226"/>
      <c r="TVB38" s="226"/>
      <c r="TVC38" s="226"/>
      <c r="TVD38" s="226"/>
      <c r="TVL38" s="226"/>
      <c r="TVM38" s="226"/>
      <c r="TVN38" s="226"/>
      <c r="TVO38" s="226"/>
      <c r="TVW38" s="226"/>
      <c r="TVX38" s="226"/>
      <c r="TVY38" s="226"/>
      <c r="TVZ38" s="226"/>
      <c r="TWH38" s="226"/>
      <c r="TWI38" s="226"/>
      <c r="TWJ38" s="226"/>
      <c r="TWK38" s="226"/>
      <c r="TWS38" s="226"/>
      <c r="TWT38" s="226"/>
      <c r="TWU38" s="226"/>
      <c r="TWV38" s="226"/>
      <c r="TXD38" s="226"/>
      <c r="TXE38" s="226"/>
      <c r="TXF38" s="226"/>
      <c r="TXG38" s="226"/>
      <c r="TXO38" s="226"/>
      <c r="TXP38" s="226"/>
      <c r="TXQ38" s="226"/>
      <c r="TXR38" s="226"/>
      <c r="TXZ38" s="226"/>
      <c r="TYA38" s="226"/>
      <c r="TYB38" s="226"/>
      <c r="TYC38" s="226"/>
      <c r="TYK38" s="226"/>
      <c r="TYL38" s="226"/>
      <c r="TYM38" s="226"/>
      <c r="TYN38" s="226"/>
      <c r="TYV38" s="226"/>
      <c r="TYW38" s="226"/>
      <c r="TYX38" s="226"/>
      <c r="TYY38" s="226"/>
      <c r="TZG38" s="226"/>
      <c r="TZH38" s="226"/>
      <c r="TZI38" s="226"/>
      <c r="TZJ38" s="226"/>
      <c r="TZR38" s="226"/>
      <c r="TZS38" s="226"/>
      <c r="TZT38" s="226"/>
      <c r="TZU38" s="226"/>
      <c r="UAC38" s="226"/>
      <c r="UAD38" s="226"/>
      <c r="UAE38" s="226"/>
      <c r="UAF38" s="226"/>
      <c r="UAN38" s="226"/>
      <c r="UAO38" s="226"/>
      <c r="UAP38" s="226"/>
      <c r="UAQ38" s="226"/>
      <c r="UAY38" s="226"/>
      <c r="UAZ38" s="226"/>
      <c r="UBA38" s="226"/>
      <c r="UBB38" s="226"/>
      <c r="UBJ38" s="226"/>
      <c r="UBK38" s="226"/>
      <c r="UBL38" s="226"/>
      <c r="UBM38" s="226"/>
      <c r="UBU38" s="226"/>
      <c r="UBV38" s="226"/>
      <c r="UBW38" s="226"/>
      <c r="UBX38" s="226"/>
      <c r="UCF38" s="226"/>
      <c r="UCG38" s="226"/>
      <c r="UCH38" s="226"/>
      <c r="UCI38" s="226"/>
      <c r="UCQ38" s="226"/>
      <c r="UCR38" s="226"/>
      <c r="UCS38" s="226"/>
      <c r="UCT38" s="226"/>
      <c r="UDB38" s="226"/>
      <c r="UDC38" s="226"/>
      <c r="UDD38" s="226"/>
      <c r="UDE38" s="226"/>
      <c r="UDM38" s="226"/>
      <c r="UDN38" s="226"/>
      <c r="UDO38" s="226"/>
      <c r="UDP38" s="226"/>
      <c r="UDX38" s="226"/>
      <c r="UDY38" s="226"/>
      <c r="UDZ38" s="226"/>
      <c r="UEA38" s="226"/>
      <c r="UEI38" s="226"/>
      <c r="UEJ38" s="226"/>
      <c r="UEK38" s="226"/>
      <c r="UEL38" s="226"/>
      <c r="UET38" s="226"/>
      <c r="UEU38" s="226"/>
      <c r="UEV38" s="226"/>
      <c r="UEW38" s="226"/>
      <c r="UFE38" s="226"/>
      <c r="UFF38" s="226"/>
      <c r="UFG38" s="226"/>
      <c r="UFH38" s="226"/>
      <c r="UFP38" s="226"/>
      <c r="UFQ38" s="226"/>
      <c r="UFR38" s="226"/>
      <c r="UFS38" s="226"/>
      <c r="UGA38" s="226"/>
      <c r="UGB38" s="226"/>
      <c r="UGC38" s="226"/>
      <c r="UGD38" s="226"/>
      <c r="UGL38" s="226"/>
      <c r="UGM38" s="226"/>
      <c r="UGN38" s="226"/>
      <c r="UGO38" s="226"/>
      <c r="UGW38" s="226"/>
      <c r="UGX38" s="226"/>
      <c r="UGY38" s="226"/>
      <c r="UGZ38" s="226"/>
      <c r="UHH38" s="226"/>
      <c r="UHI38" s="226"/>
      <c r="UHJ38" s="226"/>
      <c r="UHK38" s="226"/>
      <c r="UHS38" s="226"/>
      <c r="UHT38" s="226"/>
      <c r="UHU38" s="226"/>
      <c r="UHV38" s="226"/>
      <c r="UID38" s="226"/>
      <c r="UIE38" s="226"/>
      <c r="UIF38" s="226"/>
      <c r="UIG38" s="226"/>
      <c r="UIO38" s="226"/>
      <c r="UIP38" s="226"/>
      <c r="UIQ38" s="226"/>
      <c r="UIR38" s="226"/>
      <c r="UIZ38" s="226"/>
      <c r="UJA38" s="226"/>
      <c r="UJB38" s="226"/>
      <c r="UJC38" s="226"/>
      <c r="UJK38" s="226"/>
      <c r="UJL38" s="226"/>
      <c r="UJM38" s="226"/>
      <c r="UJN38" s="226"/>
      <c r="UJV38" s="226"/>
      <c r="UJW38" s="226"/>
      <c r="UJX38" s="226"/>
      <c r="UJY38" s="226"/>
      <c r="UKG38" s="226"/>
      <c r="UKH38" s="226"/>
      <c r="UKI38" s="226"/>
      <c r="UKJ38" s="226"/>
      <c r="UKR38" s="226"/>
      <c r="UKS38" s="226"/>
      <c r="UKT38" s="226"/>
      <c r="UKU38" s="226"/>
      <c r="ULC38" s="226"/>
      <c r="ULD38" s="226"/>
      <c r="ULE38" s="226"/>
      <c r="ULF38" s="226"/>
      <c r="ULN38" s="226"/>
      <c r="ULO38" s="226"/>
      <c r="ULP38" s="226"/>
      <c r="ULQ38" s="226"/>
      <c r="ULY38" s="226"/>
      <c r="ULZ38" s="226"/>
      <c r="UMA38" s="226"/>
      <c r="UMB38" s="226"/>
      <c r="UMJ38" s="226"/>
      <c r="UMK38" s="226"/>
      <c r="UML38" s="226"/>
      <c r="UMM38" s="226"/>
      <c r="UMU38" s="226"/>
      <c r="UMV38" s="226"/>
      <c r="UMW38" s="226"/>
      <c r="UMX38" s="226"/>
      <c r="UNF38" s="226"/>
      <c r="UNG38" s="226"/>
      <c r="UNH38" s="226"/>
      <c r="UNI38" s="226"/>
      <c r="UNQ38" s="226"/>
      <c r="UNR38" s="226"/>
      <c r="UNS38" s="226"/>
      <c r="UNT38" s="226"/>
      <c r="UOB38" s="226"/>
      <c r="UOC38" s="226"/>
      <c r="UOD38" s="226"/>
      <c r="UOE38" s="226"/>
      <c r="UOM38" s="226"/>
      <c r="UON38" s="226"/>
      <c r="UOO38" s="226"/>
      <c r="UOP38" s="226"/>
      <c r="UOX38" s="226"/>
      <c r="UOY38" s="226"/>
      <c r="UOZ38" s="226"/>
      <c r="UPA38" s="226"/>
      <c r="UPI38" s="226"/>
      <c r="UPJ38" s="226"/>
      <c r="UPK38" s="226"/>
      <c r="UPL38" s="226"/>
      <c r="UPT38" s="226"/>
      <c r="UPU38" s="226"/>
      <c r="UPV38" s="226"/>
      <c r="UPW38" s="226"/>
      <c r="UQE38" s="226"/>
      <c r="UQF38" s="226"/>
      <c r="UQG38" s="226"/>
      <c r="UQH38" s="226"/>
      <c r="UQP38" s="226"/>
      <c r="UQQ38" s="226"/>
      <c r="UQR38" s="226"/>
      <c r="UQS38" s="226"/>
      <c r="URA38" s="226"/>
      <c r="URB38" s="226"/>
      <c r="URC38" s="226"/>
      <c r="URD38" s="226"/>
      <c r="URL38" s="226"/>
      <c r="URM38" s="226"/>
      <c r="URN38" s="226"/>
      <c r="URO38" s="226"/>
      <c r="URW38" s="226"/>
      <c r="URX38" s="226"/>
      <c r="URY38" s="226"/>
      <c r="URZ38" s="226"/>
      <c r="USH38" s="226"/>
      <c r="USI38" s="226"/>
      <c r="USJ38" s="226"/>
      <c r="USK38" s="226"/>
      <c r="USS38" s="226"/>
      <c r="UST38" s="226"/>
      <c r="USU38" s="226"/>
      <c r="USV38" s="226"/>
      <c r="UTD38" s="226"/>
      <c r="UTE38" s="226"/>
      <c r="UTF38" s="226"/>
      <c r="UTG38" s="226"/>
      <c r="UTO38" s="226"/>
      <c r="UTP38" s="226"/>
      <c r="UTQ38" s="226"/>
      <c r="UTR38" s="226"/>
      <c r="UTZ38" s="226"/>
      <c r="UUA38" s="226"/>
      <c r="UUB38" s="226"/>
      <c r="UUC38" s="226"/>
      <c r="UUK38" s="226"/>
      <c r="UUL38" s="226"/>
      <c r="UUM38" s="226"/>
      <c r="UUN38" s="226"/>
      <c r="UUV38" s="226"/>
      <c r="UUW38" s="226"/>
      <c r="UUX38" s="226"/>
      <c r="UUY38" s="226"/>
      <c r="UVG38" s="226"/>
      <c r="UVH38" s="226"/>
      <c r="UVI38" s="226"/>
      <c r="UVJ38" s="226"/>
      <c r="UVR38" s="226"/>
      <c r="UVS38" s="226"/>
      <c r="UVT38" s="226"/>
      <c r="UVU38" s="226"/>
      <c r="UWC38" s="226"/>
      <c r="UWD38" s="226"/>
      <c r="UWE38" s="226"/>
      <c r="UWF38" s="226"/>
      <c r="UWN38" s="226"/>
      <c r="UWO38" s="226"/>
      <c r="UWP38" s="226"/>
      <c r="UWQ38" s="226"/>
      <c r="UWY38" s="226"/>
      <c r="UWZ38" s="226"/>
      <c r="UXA38" s="226"/>
      <c r="UXB38" s="226"/>
      <c r="UXJ38" s="226"/>
      <c r="UXK38" s="226"/>
      <c r="UXL38" s="226"/>
      <c r="UXM38" s="226"/>
      <c r="UXU38" s="226"/>
      <c r="UXV38" s="226"/>
      <c r="UXW38" s="226"/>
      <c r="UXX38" s="226"/>
      <c r="UYF38" s="226"/>
      <c r="UYG38" s="226"/>
      <c r="UYH38" s="226"/>
      <c r="UYI38" s="226"/>
      <c r="UYQ38" s="226"/>
      <c r="UYR38" s="226"/>
      <c r="UYS38" s="226"/>
      <c r="UYT38" s="226"/>
      <c r="UZB38" s="226"/>
      <c r="UZC38" s="226"/>
      <c r="UZD38" s="226"/>
      <c r="UZE38" s="226"/>
      <c r="UZM38" s="226"/>
      <c r="UZN38" s="226"/>
      <c r="UZO38" s="226"/>
      <c r="UZP38" s="226"/>
      <c r="UZX38" s="226"/>
      <c r="UZY38" s="226"/>
      <c r="UZZ38" s="226"/>
      <c r="VAA38" s="226"/>
      <c r="VAI38" s="226"/>
      <c r="VAJ38" s="226"/>
      <c r="VAK38" s="226"/>
      <c r="VAL38" s="226"/>
      <c r="VAT38" s="226"/>
      <c r="VAU38" s="226"/>
      <c r="VAV38" s="226"/>
      <c r="VAW38" s="226"/>
      <c r="VBE38" s="226"/>
      <c r="VBF38" s="226"/>
      <c r="VBG38" s="226"/>
      <c r="VBH38" s="226"/>
      <c r="VBP38" s="226"/>
      <c r="VBQ38" s="226"/>
      <c r="VBR38" s="226"/>
      <c r="VBS38" s="226"/>
      <c r="VCA38" s="226"/>
      <c r="VCB38" s="226"/>
      <c r="VCC38" s="226"/>
      <c r="VCD38" s="226"/>
      <c r="VCL38" s="226"/>
      <c r="VCM38" s="226"/>
      <c r="VCN38" s="226"/>
      <c r="VCO38" s="226"/>
      <c r="VCW38" s="226"/>
      <c r="VCX38" s="226"/>
      <c r="VCY38" s="226"/>
      <c r="VCZ38" s="226"/>
      <c r="VDH38" s="226"/>
      <c r="VDI38" s="226"/>
      <c r="VDJ38" s="226"/>
      <c r="VDK38" s="226"/>
      <c r="VDS38" s="226"/>
      <c r="VDT38" s="226"/>
      <c r="VDU38" s="226"/>
      <c r="VDV38" s="226"/>
      <c r="VED38" s="226"/>
      <c r="VEE38" s="226"/>
      <c r="VEF38" s="226"/>
      <c r="VEG38" s="226"/>
      <c r="VEO38" s="226"/>
      <c r="VEP38" s="226"/>
      <c r="VEQ38" s="226"/>
      <c r="VER38" s="226"/>
      <c r="VEZ38" s="226"/>
      <c r="VFA38" s="226"/>
      <c r="VFB38" s="226"/>
      <c r="VFC38" s="226"/>
      <c r="VFK38" s="226"/>
      <c r="VFL38" s="226"/>
      <c r="VFM38" s="226"/>
      <c r="VFN38" s="226"/>
      <c r="VFV38" s="226"/>
      <c r="VFW38" s="226"/>
      <c r="VFX38" s="226"/>
      <c r="VFY38" s="226"/>
      <c r="VGG38" s="226"/>
      <c r="VGH38" s="226"/>
      <c r="VGI38" s="226"/>
      <c r="VGJ38" s="226"/>
      <c r="VGR38" s="226"/>
      <c r="VGS38" s="226"/>
      <c r="VGT38" s="226"/>
      <c r="VGU38" s="226"/>
      <c r="VHC38" s="226"/>
      <c r="VHD38" s="226"/>
      <c r="VHE38" s="226"/>
      <c r="VHF38" s="226"/>
      <c r="VHN38" s="226"/>
      <c r="VHO38" s="226"/>
      <c r="VHP38" s="226"/>
      <c r="VHQ38" s="226"/>
      <c r="VHY38" s="226"/>
      <c r="VHZ38" s="226"/>
      <c r="VIA38" s="226"/>
      <c r="VIB38" s="226"/>
      <c r="VIJ38" s="226"/>
      <c r="VIK38" s="226"/>
      <c r="VIL38" s="226"/>
      <c r="VIM38" s="226"/>
      <c r="VIU38" s="226"/>
      <c r="VIV38" s="226"/>
      <c r="VIW38" s="226"/>
      <c r="VIX38" s="226"/>
      <c r="VJF38" s="226"/>
      <c r="VJG38" s="226"/>
      <c r="VJH38" s="226"/>
      <c r="VJI38" s="226"/>
      <c r="VJQ38" s="226"/>
      <c r="VJR38" s="226"/>
      <c r="VJS38" s="226"/>
      <c r="VJT38" s="226"/>
      <c r="VKB38" s="226"/>
      <c r="VKC38" s="226"/>
      <c r="VKD38" s="226"/>
      <c r="VKE38" s="226"/>
      <c r="VKM38" s="226"/>
      <c r="VKN38" s="226"/>
      <c r="VKO38" s="226"/>
      <c r="VKP38" s="226"/>
      <c r="VKX38" s="226"/>
      <c r="VKY38" s="226"/>
      <c r="VKZ38" s="226"/>
      <c r="VLA38" s="226"/>
      <c r="VLI38" s="226"/>
      <c r="VLJ38" s="226"/>
      <c r="VLK38" s="226"/>
      <c r="VLL38" s="226"/>
      <c r="VLT38" s="226"/>
      <c r="VLU38" s="226"/>
      <c r="VLV38" s="226"/>
      <c r="VLW38" s="226"/>
      <c r="VME38" s="226"/>
      <c r="VMF38" s="226"/>
      <c r="VMG38" s="226"/>
      <c r="VMH38" s="226"/>
      <c r="VMP38" s="226"/>
      <c r="VMQ38" s="226"/>
      <c r="VMR38" s="226"/>
      <c r="VMS38" s="226"/>
      <c r="VNA38" s="226"/>
      <c r="VNB38" s="226"/>
      <c r="VNC38" s="226"/>
      <c r="VND38" s="226"/>
      <c r="VNL38" s="226"/>
      <c r="VNM38" s="226"/>
      <c r="VNN38" s="226"/>
      <c r="VNO38" s="226"/>
      <c r="VNW38" s="226"/>
      <c r="VNX38" s="226"/>
      <c r="VNY38" s="226"/>
      <c r="VNZ38" s="226"/>
      <c r="VOH38" s="226"/>
      <c r="VOI38" s="226"/>
      <c r="VOJ38" s="226"/>
      <c r="VOK38" s="226"/>
      <c r="VOS38" s="226"/>
      <c r="VOT38" s="226"/>
      <c r="VOU38" s="226"/>
      <c r="VOV38" s="226"/>
      <c r="VPD38" s="226"/>
      <c r="VPE38" s="226"/>
      <c r="VPF38" s="226"/>
      <c r="VPG38" s="226"/>
      <c r="VPO38" s="226"/>
      <c r="VPP38" s="226"/>
      <c r="VPQ38" s="226"/>
      <c r="VPR38" s="226"/>
      <c r="VPZ38" s="226"/>
      <c r="VQA38" s="226"/>
      <c r="VQB38" s="226"/>
      <c r="VQC38" s="226"/>
      <c r="VQK38" s="226"/>
      <c r="VQL38" s="226"/>
      <c r="VQM38" s="226"/>
      <c r="VQN38" s="226"/>
      <c r="VQV38" s="226"/>
      <c r="VQW38" s="226"/>
      <c r="VQX38" s="226"/>
      <c r="VQY38" s="226"/>
      <c r="VRG38" s="226"/>
      <c r="VRH38" s="226"/>
      <c r="VRI38" s="226"/>
      <c r="VRJ38" s="226"/>
      <c r="VRR38" s="226"/>
      <c r="VRS38" s="226"/>
      <c r="VRT38" s="226"/>
      <c r="VRU38" s="226"/>
      <c r="VSC38" s="226"/>
      <c r="VSD38" s="226"/>
      <c r="VSE38" s="226"/>
      <c r="VSF38" s="226"/>
      <c r="VSN38" s="226"/>
      <c r="VSO38" s="226"/>
      <c r="VSP38" s="226"/>
      <c r="VSQ38" s="226"/>
      <c r="VSY38" s="226"/>
      <c r="VSZ38" s="226"/>
      <c r="VTA38" s="226"/>
      <c r="VTB38" s="226"/>
      <c r="VTJ38" s="226"/>
      <c r="VTK38" s="226"/>
      <c r="VTL38" s="226"/>
      <c r="VTM38" s="226"/>
      <c r="VTU38" s="226"/>
      <c r="VTV38" s="226"/>
      <c r="VTW38" s="226"/>
      <c r="VTX38" s="226"/>
      <c r="VUF38" s="226"/>
      <c r="VUG38" s="226"/>
      <c r="VUH38" s="226"/>
      <c r="VUI38" s="226"/>
      <c r="VUQ38" s="226"/>
      <c r="VUR38" s="226"/>
      <c r="VUS38" s="226"/>
      <c r="VUT38" s="226"/>
      <c r="VVB38" s="226"/>
      <c r="VVC38" s="226"/>
      <c r="VVD38" s="226"/>
      <c r="VVE38" s="226"/>
      <c r="VVM38" s="226"/>
      <c r="VVN38" s="226"/>
      <c r="VVO38" s="226"/>
      <c r="VVP38" s="226"/>
      <c r="VVX38" s="226"/>
      <c r="VVY38" s="226"/>
      <c r="VVZ38" s="226"/>
      <c r="VWA38" s="226"/>
      <c r="VWI38" s="226"/>
      <c r="VWJ38" s="226"/>
      <c r="VWK38" s="226"/>
      <c r="VWL38" s="226"/>
      <c r="VWT38" s="226"/>
      <c r="VWU38" s="226"/>
      <c r="VWV38" s="226"/>
      <c r="VWW38" s="226"/>
      <c r="VXE38" s="226"/>
      <c r="VXF38" s="226"/>
      <c r="VXG38" s="226"/>
      <c r="VXH38" s="226"/>
      <c r="VXP38" s="226"/>
      <c r="VXQ38" s="226"/>
      <c r="VXR38" s="226"/>
      <c r="VXS38" s="226"/>
      <c r="VYA38" s="226"/>
      <c r="VYB38" s="226"/>
      <c r="VYC38" s="226"/>
      <c r="VYD38" s="226"/>
      <c r="VYL38" s="226"/>
      <c r="VYM38" s="226"/>
      <c r="VYN38" s="226"/>
      <c r="VYO38" s="226"/>
      <c r="VYW38" s="226"/>
      <c r="VYX38" s="226"/>
      <c r="VYY38" s="226"/>
      <c r="VYZ38" s="226"/>
      <c r="VZH38" s="226"/>
      <c r="VZI38" s="226"/>
      <c r="VZJ38" s="226"/>
      <c r="VZK38" s="226"/>
      <c r="VZS38" s="226"/>
      <c r="VZT38" s="226"/>
      <c r="VZU38" s="226"/>
      <c r="VZV38" s="226"/>
      <c r="WAD38" s="226"/>
      <c r="WAE38" s="226"/>
      <c r="WAF38" s="226"/>
      <c r="WAG38" s="226"/>
      <c r="WAO38" s="226"/>
      <c r="WAP38" s="226"/>
      <c r="WAQ38" s="226"/>
      <c r="WAR38" s="226"/>
      <c r="WAZ38" s="226"/>
      <c r="WBA38" s="226"/>
      <c r="WBB38" s="226"/>
      <c r="WBC38" s="226"/>
      <c r="WBK38" s="226"/>
      <c r="WBL38" s="226"/>
      <c r="WBM38" s="226"/>
      <c r="WBN38" s="226"/>
      <c r="WBV38" s="226"/>
      <c r="WBW38" s="226"/>
      <c r="WBX38" s="226"/>
      <c r="WBY38" s="226"/>
      <c r="WCG38" s="226"/>
      <c r="WCH38" s="226"/>
      <c r="WCI38" s="226"/>
      <c r="WCJ38" s="226"/>
      <c r="WCR38" s="226"/>
      <c r="WCS38" s="226"/>
      <c r="WCT38" s="226"/>
      <c r="WCU38" s="226"/>
      <c r="WDC38" s="226"/>
      <c r="WDD38" s="226"/>
      <c r="WDE38" s="226"/>
      <c r="WDF38" s="226"/>
      <c r="WDN38" s="226"/>
      <c r="WDO38" s="226"/>
      <c r="WDP38" s="226"/>
      <c r="WDQ38" s="226"/>
      <c r="WDY38" s="226"/>
      <c r="WDZ38" s="226"/>
      <c r="WEA38" s="226"/>
      <c r="WEB38" s="226"/>
      <c r="WEJ38" s="226"/>
      <c r="WEK38" s="226"/>
      <c r="WEL38" s="226"/>
      <c r="WEM38" s="226"/>
      <c r="WEU38" s="226"/>
      <c r="WEV38" s="226"/>
      <c r="WEW38" s="226"/>
      <c r="WEX38" s="226"/>
      <c r="WFF38" s="226"/>
      <c r="WFG38" s="226"/>
      <c r="WFH38" s="226"/>
      <c r="WFI38" s="226"/>
      <c r="WFQ38" s="226"/>
      <c r="WFR38" s="226"/>
      <c r="WFS38" s="226"/>
      <c r="WFT38" s="226"/>
      <c r="WGB38" s="226"/>
      <c r="WGC38" s="226"/>
      <c r="WGD38" s="226"/>
      <c r="WGE38" s="226"/>
      <c r="WGM38" s="226"/>
      <c r="WGN38" s="226"/>
      <c r="WGO38" s="226"/>
      <c r="WGP38" s="226"/>
      <c r="WGX38" s="226"/>
      <c r="WGY38" s="226"/>
      <c r="WGZ38" s="226"/>
      <c r="WHA38" s="226"/>
      <c r="WHI38" s="226"/>
      <c r="WHJ38" s="226"/>
      <c r="WHK38" s="226"/>
      <c r="WHL38" s="226"/>
      <c r="WHT38" s="226"/>
      <c r="WHU38" s="226"/>
      <c r="WHV38" s="226"/>
      <c r="WHW38" s="226"/>
      <c r="WIE38" s="226"/>
      <c r="WIF38" s="226"/>
      <c r="WIG38" s="226"/>
      <c r="WIH38" s="226"/>
      <c r="WIP38" s="226"/>
      <c r="WIQ38" s="226"/>
      <c r="WIR38" s="226"/>
      <c r="WIS38" s="226"/>
      <c r="WJA38" s="226"/>
      <c r="WJB38" s="226"/>
      <c r="WJC38" s="226"/>
      <c r="WJD38" s="226"/>
      <c r="WJL38" s="226"/>
      <c r="WJM38" s="226"/>
      <c r="WJN38" s="226"/>
      <c r="WJO38" s="226"/>
      <c r="WJW38" s="226"/>
      <c r="WJX38" s="226"/>
      <c r="WJY38" s="226"/>
      <c r="WJZ38" s="226"/>
      <c r="WKH38" s="226"/>
      <c r="WKI38" s="226"/>
      <c r="WKJ38" s="226"/>
      <c r="WKK38" s="226"/>
      <c r="WKS38" s="226"/>
      <c r="WKT38" s="226"/>
      <c r="WKU38" s="226"/>
      <c r="WKV38" s="226"/>
      <c r="WLD38" s="226"/>
      <c r="WLE38" s="226"/>
      <c r="WLF38" s="226"/>
      <c r="WLG38" s="226"/>
      <c r="WLO38" s="226"/>
      <c r="WLP38" s="226"/>
      <c r="WLQ38" s="226"/>
      <c r="WLR38" s="226"/>
      <c r="WLZ38" s="226"/>
      <c r="WMA38" s="226"/>
      <c r="WMB38" s="226"/>
      <c r="WMC38" s="226"/>
      <c r="WMK38" s="226"/>
      <c r="WML38" s="226"/>
      <c r="WMM38" s="226"/>
      <c r="WMN38" s="226"/>
      <c r="WMV38" s="226"/>
      <c r="WMW38" s="226"/>
      <c r="WMX38" s="226"/>
      <c r="WMY38" s="226"/>
      <c r="WNG38" s="226"/>
      <c r="WNH38" s="226"/>
      <c r="WNI38" s="226"/>
      <c r="WNJ38" s="226"/>
      <c r="WNR38" s="226"/>
      <c r="WNS38" s="226"/>
      <c r="WNT38" s="226"/>
      <c r="WNU38" s="226"/>
      <c r="WOC38" s="226"/>
      <c r="WOD38" s="226"/>
      <c r="WOE38" s="226"/>
      <c r="WOF38" s="226"/>
      <c r="WON38" s="226"/>
      <c r="WOO38" s="226"/>
      <c r="WOP38" s="226"/>
      <c r="WOQ38" s="226"/>
      <c r="WOY38" s="226"/>
      <c r="WOZ38" s="226"/>
      <c r="WPA38" s="226"/>
      <c r="WPB38" s="226"/>
      <c r="WPJ38" s="226"/>
      <c r="WPK38" s="226"/>
      <c r="WPL38" s="226"/>
      <c r="WPM38" s="226"/>
      <c r="WPU38" s="226"/>
      <c r="WPV38" s="226"/>
      <c r="WPW38" s="226"/>
      <c r="WPX38" s="226"/>
      <c r="WQF38" s="226"/>
      <c r="WQG38" s="226"/>
      <c r="WQH38" s="226"/>
      <c r="WQI38" s="226"/>
      <c r="WQQ38" s="226"/>
      <c r="WQR38" s="226"/>
      <c r="WQS38" s="226"/>
      <c r="WQT38" s="226"/>
      <c r="WRB38" s="226"/>
      <c r="WRC38" s="226"/>
      <c r="WRD38" s="226"/>
      <c r="WRE38" s="226"/>
      <c r="WRM38" s="226"/>
      <c r="WRN38" s="226"/>
      <c r="WRO38" s="226"/>
      <c r="WRP38" s="226"/>
      <c r="WRX38" s="226"/>
      <c r="WRY38" s="226"/>
      <c r="WRZ38" s="226"/>
      <c r="WSA38" s="226"/>
      <c r="WSI38" s="226"/>
      <c r="WSJ38" s="226"/>
      <c r="WSK38" s="226"/>
      <c r="WSL38" s="226"/>
      <c r="WST38" s="226"/>
      <c r="WSU38" s="226"/>
      <c r="WSV38" s="226"/>
      <c r="WSW38" s="226"/>
      <c r="WTE38" s="226"/>
      <c r="WTF38" s="226"/>
      <c r="WTG38" s="226"/>
      <c r="WTH38" s="226"/>
      <c r="WTP38" s="226"/>
      <c r="WTQ38" s="226"/>
      <c r="WTR38" s="226"/>
      <c r="WTS38" s="226"/>
      <c r="WUA38" s="226"/>
      <c r="WUB38" s="226"/>
      <c r="WUC38" s="226"/>
      <c r="WUD38" s="226"/>
      <c r="WUL38" s="226"/>
      <c r="WUM38" s="226"/>
      <c r="WUN38" s="226"/>
      <c r="WUO38" s="226"/>
      <c r="WUW38" s="226"/>
      <c r="WUX38" s="226"/>
      <c r="WUY38" s="226"/>
      <c r="WUZ38" s="226"/>
      <c r="WVH38" s="226"/>
      <c r="WVI38" s="226"/>
      <c r="WVJ38" s="226"/>
      <c r="WVK38" s="226"/>
      <c r="WVS38" s="226"/>
      <c r="WVT38" s="226"/>
      <c r="WVU38" s="226"/>
      <c r="WVV38" s="226"/>
      <c r="WWD38" s="226"/>
      <c r="WWE38" s="226"/>
      <c r="WWF38" s="226"/>
      <c r="WWG38" s="226"/>
      <c r="WWO38" s="226"/>
      <c r="WWP38" s="226"/>
      <c r="WWQ38" s="226"/>
      <c r="WWR38" s="226"/>
      <c r="WWZ38" s="226"/>
      <c r="WXA38" s="226"/>
      <c r="WXB38" s="226"/>
      <c r="WXC38" s="226"/>
      <c r="WXK38" s="226"/>
      <c r="WXL38" s="226"/>
      <c r="WXM38" s="226"/>
      <c r="WXN38" s="226"/>
      <c r="WXV38" s="226"/>
      <c r="WXW38" s="226"/>
      <c r="WXX38" s="226"/>
      <c r="WXY38" s="226"/>
      <c r="WYG38" s="226"/>
      <c r="WYH38" s="226"/>
      <c r="WYI38" s="226"/>
      <c r="WYJ38" s="226"/>
      <c r="WYR38" s="226"/>
      <c r="WYS38" s="226"/>
      <c r="WYT38" s="226"/>
      <c r="WYU38" s="226"/>
      <c r="WZC38" s="226"/>
      <c r="WZD38" s="226"/>
      <c r="WZE38" s="226"/>
      <c r="WZF38" s="226"/>
      <c r="WZN38" s="226"/>
      <c r="WZO38" s="226"/>
      <c r="WZP38" s="226"/>
      <c r="WZQ38" s="226"/>
      <c r="WZY38" s="226"/>
      <c r="WZZ38" s="226"/>
      <c r="XAA38" s="226"/>
      <c r="XAB38" s="226"/>
      <c r="XAJ38" s="226"/>
      <c r="XAK38" s="226"/>
      <c r="XAL38" s="226"/>
      <c r="XAM38" s="226"/>
      <c r="XAU38" s="226"/>
      <c r="XAV38" s="226"/>
      <c r="XAW38" s="226"/>
      <c r="XAX38" s="226"/>
      <c r="XBF38" s="226"/>
      <c r="XBG38" s="226"/>
      <c r="XBH38" s="226"/>
      <c r="XBI38" s="226"/>
      <c r="XBQ38" s="226"/>
      <c r="XBR38" s="226"/>
      <c r="XBS38" s="226"/>
      <c r="XBT38" s="226"/>
      <c r="XCB38" s="226"/>
      <c r="XCC38" s="226"/>
      <c r="XCD38" s="226"/>
      <c r="XCE38" s="226"/>
      <c r="XCM38" s="226"/>
      <c r="XCN38" s="226"/>
      <c r="XCO38" s="226"/>
      <c r="XCP38" s="226"/>
      <c r="XCX38" s="226"/>
      <c r="XCY38" s="226"/>
      <c r="XCZ38" s="226"/>
      <c r="XDA38" s="226"/>
      <c r="XDI38" s="226"/>
      <c r="XDJ38" s="226"/>
      <c r="XDK38" s="226"/>
      <c r="XDL38" s="226"/>
      <c r="XDT38" s="226"/>
      <c r="XDU38" s="226"/>
      <c r="XDV38" s="226"/>
      <c r="XDW38" s="226"/>
      <c r="XEE38" s="226"/>
      <c r="XEF38" s="226"/>
      <c r="XEG38" s="226"/>
      <c r="XEH38" s="226"/>
      <c r="XEP38" s="226"/>
      <c r="XEQ38" s="226"/>
      <c r="XER38" s="226"/>
      <c r="XES38" s="226"/>
      <c r="XFA38" s="226"/>
      <c r="XFB38" s="226"/>
      <c r="XFC38" s="226"/>
      <c r="XFD38" s="226"/>
    </row>
    <row r="39" spans="2:1017 1025:5120 5128:6143 6151:7166 7174:8189 8197:9212 9220:10235 10243:11258 11266:12281 12289:16384" s="243" customFormat="1" ht="18.75" thickBot="1" x14ac:dyDescent="0.3">
      <c r="B39" s="226"/>
      <c r="C39" s="226"/>
      <c r="D39" s="226"/>
      <c r="E39" s="226"/>
      <c r="M39" s="226"/>
      <c r="N39" s="226"/>
      <c r="O39" s="226"/>
      <c r="P39" s="226"/>
      <c r="X39" s="226"/>
      <c r="Y39" s="226"/>
      <c r="Z39" s="226"/>
      <c r="AA39" s="226"/>
      <c r="AI39" s="226"/>
      <c r="AJ39" s="226"/>
      <c r="AK39" s="226"/>
      <c r="AL39" s="226"/>
      <c r="AT39" s="226"/>
      <c r="AU39" s="226"/>
      <c r="AV39" s="226"/>
      <c r="AW39" s="226"/>
      <c r="BE39" s="226"/>
      <c r="BF39" s="226"/>
      <c r="BG39" s="226"/>
      <c r="BH39" s="226"/>
      <c r="BP39" s="226"/>
      <c r="BQ39" s="226"/>
      <c r="BR39" s="226"/>
      <c r="BS39" s="226"/>
      <c r="CA39" s="226"/>
      <c r="CB39" s="226"/>
      <c r="CC39" s="226"/>
      <c r="CD39" s="226"/>
      <c r="CL39" s="226"/>
      <c r="CM39" s="226"/>
      <c r="CN39" s="226"/>
      <c r="CO39" s="226"/>
      <c r="CW39" s="226"/>
      <c r="CX39" s="226"/>
      <c r="CY39" s="226"/>
      <c r="CZ39" s="226"/>
      <c r="DH39" s="226"/>
      <c r="DI39" s="226"/>
      <c r="DJ39" s="226"/>
      <c r="DK39" s="226"/>
      <c r="DS39" s="226"/>
      <c r="DT39" s="226"/>
      <c r="DU39" s="226"/>
      <c r="DV39" s="226"/>
      <c r="ED39" s="226"/>
      <c r="EE39" s="226"/>
      <c r="EF39" s="226"/>
      <c r="EG39" s="226"/>
      <c r="EO39" s="226"/>
      <c r="EP39" s="226"/>
      <c r="EQ39" s="226"/>
      <c r="ER39" s="226"/>
      <c r="EZ39" s="226"/>
      <c r="FA39" s="226"/>
      <c r="FB39" s="226"/>
      <c r="FC39" s="226"/>
      <c r="FK39" s="226"/>
      <c r="FL39" s="226"/>
      <c r="FM39" s="226"/>
      <c r="FN39" s="226"/>
      <c r="FV39" s="226"/>
      <c r="FW39" s="226"/>
      <c r="FX39" s="226"/>
      <c r="FY39" s="226"/>
      <c r="GG39" s="226"/>
      <c r="GH39" s="226"/>
      <c r="GI39" s="226"/>
      <c r="GJ39" s="226"/>
      <c r="GR39" s="226"/>
      <c r="GS39" s="226"/>
      <c r="GT39" s="226"/>
      <c r="GU39" s="226"/>
      <c r="HC39" s="226"/>
      <c r="HD39" s="226"/>
      <c r="HE39" s="226"/>
      <c r="HF39" s="226"/>
      <c r="HN39" s="226"/>
      <c r="HO39" s="226"/>
      <c r="HP39" s="226"/>
      <c r="HQ39" s="226"/>
      <c r="HY39" s="226"/>
      <c r="HZ39" s="226"/>
      <c r="IA39" s="226"/>
      <c r="IB39" s="226"/>
      <c r="IJ39" s="226"/>
      <c r="IK39" s="226"/>
      <c r="IL39" s="226"/>
      <c r="IM39" s="226"/>
      <c r="IU39" s="226"/>
      <c r="IV39" s="226"/>
      <c r="IW39" s="226"/>
      <c r="IX39" s="226"/>
      <c r="JF39" s="226"/>
      <c r="JG39" s="226"/>
      <c r="JH39" s="226"/>
      <c r="JI39" s="226"/>
      <c r="JQ39" s="226"/>
      <c r="JR39" s="226"/>
      <c r="JS39" s="226"/>
      <c r="JT39" s="226"/>
      <c r="KB39" s="226"/>
      <c r="KC39" s="226"/>
      <c r="KD39" s="226"/>
      <c r="KE39" s="226"/>
      <c r="KM39" s="226"/>
      <c r="KN39" s="226"/>
      <c r="KO39" s="226"/>
      <c r="KP39" s="226"/>
      <c r="KX39" s="226"/>
      <c r="KY39" s="226"/>
      <c r="KZ39" s="226"/>
      <c r="LA39" s="226"/>
      <c r="LI39" s="226"/>
      <c r="LJ39" s="226"/>
      <c r="LK39" s="226"/>
      <c r="LL39" s="226"/>
      <c r="LT39" s="226"/>
      <c r="LU39" s="226"/>
      <c r="LV39" s="226"/>
      <c r="LW39" s="226"/>
      <c r="ME39" s="226"/>
      <c r="MF39" s="226"/>
      <c r="MG39" s="226"/>
      <c r="MH39" s="226"/>
      <c r="MP39" s="226"/>
      <c r="MQ39" s="226"/>
      <c r="MR39" s="226"/>
      <c r="MS39" s="226"/>
      <c r="NA39" s="226"/>
      <c r="NB39" s="226"/>
      <c r="NC39" s="226"/>
      <c r="ND39" s="226"/>
      <c r="NL39" s="226"/>
      <c r="NM39" s="226"/>
      <c r="NN39" s="226"/>
      <c r="NO39" s="226"/>
      <c r="NW39" s="226"/>
      <c r="NX39" s="226"/>
      <c r="NY39" s="226"/>
      <c r="NZ39" s="226"/>
      <c r="OH39" s="226"/>
      <c r="OI39" s="226"/>
      <c r="OJ39" s="226"/>
      <c r="OK39" s="226"/>
      <c r="OS39" s="226"/>
      <c r="OT39" s="226"/>
      <c r="OU39" s="226"/>
      <c r="OV39" s="226"/>
      <c r="PD39" s="226"/>
      <c r="PE39" s="226"/>
      <c r="PF39" s="226"/>
      <c r="PG39" s="226"/>
      <c r="PO39" s="226"/>
      <c r="PP39" s="226"/>
      <c r="PQ39" s="226"/>
      <c r="PR39" s="226"/>
      <c r="PZ39" s="226"/>
      <c r="QA39" s="226"/>
      <c r="QB39" s="226"/>
      <c r="QC39" s="226"/>
      <c r="QK39" s="226"/>
      <c r="QL39" s="226"/>
      <c r="QM39" s="226"/>
      <c r="QN39" s="226"/>
      <c r="QV39" s="226"/>
      <c r="QW39" s="226"/>
      <c r="QX39" s="226"/>
      <c r="QY39" s="226"/>
      <c r="RG39" s="226"/>
      <c r="RH39" s="226"/>
      <c r="RI39" s="226"/>
      <c r="RJ39" s="226"/>
      <c r="RR39" s="226"/>
      <c r="RS39" s="226"/>
      <c r="RT39" s="226"/>
      <c r="RU39" s="226"/>
      <c r="SC39" s="226"/>
      <c r="SD39" s="226"/>
      <c r="SE39" s="226"/>
      <c r="SF39" s="226"/>
      <c r="SN39" s="226"/>
      <c r="SO39" s="226"/>
      <c r="SP39" s="226"/>
      <c r="SQ39" s="226"/>
      <c r="SY39" s="226"/>
      <c r="SZ39" s="226"/>
      <c r="TA39" s="226"/>
      <c r="TB39" s="226"/>
      <c r="TJ39" s="226"/>
      <c r="TK39" s="226"/>
      <c r="TL39" s="226"/>
      <c r="TM39" s="226"/>
      <c r="TU39" s="226"/>
      <c r="TV39" s="226"/>
      <c r="TW39" s="226"/>
      <c r="TX39" s="226"/>
      <c r="UF39" s="226"/>
      <c r="UG39" s="226"/>
      <c r="UH39" s="226"/>
      <c r="UI39" s="226"/>
      <c r="UQ39" s="226"/>
      <c r="UR39" s="226"/>
      <c r="US39" s="226"/>
      <c r="UT39" s="226"/>
      <c r="VB39" s="226"/>
      <c r="VC39" s="226"/>
      <c r="VD39" s="226"/>
      <c r="VE39" s="226"/>
      <c r="VM39" s="226"/>
      <c r="VN39" s="226"/>
      <c r="VO39" s="226"/>
      <c r="VP39" s="226"/>
      <c r="VX39" s="226"/>
      <c r="VY39" s="226"/>
      <c r="VZ39" s="226"/>
      <c r="WA39" s="226"/>
      <c r="WI39" s="226"/>
      <c r="WJ39" s="226"/>
      <c r="WK39" s="226"/>
      <c r="WL39" s="226"/>
      <c r="WT39" s="226"/>
      <c r="WU39" s="226"/>
      <c r="WV39" s="226"/>
      <c r="WW39" s="226"/>
      <c r="XE39" s="226"/>
      <c r="XF39" s="226"/>
      <c r="XG39" s="226"/>
      <c r="XH39" s="226"/>
      <c r="XP39" s="226"/>
      <c r="XQ39" s="226"/>
      <c r="XR39" s="226"/>
      <c r="XS39" s="226"/>
      <c r="YA39" s="226"/>
      <c r="YB39" s="226"/>
      <c r="YC39" s="226"/>
      <c r="YD39" s="226"/>
      <c r="YL39" s="226"/>
      <c r="YM39" s="226"/>
      <c r="YN39" s="226"/>
      <c r="YO39" s="226"/>
      <c r="YW39" s="226"/>
      <c r="YX39" s="226"/>
      <c r="YY39" s="226"/>
      <c r="YZ39" s="226"/>
      <c r="ZH39" s="226"/>
      <c r="ZI39" s="226"/>
      <c r="ZJ39" s="226"/>
      <c r="ZK39" s="226"/>
      <c r="ZS39" s="226"/>
      <c r="ZT39" s="226"/>
      <c r="ZU39" s="226"/>
      <c r="ZV39" s="226"/>
      <c r="AAD39" s="226"/>
      <c r="AAE39" s="226"/>
      <c r="AAF39" s="226"/>
      <c r="AAG39" s="226"/>
      <c r="AAO39" s="226"/>
      <c r="AAP39" s="226"/>
      <c r="AAQ39" s="226"/>
      <c r="AAR39" s="226"/>
      <c r="AAZ39" s="226"/>
      <c r="ABA39" s="226"/>
      <c r="ABB39" s="226"/>
      <c r="ABC39" s="226"/>
      <c r="ABK39" s="226"/>
      <c r="ABL39" s="226"/>
      <c r="ABM39" s="226"/>
      <c r="ABN39" s="226"/>
      <c r="ABV39" s="226"/>
      <c r="ABW39" s="226"/>
      <c r="ABX39" s="226"/>
      <c r="ABY39" s="226"/>
      <c r="ACG39" s="226"/>
      <c r="ACH39" s="226"/>
      <c r="ACI39" s="226"/>
      <c r="ACJ39" s="226"/>
      <c r="ACR39" s="226"/>
      <c r="ACS39" s="226"/>
      <c r="ACT39" s="226"/>
      <c r="ACU39" s="226"/>
      <c r="ADC39" s="226"/>
      <c r="ADD39" s="226"/>
      <c r="ADE39" s="226"/>
      <c r="ADF39" s="226"/>
      <c r="ADN39" s="226"/>
      <c r="ADO39" s="226"/>
      <c r="ADP39" s="226"/>
      <c r="ADQ39" s="226"/>
      <c r="ADY39" s="226"/>
      <c r="ADZ39" s="226"/>
      <c r="AEA39" s="226"/>
      <c r="AEB39" s="226"/>
      <c r="AEJ39" s="226"/>
      <c r="AEK39" s="226"/>
      <c r="AEL39" s="226"/>
      <c r="AEM39" s="226"/>
      <c r="AEU39" s="226"/>
      <c r="AEV39" s="226"/>
      <c r="AEW39" s="226"/>
      <c r="AEX39" s="226"/>
      <c r="AFF39" s="226"/>
      <c r="AFG39" s="226"/>
      <c r="AFH39" s="226"/>
      <c r="AFI39" s="226"/>
      <c r="AFQ39" s="226"/>
      <c r="AFR39" s="226"/>
      <c r="AFS39" s="226"/>
      <c r="AFT39" s="226"/>
      <c r="AGB39" s="226"/>
      <c r="AGC39" s="226"/>
      <c r="AGD39" s="226"/>
      <c r="AGE39" s="226"/>
      <c r="AGM39" s="226"/>
      <c r="AGN39" s="226"/>
      <c r="AGO39" s="226"/>
      <c r="AGP39" s="226"/>
      <c r="AGX39" s="226"/>
      <c r="AGY39" s="226"/>
      <c r="AGZ39" s="226"/>
      <c r="AHA39" s="226"/>
      <c r="AHI39" s="226"/>
      <c r="AHJ39" s="226"/>
      <c r="AHK39" s="226"/>
      <c r="AHL39" s="226"/>
      <c r="AHT39" s="226"/>
      <c r="AHU39" s="226"/>
      <c r="AHV39" s="226"/>
      <c r="AHW39" s="226"/>
      <c r="AIE39" s="226"/>
      <c r="AIF39" s="226"/>
      <c r="AIG39" s="226"/>
      <c r="AIH39" s="226"/>
      <c r="AIP39" s="226"/>
      <c r="AIQ39" s="226"/>
      <c r="AIR39" s="226"/>
      <c r="AIS39" s="226"/>
      <c r="AJA39" s="226"/>
      <c r="AJB39" s="226"/>
      <c r="AJC39" s="226"/>
      <c r="AJD39" s="226"/>
      <c r="AJL39" s="226"/>
      <c r="AJM39" s="226"/>
      <c r="AJN39" s="226"/>
      <c r="AJO39" s="226"/>
      <c r="AJW39" s="226"/>
      <c r="AJX39" s="226"/>
      <c r="AJY39" s="226"/>
      <c r="AJZ39" s="226"/>
      <c r="AKH39" s="226"/>
      <c r="AKI39" s="226"/>
      <c r="AKJ39" s="226"/>
      <c r="AKK39" s="226"/>
      <c r="AKS39" s="226"/>
      <c r="AKT39" s="226"/>
      <c r="AKU39" s="226"/>
      <c r="AKV39" s="226"/>
      <c r="ALD39" s="226"/>
      <c r="ALE39" s="226"/>
      <c r="ALF39" s="226"/>
      <c r="ALG39" s="226"/>
      <c r="ALO39" s="226"/>
      <c r="ALP39" s="226"/>
      <c r="ALQ39" s="226"/>
      <c r="ALR39" s="226"/>
      <c r="ALZ39" s="226"/>
      <c r="AMA39" s="226"/>
      <c r="AMB39" s="226"/>
      <c r="AMC39" s="226"/>
      <c r="AMK39" s="226"/>
      <c r="AML39" s="226"/>
      <c r="AMM39" s="226"/>
      <c r="AMN39" s="226"/>
      <c r="AMV39" s="226"/>
      <c r="AMW39" s="226"/>
      <c r="AMX39" s="226"/>
      <c r="AMY39" s="226"/>
      <c r="ANG39" s="226"/>
      <c r="ANH39" s="226"/>
      <c r="ANI39" s="226"/>
      <c r="ANJ39" s="226"/>
      <c r="ANR39" s="226"/>
      <c r="ANS39" s="226"/>
      <c r="ANT39" s="226"/>
      <c r="ANU39" s="226"/>
      <c r="AOC39" s="226"/>
      <c r="AOD39" s="226"/>
      <c r="AOE39" s="226"/>
      <c r="AOF39" s="226"/>
      <c r="AON39" s="226"/>
      <c r="AOO39" s="226"/>
      <c r="AOP39" s="226"/>
      <c r="AOQ39" s="226"/>
      <c r="AOY39" s="226"/>
      <c r="AOZ39" s="226"/>
      <c r="APA39" s="226"/>
      <c r="APB39" s="226"/>
      <c r="APJ39" s="226"/>
      <c r="APK39" s="226"/>
      <c r="APL39" s="226"/>
      <c r="APM39" s="226"/>
      <c r="APU39" s="226"/>
      <c r="APV39" s="226"/>
      <c r="APW39" s="226"/>
      <c r="APX39" s="226"/>
      <c r="AQF39" s="226"/>
      <c r="AQG39" s="226"/>
      <c r="AQH39" s="226"/>
      <c r="AQI39" s="226"/>
      <c r="AQQ39" s="226"/>
      <c r="AQR39" s="226"/>
      <c r="AQS39" s="226"/>
      <c r="AQT39" s="226"/>
      <c r="ARB39" s="226"/>
      <c r="ARC39" s="226"/>
      <c r="ARD39" s="226"/>
      <c r="ARE39" s="226"/>
      <c r="ARM39" s="226"/>
      <c r="ARN39" s="226"/>
      <c r="ARO39" s="226"/>
      <c r="ARP39" s="226"/>
      <c r="ARX39" s="226"/>
      <c r="ARY39" s="226"/>
      <c r="ARZ39" s="226"/>
      <c r="ASA39" s="226"/>
      <c r="ASI39" s="226"/>
      <c r="ASJ39" s="226"/>
      <c r="ASK39" s="226"/>
      <c r="ASL39" s="226"/>
      <c r="AST39" s="226"/>
      <c r="ASU39" s="226"/>
      <c r="ASV39" s="226"/>
      <c r="ASW39" s="226"/>
      <c r="ATE39" s="226"/>
      <c r="ATF39" s="226"/>
      <c r="ATG39" s="226"/>
      <c r="ATH39" s="226"/>
      <c r="ATP39" s="226"/>
      <c r="ATQ39" s="226"/>
      <c r="ATR39" s="226"/>
      <c r="ATS39" s="226"/>
      <c r="AUA39" s="226"/>
      <c r="AUB39" s="226"/>
      <c r="AUC39" s="226"/>
      <c r="AUD39" s="226"/>
      <c r="AUL39" s="226"/>
      <c r="AUM39" s="226"/>
      <c r="AUN39" s="226"/>
      <c r="AUO39" s="226"/>
      <c r="AUW39" s="226"/>
      <c r="AUX39" s="226"/>
      <c r="AUY39" s="226"/>
      <c r="AUZ39" s="226"/>
      <c r="AVH39" s="226"/>
      <c r="AVI39" s="226"/>
      <c r="AVJ39" s="226"/>
      <c r="AVK39" s="226"/>
      <c r="AVS39" s="226"/>
      <c r="AVT39" s="226"/>
      <c r="AVU39" s="226"/>
      <c r="AVV39" s="226"/>
      <c r="AWD39" s="226"/>
      <c r="AWE39" s="226"/>
      <c r="AWF39" s="226"/>
      <c r="AWG39" s="226"/>
      <c r="AWO39" s="226"/>
      <c r="AWP39" s="226"/>
      <c r="AWQ39" s="226"/>
      <c r="AWR39" s="226"/>
      <c r="AWZ39" s="226"/>
      <c r="AXA39" s="226"/>
      <c r="AXB39" s="226"/>
      <c r="AXC39" s="226"/>
      <c r="AXK39" s="226"/>
      <c r="AXL39" s="226"/>
      <c r="AXM39" s="226"/>
      <c r="AXN39" s="226"/>
      <c r="AXV39" s="226"/>
      <c r="AXW39" s="226"/>
      <c r="AXX39" s="226"/>
      <c r="AXY39" s="226"/>
      <c r="AYG39" s="226"/>
      <c r="AYH39" s="226"/>
      <c r="AYI39" s="226"/>
      <c r="AYJ39" s="226"/>
      <c r="AYR39" s="226"/>
      <c r="AYS39" s="226"/>
      <c r="AYT39" s="226"/>
      <c r="AYU39" s="226"/>
      <c r="AZC39" s="226"/>
      <c r="AZD39" s="226"/>
      <c r="AZE39" s="226"/>
      <c r="AZF39" s="226"/>
      <c r="AZN39" s="226"/>
      <c r="AZO39" s="226"/>
      <c r="AZP39" s="226"/>
      <c r="AZQ39" s="226"/>
      <c r="AZY39" s="226"/>
      <c r="AZZ39" s="226"/>
      <c r="BAA39" s="226"/>
      <c r="BAB39" s="226"/>
      <c r="BAJ39" s="226"/>
      <c r="BAK39" s="226"/>
      <c r="BAL39" s="226"/>
      <c r="BAM39" s="226"/>
      <c r="BAU39" s="226"/>
      <c r="BAV39" s="226"/>
      <c r="BAW39" s="226"/>
      <c r="BAX39" s="226"/>
      <c r="BBF39" s="226"/>
      <c r="BBG39" s="226"/>
      <c r="BBH39" s="226"/>
      <c r="BBI39" s="226"/>
      <c r="BBQ39" s="226"/>
      <c r="BBR39" s="226"/>
      <c r="BBS39" s="226"/>
      <c r="BBT39" s="226"/>
      <c r="BCB39" s="226"/>
      <c r="BCC39" s="226"/>
      <c r="BCD39" s="226"/>
      <c r="BCE39" s="226"/>
      <c r="BCM39" s="226"/>
      <c r="BCN39" s="226"/>
      <c r="BCO39" s="226"/>
      <c r="BCP39" s="226"/>
      <c r="BCX39" s="226"/>
      <c r="BCY39" s="226"/>
      <c r="BCZ39" s="226"/>
      <c r="BDA39" s="226"/>
      <c r="BDI39" s="226"/>
      <c r="BDJ39" s="226"/>
      <c r="BDK39" s="226"/>
      <c r="BDL39" s="226"/>
      <c r="BDT39" s="226"/>
      <c r="BDU39" s="226"/>
      <c r="BDV39" s="226"/>
      <c r="BDW39" s="226"/>
      <c r="BEE39" s="226"/>
      <c r="BEF39" s="226"/>
      <c r="BEG39" s="226"/>
      <c r="BEH39" s="226"/>
      <c r="BEP39" s="226"/>
      <c r="BEQ39" s="226"/>
      <c r="BER39" s="226"/>
      <c r="BES39" s="226"/>
      <c r="BFA39" s="226"/>
      <c r="BFB39" s="226"/>
      <c r="BFC39" s="226"/>
      <c r="BFD39" s="226"/>
      <c r="BFL39" s="226"/>
      <c r="BFM39" s="226"/>
      <c r="BFN39" s="226"/>
      <c r="BFO39" s="226"/>
      <c r="BFW39" s="226"/>
      <c r="BFX39" s="226"/>
      <c r="BFY39" s="226"/>
      <c r="BFZ39" s="226"/>
      <c r="BGH39" s="226"/>
      <c r="BGI39" s="226"/>
      <c r="BGJ39" s="226"/>
      <c r="BGK39" s="226"/>
      <c r="BGS39" s="226"/>
      <c r="BGT39" s="226"/>
      <c r="BGU39" s="226"/>
      <c r="BGV39" s="226"/>
      <c r="BHD39" s="226"/>
      <c r="BHE39" s="226"/>
      <c r="BHF39" s="226"/>
      <c r="BHG39" s="226"/>
      <c r="BHO39" s="226"/>
      <c r="BHP39" s="226"/>
      <c r="BHQ39" s="226"/>
      <c r="BHR39" s="226"/>
      <c r="BHZ39" s="226"/>
      <c r="BIA39" s="226"/>
      <c r="BIB39" s="226"/>
      <c r="BIC39" s="226"/>
      <c r="BIK39" s="226"/>
      <c r="BIL39" s="226"/>
      <c r="BIM39" s="226"/>
      <c r="BIN39" s="226"/>
      <c r="BIV39" s="226"/>
      <c r="BIW39" s="226"/>
      <c r="BIX39" s="226"/>
      <c r="BIY39" s="226"/>
      <c r="BJG39" s="226"/>
      <c r="BJH39" s="226"/>
      <c r="BJI39" s="226"/>
      <c r="BJJ39" s="226"/>
      <c r="BJR39" s="226"/>
      <c r="BJS39" s="226"/>
      <c r="BJT39" s="226"/>
      <c r="BJU39" s="226"/>
      <c r="BKC39" s="226"/>
      <c r="BKD39" s="226"/>
      <c r="BKE39" s="226"/>
      <c r="BKF39" s="226"/>
      <c r="BKN39" s="226"/>
      <c r="BKO39" s="226"/>
      <c r="BKP39" s="226"/>
      <c r="BKQ39" s="226"/>
      <c r="BKY39" s="226"/>
      <c r="BKZ39" s="226"/>
      <c r="BLA39" s="226"/>
      <c r="BLB39" s="226"/>
      <c r="BLJ39" s="226"/>
      <c r="BLK39" s="226"/>
      <c r="BLL39" s="226"/>
      <c r="BLM39" s="226"/>
      <c r="BLU39" s="226"/>
      <c r="BLV39" s="226"/>
      <c r="BLW39" s="226"/>
      <c r="BLX39" s="226"/>
      <c r="BMF39" s="226"/>
      <c r="BMG39" s="226"/>
      <c r="BMH39" s="226"/>
      <c r="BMI39" s="226"/>
      <c r="BMQ39" s="226"/>
      <c r="BMR39" s="226"/>
      <c r="BMS39" s="226"/>
      <c r="BMT39" s="226"/>
      <c r="BNB39" s="226"/>
      <c r="BNC39" s="226"/>
      <c r="BND39" s="226"/>
      <c r="BNE39" s="226"/>
      <c r="BNM39" s="226"/>
      <c r="BNN39" s="226"/>
      <c r="BNO39" s="226"/>
      <c r="BNP39" s="226"/>
      <c r="BNX39" s="226"/>
      <c r="BNY39" s="226"/>
      <c r="BNZ39" s="226"/>
      <c r="BOA39" s="226"/>
      <c r="BOI39" s="226"/>
      <c r="BOJ39" s="226"/>
      <c r="BOK39" s="226"/>
      <c r="BOL39" s="226"/>
      <c r="BOT39" s="226"/>
      <c r="BOU39" s="226"/>
      <c r="BOV39" s="226"/>
      <c r="BOW39" s="226"/>
      <c r="BPE39" s="226"/>
      <c r="BPF39" s="226"/>
      <c r="BPG39" s="226"/>
      <c r="BPH39" s="226"/>
      <c r="BPP39" s="226"/>
      <c r="BPQ39" s="226"/>
      <c r="BPR39" s="226"/>
      <c r="BPS39" s="226"/>
      <c r="BQA39" s="226"/>
      <c r="BQB39" s="226"/>
      <c r="BQC39" s="226"/>
      <c r="BQD39" s="226"/>
      <c r="BQL39" s="226"/>
      <c r="BQM39" s="226"/>
      <c r="BQN39" s="226"/>
      <c r="BQO39" s="226"/>
      <c r="BQW39" s="226"/>
      <c r="BQX39" s="226"/>
      <c r="BQY39" s="226"/>
      <c r="BQZ39" s="226"/>
      <c r="BRH39" s="226"/>
      <c r="BRI39" s="226"/>
      <c r="BRJ39" s="226"/>
      <c r="BRK39" s="226"/>
      <c r="BRS39" s="226"/>
      <c r="BRT39" s="226"/>
      <c r="BRU39" s="226"/>
      <c r="BRV39" s="226"/>
      <c r="BSD39" s="226"/>
      <c r="BSE39" s="226"/>
      <c r="BSF39" s="226"/>
      <c r="BSG39" s="226"/>
      <c r="BSO39" s="226"/>
      <c r="BSP39" s="226"/>
      <c r="BSQ39" s="226"/>
      <c r="BSR39" s="226"/>
      <c r="BSZ39" s="226"/>
      <c r="BTA39" s="226"/>
      <c r="BTB39" s="226"/>
      <c r="BTC39" s="226"/>
      <c r="BTK39" s="226"/>
      <c r="BTL39" s="226"/>
      <c r="BTM39" s="226"/>
      <c r="BTN39" s="226"/>
      <c r="BTV39" s="226"/>
      <c r="BTW39" s="226"/>
      <c r="BTX39" s="226"/>
      <c r="BTY39" s="226"/>
      <c r="BUG39" s="226"/>
      <c r="BUH39" s="226"/>
      <c r="BUI39" s="226"/>
      <c r="BUJ39" s="226"/>
      <c r="BUR39" s="226"/>
      <c r="BUS39" s="226"/>
      <c r="BUT39" s="226"/>
      <c r="BUU39" s="226"/>
      <c r="BVC39" s="226"/>
      <c r="BVD39" s="226"/>
      <c r="BVE39" s="226"/>
      <c r="BVF39" s="226"/>
      <c r="BVN39" s="226"/>
      <c r="BVO39" s="226"/>
      <c r="BVP39" s="226"/>
      <c r="BVQ39" s="226"/>
      <c r="BVY39" s="226"/>
      <c r="BVZ39" s="226"/>
      <c r="BWA39" s="226"/>
      <c r="BWB39" s="226"/>
      <c r="BWJ39" s="226"/>
      <c r="BWK39" s="226"/>
      <c r="BWL39" s="226"/>
      <c r="BWM39" s="226"/>
      <c r="BWU39" s="226"/>
      <c r="BWV39" s="226"/>
      <c r="BWW39" s="226"/>
      <c r="BWX39" s="226"/>
      <c r="BXF39" s="226"/>
      <c r="BXG39" s="226"/>
      <c r="BXH39" s="226"/>
      <c r="BXI39" s="226"/>
      <c r="BXQ39" s="226"/>
      <c r="BXR39" s="226"/>
      <c r="BXS39" s="226"/>
      <c r="BXT39" s="226"/>
      <c r="BYB39" s="226"/>
      <c r="BYC39" s="226"/>
      <c r="BYD39" s="226"/>
      <c r="BYE39" s="226"/>
      <c r="BYM39" s="226"/>
      <c r="BYN39" s="226"/>
      <c r="BYO39" s="226"/>
      <c r="BYP39" s="226"/>
      <c r="BYX39" s="226"/>
      <c r="BYY39" s="226"/>
      <c r="BYZ39" s="226"/>
      <c r="BZA39" s="226"/>
      <c r="BZI39" s="226"/>
      <c r="BZJ39" s="226"/>
      <c r="BZK39" s="226"/>
      <c r="BZL39" s="226"/>
      <c r="BZT39" s="226"/>
      <c r="BZU39" s="226"/>
      <c r="BZV39" s="226"/>
      <c r="BZW39" s="226"/>
      <c r="CAE39" s="226"/>
      <c r="CAF39" s="226"/>
      <c r="CAG39" s="226"/>
      <c r="CAH39" s="226"/>
      <c r="CAP39" s="226"/>
      <c r="CAQ39" s="226"/>
      <c r="CAR39" s="226"/>
      <c r="CAS39" s="226"/>
      <c r="CBA39" s="226"/>
      <c r="CBB39" s="226"/>
      <c r="CBC39" s="226"/>
      <c r="CBD39" s="226"/>
      <c r="CBL39" s="226"/>
      <c r="CBM39" s="226"/>
      <c r="CBN39" s="226"/>
      <c r="CBO39" s="226"/>
      <c r="CBW39" s="226"/>
      <c r="CBX39" s="226"/>
      <c r="CBY39" s="226"/>
      <c r="CBZ39" s="226"/>
      <c r="CCH39" s="226"/>
      <c r="CCI39" s="226"/>
      <c r="CCJ39" s="226"/>
      <c r="CCK39" s="226"/>
      <c r="CCS39" s="226"/>
      <c r="CCT39" s="226"/>
      <c r="CCU39" s="226"/>
      <c r="CCV39" s="226"/>
      <c r="CDD39" s="226"/>
      <c r="CDE39" s="226"/>
      <c r="CDF39" s="226"/>
      <c r="CDG39" s="226"/>
      <c r="CDO39" s="226"/>
      <c r="CDP39" s="226"/>
      <c r="CDQ39" s="226"/>
      <c r="CDR39" s="226"/>
      <c r="CDZ39" s="226"/>
      <c r="CEA39" s="226"/>
      <c r="CEB39" s="226"/>
      <c r="CEC39" s="226"/>
      <c r="CEK39" s="226"/>
      <c r="CEL39" s="226"/>
      <c r="CEM39" s="226"/>
      <c r="CEN39" s="226"/>
      <c r="CEV39" s="226"/>
      <c r="CEW39" s="226"/>
      <c r="CEX39" s="226"/>
      <c r="CEY39" s="226"/>
      <c r="CFG39" s="226"/>
      <c r="CFH39" s="226"/>
      <c r="CFI39" s="226"/>
      <c r="CFJ39" s="226"/>
      <c r="CFR39" s="226"/>
      <c r="CFS39" s="226"/>
      <c r="CFT39" s="226"/>
      <c r="CFU39" s="226"/>
      <c r="CGC39" s="226"/>
      <c r="CGD39" s="226"/>
      <c r="CGE39" s="226"/>
      <c r="CGF39" s="226"/>
      <c r="CGN39" s="226"/>
      <c r="CGO39" s="226"/>
      <c r="CGP39" s="226"/>
      <c r="CGQ39" s="226"/>
      <c r="CGY39" s="226"/>
      <c r="CGZ39" s="226"/>
      <c r="CHA39" s="226"/>
      <c r="CHB39" s="226"/>
      <c r="CHJ39" s="226"/>
      <c r="CHK39" s="226"/>
      <c r="CHL39" s="226"/>
      <c r="CHM39" s="226"/>
      <c r="CHU39" s="226"/>
      <c r="CHV39" s="226"/>
      <c r="CHW39" s="226"/>
      <c r="CHX39" s="226"/>
      <c r="CIF39" s="226"/>
      <c r="CIG39" s="226"/>
      <c r="CIH39" s="226"/>
      <c r="CII39" s="226"/>
      <c r="CIQ39" s="226"/>
      <c r="CIR39" s="226"/>
      <c r="CIS39" s="226"/>
      <c r="CIT39" s="226"/>
      <c r="CJB39" s="226"/>
      <c r="CJC39" s="226"/>
      <c r="CJD39" s="226"/>
      <c r="CJE39" s="226"/>
      <c r="CJM39" s="226"/>
      <c r="CJN39" s="226"/>
      <c r="CJO39" s="226"/>
      <c r="CJP39" s="226"/>
      <c r="CJX39" s="226"/>
      <c r="CJY39" s="226"/>
      <c r="CJZ39" s="226"/>
      <c r="CKA39" s="226"/>
      <c r="CKI39" s="226"/>
      <c r="CKJ39" s="226"/>
      <c r="CKK39" s="226"/>
      <c r="CKL39" s="226"/>
      <c r="CKT39" s="226"/>
      <c r="CKU39" s="226"/>
      <c r="CKV39" s="226"/>
      <c r="CKW39" s="226"/>
      <c r="CLE39" s="226"/>
      <c r="CLF39" s="226"/>
      <c r="CLG39" s="226"/>
      <c r="CLH39" s="226"/>
      <c r="CLP39" s="226"/>
      <c r="CLQ39" s="226"/>
      <c r="CLR39" s="226"/>
      <c r="CLS39" s="226"/>
      <c r="CMA39" s="226"/>
      <c r="CMB39" s="226"/>
      <c r="CMC39" s="226"/>
      <c r="CMD39" s="226"/>
      <c r="CML39" s="226"/>
      <c r="CMM39" s="226"/>
      <c r="CMN39" s="226"/>
      <c r="CMO39" s="226"/>
      <c r="CMW39" s="226"/>
      <c r="CMX39" s="226"/>
      <c r="CMY39" s="226"/>
      <c r="CMZ39" s="226"/>
      <c r="CNH39" s="226"/>
      <c r="CNI39" s="226"/>
      <c r="CNJ39" s="226"/>
      <c r="CNK39" s="226"/>
      <c r="CNS39" s="226"/>
      <c r="CNT39" s="226"/>
      <c r="CNU39" s="226"/>
      <c r="CNV39" s="226"/>
      <c r="COD39" s="226"/>
      <c r="COE39" s="226"/>
      <c r="COF39" s="226"/>
      <c r="COG39" s="226"/>
      <c r="COO39" s="226"/>
      <c r="COP39" s="226"/>
      <c r="COQ39" s="226"/>
      <c r="COR39" s="226"/>
      <c r="COZ39" s="226"/>
      <c r="CPA39" s="226"/>
      <c r="CPB39" s="226"/>
      <c r="CPC39" s="226"/>
      <c r="CPK39" s="226"/>
      <c r="CPL39" s="226"/>
      <c r="CPM39" s="226"/>
      <c r="CPN39" s="226"/>
      <c r="CPV39" s="226"/>
      <c r="CPW39" s="226"/>
      <c r="CPX39" s="226"/>
      <c r="CPY39" s="226"/>
      <c r="CQG39" s="226"/>
      <c r="CQH39" s="226"/>
      <c r="CQI39" s="226"/>
      <c r="CQJ39" s="226"/>
      <c r="CQR39" s="226"/>
      <c r="CQS39" s="226"/>
      <c r="CQT39" s="226"/>
      <c r="CQU39" s="226"/>
      <c r="CRC39" s="226"/>
      <c r="CRD39" s="226"/>
      <c r="CRE39" s="226"/>
      <c r="CRF39" s="226"/>
      <c r="CRN39" s="226"/>
      <c r="CRO39" s="226"/>
      <c r="CRP39" s="226"/>
      <c r="CRQ39" s="226"/>
      <c r="CRY39" s="226"/>
      <c r="CRZ39" s="226"/>
      <c r="CSA39" s="226"/>
      <c r="CSB39" s="226"/>
      <c r="CSJ39" s="226"/>
      <c r="CSK39" s="226"/>
      <c r="CSL39" s="226"/>
      <c r="CSM39" s="226"/>
      <c r="CSU39" s="226"/>
      <c r="CSV39" s="226"/>
      <c r="CSW39" s="226"/>
      <c r="CSX39" s="226"/>
      <c r="CTF39" s="226"/>
      <c r="CTG39" s="226"/>
      <c r="CTH39" s="226"/>
      <c r="CTI39" s="226"/>
      <c r="CTQ39" s="226"/>
      <c r="CTR39" s="226"/>
      <c r="CTS39" s="226"/>
      <c r="CTT39" s="226"/>
      <c r="CUB39" s="226"/>
      <c r="CUC39" s="226"/>
      <c r="CUD39" s="226"/>
      <c r="CUE39" s="226"/>
      <c r="CUM39" s="226"/>
      <c r="CUN39" s="226"/>
      <c r="CUO39" s="226"/>
      <c r="CUP39" s="226"/>
      <c r="CUX39" s="226"/>
      <c r="CUY39" s="226"/>
      <c r="CUZ39" s="226"/>
      <c r="CVA39" s="226"/>
      <c r="CVI39" s="226"/>
      <c r="CVJ39" s="226"/>
      <c r="CVK39" s="226"/>
      <c r="CVL39" s="226"/>
      <c r="CVT39" s="226"/>
      <c r="CVU39" s="226"/>
      <c r="CVV39" s="226"/>
      <c r="CVW39" s="226"/>
      <c r="CWE39" s="226"/>
      <c r="CWF39" s="226"/>
      <c r="CWG39" s="226"/>
      <c r="CWH39" s="226"/>
      <c r="CWP39" s="226"/>
      <c r="CWQ39" s="226"/>
      <c r="CWR39" s="226"/>
      <c r="CWS39" s="226"/>
      <c r="CXA39" s="226"/>
      <c r="CXB39" s="226"/>
      <c r="CXC39" s="226"/>
      <c r="CXD39" s="226"/>
      <c r="CXL39" s="226"/>
      <c r="CXM39" s="226"/>
      <c r="CXN39" s="226"/>
      <c r="CXO39" s="226"/>
      <c r="CXW39" s="226"/>
      <c r="CXX39" s="226"/>
      <c r="CXY39" s="226"/>
      <c r="CXZ39" s="226"/>
      <c r="CYH39" s="226"/>
      <c r="CYI39" s="226"/>
      <c r="CYJ39" s="226"/>
      <c r="CYK39" s="226"/>
      <c r="CYS39" s="226"/>
      <c r="CYT39" s="226"/>
      <c r="CYU39" s="226"/>
      <c r="CYV39" s="226"/>
      <c r="CZD39" s="226"/>
      <c r="CZE39" s="226"/>
      <c r="CZF39" s="226"/>
      <c r="CZG39" s="226"/>
      <c r="CZO39" s="226"/>
      <c r="CZP39" s="226"/>
      <c r="CZQ39" s="226"/>
      <c r="CZR39" s="226"/>
      <c r="CZZ39" s="226"/>
      <c r="DAA39" s="226"/>
      <c r="DAB39" s="226"/>
      <c r="DAC39" s="226"/>
      <c r="DAK39" s="226"/>
      <c r="DAL39" s="226"/>
      <c r="DAM39" s="226"/>
      <c r="DAN39" s="226"/>
      <c r="DAV39" s="226"/>
      <c r="DAW39" s="226"/>
      <c r="DAX39" s="226"/>
      <c r="DAY39" s="226"/>
      <c r="DBG39" s="226"/>
      <c r="DBH39" s="226"/>
      <c r="DBI39" s="226"/>
      <c r="DBJ39" s="226"/>
      <c r="DBR39" s="226"/>
      <c r="DBS39" s="226"/>
      <c r="DBT39" s="226"/>
      <c r="DBU39" s="226"/>
      <c r="DCC39" s="226"/>
      <c r="DCD39" s="226"/>
      <c r="DCE39" s="226"/>
      <c r="DCF39" s="226"/>
      <c r="DCN39" s="226"/>
      <c r="DCO39" s="226"/>
      <c r="DCP39" s="226"/>
      <c r="DCQ39" s="226"/>
      <c r="DCY39" s="226"/>
      <c r="DCZ39" s="226"/>
      <c r="DDA39" s="226"/>
      <c r="DDB39" s="226"/>
      <c r="DDJ39" s="226"/>
      <c r="DDK39" s="226"/>
      <c r="DDL39" s="226"/>
      <c r="DDM39" s="226"/>
      <c r="DDU39" s="226"/>
      <c r="DDV39" s="226"/>
      <c r="DDW39" s="226"/>
      <c r="DDX39" s="226"/>
      <c r="DEF39" s="226"/>
      <c r="DEG39" s="226"/>
      <c r="DEH39" s="226"/>
      <c r="DEI39" s="226"/>
      <c r="DEQ39" s="226"/>
      <c r="DER39" s="226"/>
      <c r="DES39" s="226"/>
      <c r="DET39" s="226"/>
      <c r="DFB39" s="226"/>
      <c r="DFC39" s="226"/>
      <c r="DFD39" s="226"/>
      <c r="DFE39" s="226"/>
      <c r="DFM39" s="226"/>
      <c r="DFN39" s="226"/>
      <c r="DFO39" s="226"/>
      <c r="DFP39" s="226"/>
      <c r="DFX39" s="226"/>
      <c r="DFY39" s="226"/>
      <c r="DFZ39" s="226"/>
      <c r="DGA39" s="226"/>
      <c r="DGI39" s="226"/>
      <c r="DGJ39" s="226"/>
      <c r="DGK39" s="226"/>
      <c r="DGL39" s="226"/>
      <c r="DGT39" s="226"/>
      <c r="DGU39" s="226"/>
      <c r="DGV39" s="226"/>
      <c r="DGW39" s="226"/>
      <c r="DHE39" s="226"/>
      <c r="DHF39" s="226"/>
      <c r="DHG39" s="226"/>
      <c r="DHH39" s="226"/>
      <c r="DHP39" s="226"/>
      <c r="DHQ39" s="226"/>
      <c r="DHR39" s="226"/>
      <c r="DHS39" s="226"/>
      <c r="DIA39" s="226"/>
      <c r="DIB39" s="226"/>
      <c r="DIC39" s="226"/>
      <c r="DID39" s="226"/>
      <c r="DIL39" s="226"/>
      <c r="DIM39" s="226"/>
      <c r="DIN39" s="226"/>
      <c r="DIO39" s="226"/>
      <c r="DIW39" s="226"/>
      <c r="DIX39" s="226"/>
      <c r="DIY39" s="226"/>
      <c r="DIZ39" s="226"/>
      <c r="DJH39" s="226"/>
      <c r="DJI39" s="226"/>
      <c r="DJJ39" s="226"/>
      <c r="DJK39" s="226"/>
      <c r="DJS39" s="226"/>
      <c r="DJT39" s="226"/>
      <c r="DJU39" s="226"/>
      <c r="DJV39" s="226"/>
      <c r="DKD39" s="226"/>
      <c r="DKE39" s="226"/>
      <c r="DKF39" s="226"/>
      <c r="DKG39" s="226"/>
      <c r="DKO39" s="226"/>
      <c r="DKP39" s="226"/>
      <c r="DKQ39" s="226"/>
      <c r="DKR39" s="226"/>
      <c r="DKZ39" s="226"/>
      <c r="DLA39" s="226"/>
      <c r="DLB39" s="226"/>
      <c r="DLC39" s="226"/>
      <c r="DLK39" s="226"/>
      <c r="DLL39" s="226"/>
      <c r="DLM39" s="226"/>
      <c r="DLN39" s="226"/>
      <c r="DLV39" s="226"/>
      <c r="DLW39" s="226"/>
      <c r="DLX39" s="226"/>
      <c r="DLY39" s="226"/>
      <c r="DMG39" s="226"/>
      <c r="DMH39" s="226"/>
      <c r="DMI39" s="226"/>
      <c r="DMJ39" s="226"/>
      <c r="DMR39" s="226"/>
      <c r="DMS39" s="226"/>
      <c r="DMT39" s="226"/>
      <c r="DMU39" s="226"/>
      <c r="DNC39" s="226"/>
      <c r="DND39" s="226"/>
      <c r="DNE39" s="226"/>
      <c r="DNF39" s="226"/>
      <c r="DNN39" s="226"/>
      <c r="DNO39" s="226"/>
      <c r="DNP39" s="226"/>
      <c r="DNQ39" s="226"/>
      <c r="DNY39" s="226"/>
      <c r="DNZ39" s="226"/>
      <c r="DOA39" s="226"/>
      <c r="DOB39" s="226"/>
      <c r="DOJ39" s="226"/>
      <c r="DOK39" s="226"/>
      <c r="DOL39" s="226"/>
      <c r="DOM39" s="226"/>
      <c r="DOU39" s="226"/>
      <c r="DOV39" s="226"/>
      <c r="DOW39" s="226"/>
      <c r="DOX39" s="226"/>
      <c r="DPF39" s="226"/>
      <c r="DPG39" s="226"/>
      <c r="DPH39" s="226"/>
      <c r="DPI39" s="226"/>
      <c r="DPQ39" s="226"/>
      <c r="DPR39" s="226"/>
      <c r="DPS39" s="226"/>
      <c r="DPT39" s="226"/>
      <c r="DQB39" s="226"/>
      <c r="DQC39" s="226"/>
      <c r="DQD39" s="226"/>
      <c r="DQE39" s="226"/>
      <c r="DQM39" s="226"/>
      <c r="DQN39" s="226"/>
      <c r="DQO39" s="226"/>
      <c r="DQP39" s="226"/>
      <c r="DQX39" s="226"/>
      <c r="DQY39" s="226"/>
      <c r="DQZ39" s="226"/>
      <c r="DRA39" s="226"/>
      <c r="DRI39" s="226"/>
      <c r="DRJ39" s="226"/>
      <c r="DRK39" s="226"/>
      <c r="DRL39" s="226"/>
      <c r="DRT39" s="226"/>
      <c r="DRU39" s="226"/>
      <c r="DRV39" s="226"/>
      <c r="DRW39" s="226"/>
      <c r="DSE39" s="226"/>
      <c r="DSF39" s="226"/>
      <c r="DSG39" s="226"/>
      <c r="DSH39" s="226"/>
      <c r="DSP39" s="226"/>
      <c r="DSQ39" s="226"/>
      <c r="DSR39" s="226"/>
      <c r="DSS39" s="226"/>
      <c r="DTA39" s="226"/>
      <c r="DTB39" s="226"/>
      <c r="DTC39" s="226"/>
      <c r="DTD39" s="226"/>
      <c r="DTL39" s="226"/>
      <c r="DTM39" s="226"/>
      <c r="DTN39" s="226"/>
      <c r="DTO39" s="226"/>
      <c r="DTW39" s="226"/>
      <c r="DTX39" s="226"/>
      <c r="DTY39" s="226"/>
      <c r="DTZ39" s="226"/>
      <c r="DUH39" s="226"/>
      <c r="DUI39" s="226"/>
      <c r="DUJ39" s="226"/>
      <c r="DUK39" s="226"/>
      <c r="DUS39" s="226"/>
      <c r="DUT39" s="226"/>
      <c r="DUU39" s="226"/>
      <c r="DUV39" s="226"/>
      <c r="DVD39" s="226"/>
      <c r="DVE39" s="226"/>
      <c r="DVF39" s="226"/>
      <c r="DVG39" s="226"/>
      <c r="DVO39" s="226"/>
      <c r="DVP39" s="226"/>
      <c r="DVQ39" s="226"/>
      <c r="DVR39" s="226"/>
      <c r="DVZ39" s="226"/>
      <c r="DWA39" s="226"/>
      <c r="DWB39" s="226"/>
      <c r="DWC39" s="226"/>
      <c r="DWK39" s="226"/>
      <c r="DWL39" s="226"/>
      <c r="DWM39" s="226"/>
      <c r="DWN39" s="226"/>
      <c r="DWV39" s="226"/>
      <c r="DWW39" s="226"/>
      <c r="DWX39" s="226"/>
      <c r="DWY39" s="226"/>
      <c r="DXG39" s="226"/>
      <c r="DXH39" s="226"/>
      <c r="DXI39" s="226"/>
      <c r="DXJ39" s="226"/>
      <c r="DXR39" s="226"/>
      <c r="DXS39" s="226"/>
      <c r="DXT39" s="226"/>
      <c r="DXU39" s="226"/>
      <c r="DYC39" s="226"/>
      <c r="DYD39" s="226"/>
      <c r="DYE39" s="226"/>
      <c r="DYF39" s="226"/>
      <c r="DYN39" s="226"/>
      <c r="DYO39" s="226"/>
      <c r="DYP39" s="226"/>
      <c r="DYQ39" s="226"/>
      <c r="DYY39" s="226"/>
      <c r="DYZ39" s="226"/>
      <c r="DZA39" s="226"/>
      <c r="DZB39" s="226"/>
      <c r="DZJ39" s="226"/>
      <c r="DZK39" s="226"/>
      <c r="DZL39" s="226"/>
      <c r="DZM39" s="226"/>
      <c r="DZU39" s="226"/>
      <c r="DZV39" s="226"/>
      <c r="DZW39" s="226"/>
      <c r="DZX39" s="226"/>
      <c r="EAF39" s="226"/>
      <c r="EAG39" s="226"/>
      <c r="EAH39" s="226"/>
      <c r="EAI39" s="226"/>
      <c r="EAQ39" s="226"/>
      <c r="EAR39" s="226"/>
      <c r="EAS39" s="226"/>
      <c r="EAT39" s="226"/>
      <c r="EBB39" s="226"/>
      <c r="EBC39" s="226"/>
      <c r="EBD39" s="226"/>
      <c r="EBE39" s="226"/>
      <c r="EBM39" s="226"/>
      <c r="EBN39" s="226"/>
      <c r="EBO39" s="226"/>
      <c r="EBP39" s="226"/>
      <c r="EBX39" s="226"/>
      <c r="EBY39" s="226"/>
      <c r="EBZ39" s="226"/>
      <c r="ECA39" s="226"/>
      <c r="ECI39" s="226"/>
      <c r="ECJ39" s="226"/>
      <c r="ECK39" s="226"/>
      <c r="ECL39" s="226"/>
      <c r="ECT39" s="226"/>
      <c r="ECU39" s="226"/>
      <c r="ECV39" s="226"/>
      <c r="ECW39" s="226"/>
      <c r="EDE39" s="226"/>
      <c r="EDF39" s="226"/>
      <c r="EDG39" s="226"/>
      <c r="EDH39" s="226"/>
      <c r="EDP39" s="226"/>
      <c r="EDQ39" s="226"/>
      <c r="EDR39" s="226"/>
      <c r="EDS39" s="226"/>
      <c r="EEA39" s="226"/>
      <c r="EEB39" s="226"/>
      <c r="EEC39" s="226"/>
      <c r="EED39" s="226"/>
      <c r="EEL39" s="226"/>
      <c r="EEM39" s="226"/>
      <c r="EEN39" s="226"/>
      <c r="EEO39" s="226"/>
      <c r="EEW39" s="226"/>
      <c r="EEX39" s="226"/>
      <c r="EEY39" s="226"/>
      <c r="EEZ39" s="226"/>
      <c r="EFH39" s="226"/>
      <c r="EFI39" s="226"/>
      <c r="EFJ39" s="226"/>
      <c r="EFK39" s="226"/>
      <c r="EFS39" s="226"/>
      <c r="EFT39" s="226"/>
      <c r="EFU39" s="226"/>
      <c r="EFV39" s="226"/>
      <c r="EGD39" s="226"/>
      <c r="EGE39" s="226"/>
      <c r="EGF39" s="226"/>
      <c r="EGG39" s="226"/>
      <c r="EGO39" s="226"/>
      <c r="EGP39" s="226"/>
      <c r="EGQ39" s="226"/>
      <c r="EGR39" s="226"/>
      <c r="EGZ39" s="226"/>
      <c r="EHA39" s="226"/>
      <c r="EHB39" s="226"/>
      <c r="EHC39" s="226"/>
      <c r="EHK39" s="226"/>
      <c r="EHL39" s="226"/>
      <c r="EHM39" s="226"/>
      <c r="EHN39" s="226"/>
      <c r="EHV39" s="226"/>
      <c r="EHW39" s="226"/>
      <c r="EHX39" s="226"/>
      <c r="EHY39" s="226"/>
      <c r="EIG39" s="226"/>
      <c r="EIH39" s="226"/>
      <c r="EII39" s="226"/>
      <c r="EIJ39" s="226"/>
      <c r="EIR39" s="226"/>
      <c r="EIS39" s="226"/>
      <c r="EIT39" s="226"/>
      <c r="EIU39" s="226"/>
      <c r="EJC39" s="226"/>
      <c r="EJD39" s="226"/>
      <c r="EJE39" s="226"/>
      <c r="EJF39" s="226"/>
      <c r="EJN39" s="226"/>
      <c r="EJO39" s="226"/>
      <c r="EJP39" s="226"/>
      <c r="EJQ39" s="226"/>
      <c r="EJY39" s="226"/>
      <c r="EJZ39" s="226"/>
      <c r="EKA39" s="226"/>
      <c r="EKB39" s="226"/>
      <c r="EKJ39" s="226"/>
      <c r="EKK39" s="226"/>
      <c r="EKL39" s="226"/>
      <c r="EKM39" s="226"/>
      <c r="EKU39" s="226"/>
      <c r="EKV39" s="226"/>
      <c r="EKW39" s="226"/>
      <c r="EKX39" s="226"/>
      <c r="ELF39" s="226"/>
      <c r="ELG39" s="226"/>
      <c r="ELH39" s="226"/>
      <c r="ELI39" s="226"/>
      <c r="ELQ39" s="226"/>
      <c r="ELR39" s="226"/>
      <c r="ELS39" s="226"/>
      <c r="ELT39" s="226"/>
      <c r="EMB39" s="226"/>
      <c r="EMC39" s="226"/>
      <c r="EMD39" s="226"/>
      <c r="EME39" s="226"/>
      <c r="EMM39" s="226"/>
      <c r="EMN39" s="226"/>
      <c r="EMO39" s="226"/>
      <c r="EMP39" s="226"/>
      <c r="EMX39" s="226"/>
      <c r="EMY39" s="226"/>
      <c r="EMZ39" s="226"/>
      <c r="ENA39" s="226"/>
      <c r="ENI39" s="226"/>
      <c r="ENJ39" s="226"/>
      <c r="ENK39" s="226"/>
      <c r="ENL39" s="226"/>
      <c r="ENT39" s="226"/>
      <c r="ENU39" s="226"/>
      <c r="ENV39" s="226"/>
      <c r="ENW39" s="226"/>
      <c r="EOE39" s="226"/>
      <c r="EOF39" s="226"/>
      <c r="EOG39" s="226"/>
      <c r="EOH39" s="226"/>
      <c r="EOP39" s="226"/>
      <c r="EOQ39" s="226"/>
      <c r="EOR39" s="226"/>
      <c r="EOS39" s="226"/>
      <c r="EPA39" s="226"/>
      <c r="EPB39" s="226"/>
      <c r="EPC39" s="226"/>
      <c r="EPD39" s="226"/>
      <c r="EPL39" s="226"/>
      <c r="EPM39" s="226"/>
      <c r="EPN39" s="226"/>
      <c r="EPO39" s="226"/>
      <c r="EPW39" s="226"/>
      <c r="EPX39" s="226"/>
      <c r="EPY39" s="226"/>
      <c r="EPZ39" s="226"/>
      <c r="EQH39" s="226"/>
      <c r="EQI39" s="226"/>
      <c r="EQJ39" s="226"/>
      <c r="EQK39" s="226"/>
      <c r="EQS39" s="226"/>
      <c r="EQT39" s="226"/>
      <c r="EQU39" s="226"/>
      <c r="EQV39" s="226"/>
      <c r="ERD39" s="226"/>
      <c r="ERE39" s="226"/>
      <c r="ERF39" s="226"/>
      <c r="ERG39" s="226"/>
      <c r="ERO39" s="226"/>
      <c r="ERP39" s="226"/>
      <c r="ERQ39" s="226"/>
      <c r="ERR39" s="226"/>
      <c r="ERZ39" s="226"/>
      <c r="ESA39" s="226"/>
      <c r="ESB39" s="226"/>
      <c r="ESC39" s="226"/>
      <c r="ESK39" s="226"/>
      <c r="ESL39" s="226"/>
      <c r="ESM39" s="226"/>
      <c r="ESN39" s="226"/>
      <c r="ESV39" s="226"/>
      <c r="ESW39" s="226"/>
      <c r="ESX39" s="226"/>
      <c r="ESY39" s="226"/>
      <c r="ETG39" s="226"/>
      <c r="ETH39" s="226"/>
      <c r="ETI39" s="226"/>
      <c r="ETJ39" s="226"/>
      <c r="ETR39" s="226"/>
      <c r="ETS39" s="226"/>
      <c r="ETT39" s="226"/>
      <c r="ETU39" s="226"/>
      <c r="EUC39" s="226"/>
      <c r="EUD39" s="226"/>
      <c r="EUE39" s="226"/>
      <c r="EUF39" s="226"/>
      <c r="EUN39" s="226"/>
      <c r="EUO39" s="226"/>
      <c r="EUP39" s="226"/>
      <c r="EUQ39" s="226"/>
      <c r="EUY39" s="226"/>
      <c r="EUZ39" s="226"/>
      <c r="EVA39" s="226"/>
      <c r="EVB39" s="226"/>
      <c r="EVJ39" s="226"/>
      <c r="EVK39" s="226"/>
      <c r="EVL39" s="226"/>
      <c r="EVM39" s="226"/>
      <c r="EVU39" s="226"/>
      <c r="EVV39" s="226"/>
      <c r="EVW39" s="226"/>
      <c r="EVX39" s="226"/>
      <c r="EWF39" s="226"/>
      <c r="EWG39" s="226"/>
      <c r="EWH39" s="226"/>
      <c r="EWI39" s="226"/>
      <c r="EWQ39" s="226"/>
      <c r="EWR39" s="226"/>
      <c r="EWS39" s="226"/>
      <c r="EWT39" s="226"/>
      <c r="EXB39" s="226"/>
      <c r="EXC39" s="226"/>
      <c r="EXD39" s="226"/>
      <c r="EXE39" s="226"/>
      <c r="EXM39" s="226"/>
      <c r="EXN39" s="226"/>
      <c r="EXO39" s="226"/>
      <c r="EXP39" s="226"/>
      <c r="EXX39" s="226"/>
      <c r="EXY39" s="226"/>
      <c r="EXZ39" s="226"/>
      <c r="EYA39" s="226"/>
      <c r="EYI39" s="226"/>
      <c r="EYJ39" s="226"/>
      <c r="EYK39" s="226"/>
      <c r="EYL39" s="226"/>
      <c r="EYT39" s="226"/>
      <c r="EYU39" s="226"/>
      <c r="EYV39" s="226"/>
      <c r="EYW39" s="226"/>
      <c r="EZE39" s="226"/>
      <c r="EZF39" s="226"/>
      <c r="EZG39" s="226"/>
      <c r="EZH39" s="226"/>
      <c r="EZP39" s="226"/>
      <c r="EZQ39" s="226"/>
      <c r="EZR39" s="226"/>
      <c r="EZS39" s="226"/>
      <c r="FAA39" s="226"/>
      <c r="FAB39" s="226"/>
      <c r="FAC39" s="226"/>
      <c r="FAD39" s="226"/>
      <c r="FAL39" s="226"/>
      <c r="FAM39" s="226"/>
      <c r="FAN39" s="226"/>
      <c r="FAO39" s="226"/>
      <c r="FAW39" s="226"/>
      <c r="FAX39" s="226"/>
      <c r="FAY39" s="226"/>
      <c r="FAZ39" s="226"/>
      <c r="FBH39" s="226"/>
      <c r="FBI39" s="226"/>
      <c r="FBJ39" s="226"/>
      <c r="FBK39" s="226"/>
      <c r="FBS39" s="226"/>
      <c r="FBT39" s="226"/>
      <c r="FBU39" s="226"/>
      <c r="FBV39" s="226"/>
      <c r="FCD39" s="226"/>
      <c r="FCE39" s="226"/>
      <c r="FCF39" s="226"/>
      <c r="FCG39" s="226"/>
      <c r="FCO39" s="226"/>
      <c r="FCP39" s="226"/>
      <c r="FCQ39" s="226"/>
      <c r="FCR39" s="226"/>
      <c r="FCZ39" s="226"/>
      <c r="FDA39" s="226"/>
      <c r="FDB39" s="226"/>
      <c r="FDC39" s="226"/>
      <c r="FDK39" s="226"/>
      <c r="FDL39" s="226"/>
      <c r="FDM39" s="226"/>
      <c r="FDN39" s="226"/>
      <c r="FDV39" s="226"/>
      <c r="FDW39" s="226"/>
      <c r="FDX39" s="226"/>
      <c r="FDY39" s="226"/>
      <c r="FEG39" s="226"/>
      <c r="FEH39" s="226"/>
      <c r="FEI39" s="226"/>
      <c r="FEJ39" s="226"/>
      <c r="FER39" s="226"/>
      <c r="FES39" s="226"/>
      <c r="FET39" s="226"/>
      <c r="FEU39" s="226"/>
      <c r="FFC39" s="226"/>
      <c r="FFD39" s="226"/>
      <c r="FFE39" s="226"/>
      <c r="FFF39" s="226"/>
      <c r="FFN39" s="226"/>
      <c r="FFO39" s="226"/>
      <c r="FFP39" s="226"/>
      <c r="FFQ39" s="226"/>
      <c r="FFY39" s="226"/>
      <c r="FFZ39" s="226"/>
      <c r="FGA39" s="226"/>
      <c r="FGB39" s="226"/>
      <c r="FGJ39" s="226"/>
      <c r="FGK39" s="226"/>
      <c r="FGL39" s="226"/>
      <c r="FGM39" s="226"/>
      <c r="FGU39" s="226"/>
      <c r="FGV39" s="226"/>
      <c r="FGW39" s="226"/>
      <c r="FGX39" s="226"/>
      <c r="FHF39" s="226"/>
      <c r="FHG39" s="226"/>
      <c r="FHH39" s="226"/>
      <c r="FHI39" s="226"/>
      <c r="FHQ39" s="226"/>
      <c r="FHR39" s="226"/>
      <c r="FHS39" s="226"/>
      <c r="FHT39" s="226"/>
      <c r="FIB39" s="226"/>
      <c r="FIC39" s="226"/>
      <c r="FID39" s="226"/>
      <c r="FIE39" s="226"/>
      <c r="FIM39" s="226"/>
      <c r="FIN39" s="226"/>
      <c r="FIO39" s="226"/>
      <c r="FIP39" s="226"/>
      <c r="FIX39" s="226"/>
      <c r="FIY39" s="226"/>
      <c r="FIZ39" s="226"/>
      <c r="FJA39" s="226"/>
      <c r="FJI39" s="226"/>
      <c r="FJJ39" s="226"/>
      <c r="FJK39" s="226"/>
      <c r="FJL39" s="226"/>
      <c r="FJT39" s="226"/>
      <c r="FJU39" s="226"/>
      <c r="FJV39" s="226"/>
      <c r="FJW39" s="226"/>
      <c r="FKE39" s="226"/>
      <c r="FKF39" s="226"/>
      <c r="FKG39" s="226"/>
      <c r="FKH39" s="226"/>
      <c r="FKP39" s="226"/>
      <c r="FKQ39" s="226"/>
      <c r="FKR39" s="226"/>
      <c r="FKS39" s="226"/>
      <c r="FLA39" s="226"/>
      <c r="FLB39" s="226"/>
      <c r="FLC39" s="226"/>
      <c r="FLD39" s="226"/>
      <c r="FLL39" s="226"/>
      <c r="FLM39" s="226"/>
      <c r="FLN39" s="226"/>
      <c r="FLO39" s="226"/>
      <c r="FLW39" s="226"/>
      <c r="FLX39" s="226"/>
      <c r="FLY39" s="226"/>
      <c r="FLZ39" s="226"/>
      <c r="FMH39" s="226"/>
      <c r="FMI39" s="226"/>
      <c r="FMJ39" s="226"/>
      <c r="FMK39" s="226"/>
      <c r="FMS39" s="226"/>
      <c r="FMT39" s="226"/>
      <c r="FMU39" s="226"/>
      <c r="FMV39" s="226"/>
      <c r="FND39" s="226"/>
      <c r="FNE39" s="226"/>
      <c r="FNF39" s="226"/>
      <c r="FNG39" s="226"/>
      <c r="FNO39" s="226"/>
      <c r="FNP39" s="226"/>
      <c r="FNQ39" s="226"/>
      <c r="FNR39" s="226"/>
      <c r="FNZ39" s="226"/>
      <c r="FOA39" s="226"/>
      <c r="FOB39" s="226"/>
      <c r="FOC39" s="226"/>
      <c r="FOK39" s="226"/>
      <c r="FOL39" s="226"/>
      <c r="FOM39" s="226"/>
      <c r="FON39" s="226"/>
      <c r="FOV39" s="226"/>
      <c r="FOW39" s="226"/>
      <c r="FOX39" s="226"/>
      <c r="FOY39" s="226"/>
      <c r="FPG39" s="226"/>
      <c r="FPH39" s="226"/>
      <c r="FPI39" s="226"/>
      <c r="FPJ39" s="226"/>
      <c r="FPR39" s="226"/>
      <c r="FPS39" s="226"/>
      <c r="FPT39" s="226"/>
      <c r="FPU39" s="226"/>
      <c r="FQC39" s="226"/>
      <c r="FQD39" s="226"/>
      <c r="FQE39" s="226"/>
      <c r="FQF39" s="226"/>
      <c r="FQN39" s="226"/>
      <c r="FQO39" s="226"/>
      <c r="FQP39" s="226"/>
      <c r="FQQ39" s="226"/>
      <c r="FQY39" s="226"/>
      <c r="FQZ39" s="226"/>
      <c r="FRA39" s="226"/>
      <c r="FRB39" s="226"/>
      <c r="FRJ39" s="226"/>
      <c r="FRK39" s="226"/>
      <c r="FRL39" s="226"/>
      <c r="FRM39" s="226"/>
      <c r="FRU39" s="226"/>
      <c r="FRV39" s="226"/>
      <c r="FRW39" s="226"/>
      <c r="FRX39" s="226"/>
      <c r="FSF39" s="226"/>
      <c r="FSG39" s="226"/>
      <c r="FSH39" s="226"/>
      <c r="FSI39" s="226"/>
      <c r="FSQ39" s="226"/>
      <c r="FSR39" s="226"/>
      <c r="FSS39" s="226"/>
      <c r="FST39" s="226"/>
      <c r="FTB39" s="226"/>
      <c r="FTC39" s="226"/>
      <c r="FTD39" s="226"/>
      <c r="FTE39" s="226"/>
      <c r="FTM39" s="226"/>
      <c r="FTN39" s="226"/>
      <c r="FTO39" s="226"/>
      <c r="FTP39" s="226"/>
      <c r="FTX39" s="226"/>
      <c r="FTY39" s="226"/>
      <c r="FTZ39" s="226"/>
      <c r="FUA39" s="226"/>
      <c r="FUI39" s="226"/>
      <c r="FUJ39" s="226"/>
      <c r="FUK39" s="226"/>
      <c r="FUL39" s="226"/>
      <c r="FUT39" s="226"/>
      <c r="FUU39" s="226"/>
      <c r="FUV39" s="226"/>
      <c r="FUW39" s="226"/>
      <c r="FVE39" s="226"/>
      <c r="FVF39" s="226"/>
      <c r="FVG39" s="226"/>
      <c r="FVH39" s="226"/>
      <c r="FVP39" s="226"/>
      <c r="FVQ39" s="226"/>
      <c r="FVR39" s="226"/>
      <c r="FVS39" s="226"/>
      <c r="FWA39" s="226"/>
      <c r="FWB39" s="226"/>
      <c r="FWC39" s="226"/>
      <c r="FWD39" s="226"/>
      <c r="FWL39" s="226"/>
      <c r="FWM39" s="226"/>
      <c r="FWN39" s="226"/>
      <c r="FWO39" s="226"/>
      <c r="FWW39" s="226"/>
      <c r="FWX39" s="226"/>
      <c r="FWY39" s="226"/>
      <c r="FWZ39" s="226"/>
      <c r="FXH39" s="226"/>
      <c r="FXI39" s="226"/>
      <c r="FXJ39" s="226"/>
      <c r="FXK39" s="226"/>
      <c r="FXS39" s="226"/>
      <c r="FXT39" s="226"/>
      <c r="FXU39" s="226"/>
      <c r="FXV39" s="226"/>
      <c r="FYD39" s="226"/>
      <c r="FYE39" s="226"/>
      <c r="FYF39" s="226"/>
      <c r="FYG39" s="226"/>
      <c r="FYO39" s="226"/>
      <c r="FYP39" s="226"/>
      <c r="FYQ39" s="226"/>
      <c r="FYR39" s="226"/>
      <c r="FYZ39" s="226"/>
      <c r="FZA39" s="226"/>
      <c r="FZB39" s="226"/>
      <c r="FZC39" s="226"/>
      <c r="FZK39" s="226"/>
      <c r="FZL39" s="226"/>
      <c r="FZM39" s="226"/>
      <c r="FZN39" s="226"/>
      <c r="FZV39" s="226"/>
      <c r="FZW39" s="226"/>
      <c r="FZX39" s="226"/>
      <c r="FZY39" s="226"/>
      <c r="GAG39" s="226"/>
      <c r="GAH39" s="226"/>
      <c r="GAI39" s="226"/>
      <c r="GAJ39" s="226"/>
      <c r="GAR39" s="226"/>
      <c r="GAS39" s="226"/>
      <c r="GAT39" s="226"/>
      <c r="GAU39" s="226"/>
      <c r="GBC39" s="226"/>
      <c r="GBD39" s="226"/>
      <c r="GBE39" s="226"/>
      <c r="GBF39" s="226"/>
      <c r="GBN39" s="226"/>
      <c r="GBO39" s="226"/>
      <c r="GBP39" s="226"/>
      <c r="GBQ39" s="226"/>
      <c r="GBY39" s="226"/>
      <c r="GBZ39" s="226"/>
      <c r="GCA39" s="226"/>
      <c r="GCB39" s="226"/>
      <c r="GCJ39" s="226"/>
      <c r="GCK39" s="226"/>
      <c r="GCL39" s="226"/>
      <c r="GCM39" s="226"/>
      <c r="GCU39" s="226"/>
      <c r="GCV39" s="226"/>
      <c r="GCW39" s="226"/>
      <c r="GCX39" s="226"/>
      <c r="GDF39" s="226"/>
      <c r="GDG39" s="226"/>
      <c r="GDH39" s="226"/>
      <c r="GDI39" s="226"/>
      <c r="GDQ39" s="226"/>
      <c r="GDR39" s="226"/>
      <c r="GDS39" s="226"/>
      <c r="GDT39" s="226"/>
      <c r="GEB39" s="226"/>
      <c r="GEC39" s="226"/>
      <c r="GED39" s="226"/>
      <c r="GEE39" s="226"/>
      <c r="GEM39" s="226"/>
      <c r="GEN39" s="226"/>
      <c r="GEO39" s="226"/>
      <c r="GEP39" s="226"/>
      <c r="GEX39" s="226"/>
      <c r="GEY39" s="226"/>
      <c r="GEZ39" s="226"/>
      <c r="GFA39" s="226"/>
      <c r="GFI39" s="226"/>
      <c r="GFJ39" s="226"/>
      <c r="GFK39" s="226"/>
      <c r="GFL39" s="226"/>
      <c r="GFT39" s="226"/>
      <c r="GFU39" s="226"/>
      <c r="GFV39" s="226"/>
      <c r="GFW39" s="226"/>
      <c r="GGE39" s="226"/>
      <c r="GGF39" s="226"/>
      <c r="GGG39" s="226"/>
      <c r="GGH39" s="226"/>
      <c r="GGP39" s="226"/>
      <c r="GGQ39" s="226"/>
      <c r="GGR39" s="226"/>
      <c r="GGS39" s="226"/>
      <c r="GHA39" s="226"/>
      <c r="GHB39" s="226"/>
      <c r="GHC39" s="226"/>
      <c r="GHD39" s="226"/>
      <c r="GHL39" s="226"/>
      <c r="GHM39" s="226"/>
      <c r="GHN39" s="226"/>
      <c r="GHO39" s="226"/>
      <c r="GHW39" s="226"/>
      <c r="GHX39" s="226"/>
      <c r="GHY39" s="226"/>
      <c r="GHZ39" s="226"/>
      <c r="GIH39" s="226"/>
      <c r="GII39" s="226"/>
      <c r="GIJ39" s="226"/>
      <c r="GIK39" s="226"/>
      <c r="GIS39" s="226"/>
      <c r="GIT39" s="226"/>
      <c r="GIU39" s="226"/>
      <c r="GIV39" s="226"/>
      <c r="GJD39" s="226"/>
      <c r="GJE39" s="226"/>
      <c r="GJF39" s="226"/>
      <c r="GJG39" s="226"/>
      <c r="GJO39" s="226"/>
      <c r="GJP39" s="226"/>
      <c r="GJQ39" s="226"/>
      <c r="GJR39" s="226"/>
      <c r="GJZ39" s="226"/>
      <c r="GKA39" s="226"/>
      <c r="GKB39" s="226"/>
      <c r="GKC39" s="226"/>
      <c r="GKK39" s="226"/>
      <c r="GKL39" s="226"/>
      <c r="GKM39" s="226"/>
      <c r="GKN39" s="226"/>
      <c r="GKV39" s="226"/>
      <c r="GKW39" s="226"/>
      <c r="GKX39" s="226"/>
      <c r="GKY39" s="226"/>
      <c r="GLG39" s="226"/>
      <c r="GLH39" s="226"/>
      <c r="GLI39" s="226"/>
      <c r="GLJ39" s="226"/>
      <c r="GLR39" s="226"/>
      <c r="GLS39" s="226"/>
      <c r="GLT39" s="226"/>
      <c r="GLU39" s="226"/>
      <c r="GMC39" s="226"/>
      <c r="GMD39" s="226"/>
      <c r="GME39" s="226"/>
      <c r="GMF39" s="226"/>
      <c r="GMN39" s="226"/>
      <c r="GMO39" s="226"/>
      <c r="GMP39" s="226"/>
      <c r="GMQ39" s="226"/>
      <c r="GMY39" s="226"/>
      <c r="GMZ39" s="226"/>
      <c r="GNA39" s="226"/>
      <c r="GNB39" s="226"/>
      <c r="GNJ39" s="226"/>
      <c r="GNK39" s="226"/>
      <c r="GNL39" s="226"/>
      <c r="GNM39" s="226"/>
      <c r="GNU39" s="226"/>
      <c r="GNV39" s="226"/>
      <c r="GNW39" s="226"/>
      <c r="GNX39" s="226"/>
      <c r="GOF39" s="226"/>
      <c r="GOG39" s="226"/>
      <c r="GOH39" s="226"/>
      <c r="GOI39" s="226"/>
      <c r="GOQ39" s="226"/>
      <c r="GOR39" s="226"/>
      <c r="GOS39" s="226"/>
      <c r="GOT39" s="226"/>
      <c r="GPB39" s="226"/>
      <c r="GPC39" s="226"/>
      <c r="GPD39" s="226"/>
      <c r="GPE39" s="226"/>
      <c r="GPM39" s="226"/>
      <c r="GPN39" s="226"/>
      <c r="GPO39" s="226"/>
      <c r="GPP39" s="226"/>
      <c r="GPX39" s="226"/>
      <c r="GPY39" s="226"/>
      <c r="GPZ39" s="226"/>
      <c r="GQA39" s="226"/>
      <c r="GQI39" s="226"/>
      <c r="GQJ39" s="226"/>
      <c r="GQK39" s="226"/>
      <c r="GQL39" s="226"/>
      <c r="GQT39" s="226"/>
      <c r="GQU39" s="226"/>
      <c r="GQV39" s="226"/>
      <c r="GQW39" s="226"/>
      <c r="GRE39" s="226"/>
      <c r="GRF39" s="226"/>
      <c r="GRG39" s="226"/>
      <c r="GRH39" s="226"/>
      <c r="GRP39" s="226"/>
      <c r="GRQ39" s="226"/>
      <c r="GRR39" s="226"/>
      <c r="GRS39" s="226"/>
      <c r="GSA39" s="226"/>
      <c r="GSB39" s="226"/>
      <c r="GSC39" s="226"/>
      <c r="GSD39" s="226"/>
      <c r="GSL39" s="226"/>
      <c r="GSM39" s="226"/>
      <c r="GSN39" s="226"/>
      <c r="GSO39" s="226"/>
      <c r="GSW39" s="226"/>
      <c r="GSX39" s="226"/>
      <c r="GSY39" s="226"/>
      <c r="GSZ39" s="226"/>
      <c r="GTH39" s="226"/>
      <c r="GTI39" s="226"/>
      <c r="GTJ39" s="226"/>
      <c r="GTK39" s="226"/>
      <c r="GTS39" s="226"/>
      <c r="GTT39" s="226"/>
      <c r="GTU39" s="226"/>
      <c r="GTV39" s="226"/>
      <c r="GUD39" s="226"/>
      <c r="GUE39" s="226"/>
      <c r="GUF39" s="226"/>
      <c r="GUG39" s="226"/>
      <c r="GUO39" s="226"/>
      <c r="GUP39" s="226"/>
      <c r="GUQ39" s="226"/>
      <c r="GUR39" s="226"/>
      <c r="GUZ39" s="226"/>
      <c r="GVA39" s="226"/>
      <c r="GVB39" s="226"/>
      <c r="GVC39" s="226"/>
      <c r="GVK39" s="226"/>
      <c r="GVL39" s="226"/>
      <c r="GVM39" s="226"/>
      <c r="GVN39" s="226"/>
      <c r="GVV39" s="226"/>
      <c r="GVW39" s="226"/>
      <c r="GVX39" s="226"/>
      <c r="GVY39" s="226"/>
      <c r="GWG39" s="226"/>
      <c r="GWH39" s="226"/>
      <c r="GWI39" s="226"/>
      <c r="GWJ39" s="226"/>
      <c r="GWR39" s="226"/>
      <c r="GWS39" s="226"/>
      <c r="GWT39" s="226"/>
      <c r="GWU39" s="226"/>
      <c r="GXC39" s="226"/>
      <c r="GXD39" s="226"/>
      <c r="GXE39" s="226"/>
      <c r="GXF39" s="226"/>
      <c r="GXN39" s="226"/>
      <c r="GXO39" s="226"/>
      <c r="GXP39" s="226"/>
      <c r="GXQ39" s="226"/>
      <c r="GXY39" s="226"/>
      <c r="GXZ39" s="226"/>
      <c r="GYA39" s="226"/>
      <c r="GYB39" s="226"/>
      <c r="GYJ39" s="226"/>
      <c r="GYK39" s="226"/>
      <c r="GYL39" s="226"/>
      <c r="GYM39" s="226"/>
      <c r="GYU39" s="226"/>
      <c r="GYV39" s="226"/>
      <c r="GYW39" s="226"/>
      <c r="GYX39" s="226"/>
      <c r="GZF39" s="226"/>
      <c r="GZG39" s="226"/>
      <c r="GZH39" s="226"/>
      <c r="GZI39" s="226"/>
      <c r="GZQ39" s="226"/>
      <c r="GZR39" s="226"/>
      <c r="GZS39" s="226"/>
      <c r="GZT39" s="226"/>
      <c r="HAB39" s="226"/>
      <c r="HAC39" s="226"/>
      <c r="HAD39" s="226"/>
      <c r="HAE39" s="226"/>
      <c r="HAM39" s="226"/>
      <c r="HAN39" s="226"/>
      <c r="HAO39" s="226"/>
      <c r="HAP39" s="226"/>
      <c r="HAX39" s="226"/>
      <c r="HAY39" s="226"/>
      <c r="HAZ39" s="226"/>
      <c r="HBA39" s="226"/>
      <c r="HBI39" s="226"/>
      <c r="HBJ39" s="226"/>
      <c r="HBK39" s="226"/>
      <c r="HBL39" s="226"/>
      <c r="HBT39" s="226"/>
      <c r="HBU39" s="226"/>
      <c r="HBV39" s="226"/>
      <c r="HBW39" s="226"/>
      <c r="HCE39" s="226"/>
      <c r="HCF39" s="226"/>
      <c r="HCG39" s="226"/>
      <c r="HCH39" s="226"/>
      <c r="HCP39" s="226"/>
      <c r="HCQ39" s="226"/>
      <c r="HCR39" s="226"/>
      <c r="HCS39" s="226"/>
      <c r="HDA39" s="226"/>
      <c r="HDB39" s="226"/>
      <c r="HDC39" s="226"/>
      <c r="HDD39" s="226"/>
      <c r="HDL39" s="226"/>
      <c r="HDM39" s="226"/>
      <c r="HDN39" s="226"/>
      <c r="HDO39" s="226"/>
      <c r="HDW39" s="226"/>
      <c r="HDX39" s="226"/>
      <c r="HDY39" s="226"/>
      <c r="HDZ39" s="226"/>
      <c r="HEH39" s="226"/>
      <c r="HEI39" s="226"/>
      <c r="HEJ39" s="226"/>
      <c r="HEK39" s="226"/>
      <c r="HES39" s="226"/>
      <c r="HET39" s="226"/>
      <c r="HEU39" s="226"/>
      <c r="HEV39" s="226"/>
      <c r="HFD39" s="226"/>
      <c r="HFE39" s="226"/>
      <c r="HFF39" s="226"/>
      <c r="HFG39" s="226"/>
      <c r="HFO39" s="226"/>
      <c r="HFP39" s="226"/>
      <c r="HFQ39" s="226"/>
      <c r="HFR39" s="226"/>
      <c r="HFZ39" s="226"/>
      <c r="HGA39" s="226"/>
      <c r="HGB39" s="226"/>
      <c r="HGC39" s="226"/>
      <c r="HGK39" s="226"/>
      <c r="HGL39" s="226"/>
      <c r="HGM39" s="226"/>
      <c r="HGN39" s="226"/>
      <c r="HGV39" s="226"/>
      <c r="HGW39" s="226"/>
      <c r="HGX39" s="226"/>
      <c r="HGY39" s="226"/>
      <c r="HHG39" s="226"/>
      <c r="HHH39" s="226"/>
      <c r="HHI39" s="226"/>
      <c r="HHJ39" s="226"/>
      <c r="HHR39" s="226"/>
      <c r="HHS39" s="226"/>
      <c r="HHT39" s="226"/>
      <c r="HHU39" s="226"/>
      <c r="HIC39" s="226"/>
      <c r="HID39" s="226"/>
      <c r="HIE39" s="226"/>
      <c r="HIF39" s="226"/>
      <c r="HIN39" s="226"/>
      <c r="HIO39" s="226"/>
      <c r="HIP39" s="226"/>
      <c r="HIQ39" s="226"/>
      <c r="HIY39" s="226"/>
      <c r="HIZ39" s="226"/>
      <c r="HJA39" s="226"/>
      <c r="HJB39" s="226"/>
      <c r="HJJ39" s="226"/>
      <c r="HJK39" s="226"/>
      <c r="HJL39" s="226"/>
      <c r="HJM39" s="226"/>
      <c r="HJU39" s="226"/>
      <c r="HJV39" s="226"/>
      <c r="HJW39" s="226"/>
      <c r="HJX39" s="226"/>
      <c r="HKF39" s="226"/>
      <c r="HKG39" s="226"/>
      <c r="HKH39" s="226"/>
      <c r="HKI39" s="226"/>
      <c r="HKQ39" s="226"/>
      <c r="HKR39" s="226"/>
      <c r="HKS39" s="226"/>
      <c r="HKT39" s="226"/>
      <c r="HLB39" s="226"/>
      <c r="HLC39" s="226"/>
      <c r="HLD39" s="226"/>
      <c r="HLE39" s="226"/>
      <c r="HLM39" s="226"/>
      <c r="HLN39" s="226"/>
      <c r="HLO39" s="226"/>
      <c r="HLP39" s="226"/>
      <c r="HLX39" s="226"/>
      <c r="HLY39" s="226"/>
      <c r="HLZ39" s="226"/>
      <c r="HMA39" s="226"/>
      <c r="HMI39" s="226"/>
      <c r="HMJ39" s="226"/>
      <c r="HMK39" s="226"/>
      <c r="HML39" s="226"/>
      <c r="HMT39" s="226"/>
      <c r="HMU39" s="226"/>
      <c r="HMV39" s="226"/>
      <c r="HMW39" s="226"/>
      <c r="HNE39" s="226"/>
      <c r="HNF39" s="226"/>
      <c r="HNG39" s="226"/>
      <c r="HNH39" s="226"/>
      <c r="HNP39" s="226"/>
      <c r="HNQ39" s="226"/>
      <c r="HNR39" s="226"/>
      <c r="HNS39" s="226"/>
      <c r="HOA39" s="226"/>
      <c r="HOB39" s="226"/>
      <c r="HOC39" s="226"/>
      <c r="HOD39" s="226"/>
      <c r="HOL39" s="226"/>
      <c r="HOM39" s="226"/>
      <c r="HON39" s="226"/>
      <c r="HOO39" s="226"/>
      <c r="HOW39" s="226"/>
      <c r="HOX39" s="226"/>
      <c r="HOY39" s="226"/>
      <c r="HOZ39" s="226"/>
      <c r="HPH39" s="226"/>
      <c r="HPI39" s="226"/>
      <c r="HPJ39" s="226"/>
      <c r="HPK39" s="226"/>
      <c r="HPS39" s="226"/>
      <c r="HPT39" s="226"/>
      <c r="HPU39" s="226"/>
      <c r="HPV39" s="226"/>
      <c r="HQD39" s="226"/>
      <c r="HQE39" s="226"/>
      <c r="HQF39" s="226"/>
      <c r="HQG39" s="226"/>
      <c r="HQO39" s="226"/>
      <c r="HQP39" s="226"/>
      <c r="HQQ39" s="226"/>
      <c r="HQR39" s="226"/>
      <c r="HQZ39" s="226"/>
      <c r="HRA39" s="226"/>
      <c r="HRB39" s="226"/>
      <c r="HRC39" s="226"/>
      <c r="HRK39" s="226"/>
      <c r="HRL39" s="226"/>
      <c r="HRM39" s="226"/>
      <c r="HRN39" s="226"/>
      <c r="HRV39" s="226"/>
      <c r="HRW39" s="226"/>
      <c r="HRX39" s="226"/>
      <c r="HRY39" s="226"/>
      <c r="HSG39" s="226"/>
      <c r="HSH39" s="226"/>
      <c r="HSI39" s="226"/>
      <c r="HSJ39" s="226"/>
      <c r="HSR39" s="226"/>
      <c r="HSS39" s="226"/>
      <c r="HST39" s="226"/>
      <c r="HSU39" s="226"/>
      <c r="HTC39" s="226"/>
      <c r="HTD39" s="226"/>
      <c r="HTE39" s="226"/>
      <c r="HTF39" s="226"/>
      <c r="HTN39" s="226"/>
      <c r="HTO39" s="226"/>
      <c r="HTP39" s="226"/>
      <c r="HTQ39" s="226"/>
      <c r="HTY39" s="226"/>
      <c r="HTZ39" s="226"/>
      <c r="HUA39" s="226"/>
      <c r="HUB39" s="226"/>
      <c r="HUJ39" s="226"/>
      <c r="HUK39" s="226"/>
      <c r="HUL39" s="226"/>
      <c r="HUM39" s="226"/>
      <c r="HUU39" s="226"/>
      <c r="HUV39" s="226"/>
      <c r="HUW39" s="226"/>
      <c r="HUX39" s="226"/>
      <c r="HVF39" s="226"/>
      <c r="HVG39" s="226"/>
      <c r="HVH39" s="226"/>
      <c r="HVI39" s="226"/>
      <c r="HVQ39" s="226"/>
      <c r="HVR39" s="226"/>
      <c r="HVS39" s="226"/>
      <c r="HVT39" s="226"/>
      <c r="HWB39" s="226"/>
      <c r="HWC39" s="226"/>
      <c r="HWD39" s="226"/>
      <c r="HWE39" s="226"/>
      <c r="HWM39" s="226"/>
      <c r="HWN39" s="226"/>
      <c r="HWO39" s="226"/>
      <c r="HWP39" s="226"/>
      <c r="HWX39" s="226"/>
      <c r="HWY39" s="226"/>
      <c r="HWZ39" s="226"/>
      <c r="HXA39" s="226"/>
      <c r="HXI39" s="226"/>
      <c r="HXJ39" s="226"/>
      <c r="HXK39" s="226"/>
      <c r="HXL39" s="226"/>
      <c r="HXT39" s="226"/>
      <c r="HXU39" s="226"/>
      <c r="HXV39" s="226"/>
      <c r="HXW39" s="226"/>
      <c r="HYE39" s="226"/>
      <c r="HYF39" s="226"/>
      <c r="HYG39" s="226"/>
      <c r="HYH39" s="226"/>
      <c r="HYP39" s="226"/>
      <c r="HYQ39" s="226"/>
      <c r="HYR39" s="226"/>
      <c r="HYS39" s="226"/>
      <c r="HZA39" s="226"/>
      <c r="HZB39" s="226"/>
      <c r="HZC39" s="226"/>
      <c r="HZD39" s="226"/>
      <c r="HZL39" s="226"/>
      <c r="HZM39" s="226"/>
      <c r="HZN39" s="226"/>
      <c r="HZO39" s="226"/>
      <c r="HZW39" s="226"/>
      <c r="HZX39" s="226"/>
      <c r="HZY39" s="226"/>
      <c r="HZZ39" s="226"/>
      <c r="IAH39" s="226"/>
      <c r="IAI39" s="226"/>
      <c r="IAJ39" s="226"/>
      <c r="IAK39" s="226"/>
      <c r="IAS39" s="226"/>
      <c r="IAT39" s="226"/>
      <c r="IAU39" s="226"/>
      <c r="IAV39" s="226"/>
      <c r="IBD39" s="226"/>
      <c r="IBE39" s="226"/>
      <c r="IBF39" s="226"/>
      <c r="IBG39" s="226"/>
      <c r="IBO39" s="226"/>
      <c r="IBP39" s="226"/>
      <c r="IBQ39" s="226"/>
      <c r="IBR39" s="226"/>
      <c r="IBZ39" s="226"/>
      <c r="ICA39" s="226"/>
      <c r="ICB39" s="226"/>
      <c r="ICC39" s="226"/>
      <c r="ICK39" s="226"/>
      <c r="ICL39" s="226"/>
      <c r="ICM39" s="226"/>
      <c r="ICN39" s="226"/>
      <c r="ICV39" s="226"/>
      <c r="ICW39" s="226"/>
      <c r="ICX39" s="226"/>
      <c r="ICY39" s="226"/>
      <c r="IDG39" s="226"/>
      <c r="IDH39" s="226"/>
      <c r="IDI39" s="226"/>
      <c r="IDJ39" s="226"/>
      <c r="IDR39" s="226"/>
      <c r="IDS39" s="226"/>
      <c r="IDT39" s="226"/>
      <c r="IDU39" s="226"/>
      <c r="IEC39" s="226"/>
      <c r="IED39" s="226"/>
      <c r="IEE39" s="226"/>
      <c r="IEF39" s="226"/>
      <c r="IEN39" s="226"/>
      <c r="IEO39" s="226"/>
      <c r="IEP39" s="226"/>
      <c r="IEQ39" s="226"/>
      <c r="IEY39" s="226"/>
      <c r="IEZ39" s="226"/>
      <c r="IFA39" s="226"/>
      <c r="IFB39" s="226"/>
      <c r="IFJ39" s="226"/>
      <c r="IFK39" s="226"/>
      <c r="IFL39" s="226"/>
      <c r="IFM39" s="226"/>
      <c r="IFU39" s="226"/>
      <c r="IFV39" s="226"/>
      <c r="IFW39" s="226"/>
      <c r="IFX39" s="226"/>
      <c r="IGF39" s="226"/>
      <c r="IGG39" s="226"/>
      <c r="IGH39" s="226"/>
      <c r="IGI39" s="226"/>
      <c r="IGQ39" s="226"/>
      <c r="IGR39" s="226"/>
      <c r="IGS39" s="226"/>
      <c r="IGT39" s="226"/>
      <c r="IHB39" s="226"/>
      <c r="IHC39" s="226"/>
      <c r="IHD39" s="226"/>
      <c r="IHE39" s="226"/>
      <c r="IHM39" s="226"/>
      <c r="IHN39" s="226"/>
      <c r="IHO39" s="226"/>
      <c r="IHP39" s="226"/>
      <c r="IHX39" s="226"/>
      <c r="IHY39" s="226"/>
      <c r="IHZ39" s="226"/>
      <c r="IIA39" s="226"/>
      <c r="III39" s="226"/>
      <c r="IIJ39" s="226"/>
      <c r="IIK39" s="226"/>
      <c r="IIL39" s="226"/>
      <c r="IIT39" s="226"/>
      <c r="IIU39" s="226"/>
      <c r="IIV39" s="226"/>
      <c r="IIW39" s="226"/>
      <c r="IJE39" s="226"/>
      <c r="IJF39" s="226"/>
      <c r="IJG39" s="226"/>
      <c r="IJH39" s="226"/>
      <c r="IJP39" s="226"/>
      <c r="IJQ39" s="226"/>
      <c r="IJR39" s="226"/>
      <c r="IJS39" s="226"/>
      <c r="IKA39" s="226"/>
      <c r="IKB39" s="226"/>
      <c r="IKC39" s="226"/>
      <c r="IKD39" s="226"/>
      <c r="IKL39" s="226"/>
      <c r="IKM39" s="226"/>
      <c r="IKN39" s="226"/>
      <c r="IKO39" s="226"/>
      <c r="IKW39" s="226"/>
      <c r="IKX39" s="226"/>
      <c r="IKY39" s="226"/>
      <c r="IKZ39" s="226"/>
      <c r="ILH39" s="226"/>
      <c r="ILI39" s="226"/>
      <c r="ILJ39" s="226"/>
      <c r="ILK39" s="226"/>
      <c r="ILS39" s="226"/>
      <c r="ILT39" s="226"/>
      <c r="ILU39" s="226"/>
      <c r="ILV39" s="226"/>
      <c r="IMD39" s="226"/>
      <c r="IME39" s="226"/>
      <c r="IMF39" s="226"/>
      <c r="IMG39" s="226"/>
      <c r="IMO39" s="226"/>
      <c r="IMP39" s="226"/>
      <c r="IMQ39" s="226"/>
      <c r="IMR39" s="226"/>
      <c r="IMZ39" s="226"/>
      <c r="INA39" s="226"/>
      <c r="INB39" s="226"/>
      <c r="INC39" s="226"/>
      <c r="INK39" s="226"/>
      <c r="INL39" s="226"/>
      <c r="INM39" s="226"/>
      <c r="INN39" s="226"/>
      <c r="INV39" s="226"/>
      <c r="INW39" s="226"/>
      <c r="INX39" s="226"/>
      <c r="INY39" s="226"/>
      <c r="IOG39" s="226"/>
      <c r="IOH39" s="226"/>
      <c r="IOI39" s="226"/>
      <c r="IOJ39" s="226"/>
      <c r="IOR39" s="226"/>
      <c r="IOS39" s="226"/>
      <c r="IOT39" s="226"/>
      <c r="IOU39" s="226"/>
      <c r="IPC39" s="226"/>
      <c r="IPD39" s="226"/>
      <c r="IPE39" s="226"/>
      <c r="IPF39" s="226"/>
      <c r="IPN39" s="226"/>
      <c r="IPO39" s="226"/>
      <c r="IPP39" s="226"/>
      <c r="IPQ39" s="226"/>
      <c r="IPY39" s="226"/>
      <c r="IPZ39" s="226"/>
      <c r="IQA39" s="226"/>
      <c r="IQB39" s="226"/>
      <c r="IQJ39" s="226"/>
      <c r="IQK39" s="226"/>
      <c r="IQL39" s="226"/>
      <c r="IQM39" s="226"/>
      <c r="IQU39" s="226"/>
      <c r="IQV39" s="226"/>
      <c r="IQW39" s="226"/>
      <c r="IQX39" s="226"/>
      <c r="IRF39" s="226"/>
      <c r="IRG39" s="226"/>
      <c r="IRH39" s="226"/>
      <c r="IRI39" s="226"/>
      <c r="IRQ39" s="226"/>
      <c r="IRR39" s="226"/>
      <c r="IRS39" s="226"/>
      <c r="IRT39" s="226"/>
      <c r="ISB39" s="226"/>
      <c r="ISC39" s="226"/>
      <c r="ISD39" s="226"/>
      <c r="ISE39" s="226"/>
      <c r="ISM39" s="226"/>
      <c r="ISN39" s="226"/>
      <c r="ISO39" s="226"/>
      <c r="ISP39" s="226"/>
      <c r="ISX39" s="226"/>
      <c r="ISY39" s="226"/>
      <c r="ISZ39" s="226"/>
      <c r="ITA39" s="226"/>
      <c r="ITI39" s="226"/>
      <c r="ITJ39" s="226"/>
      <c r="ITK39" s="226"/>
      <c r="ITL39" s="226"/>
      <c r="ITT39" s="226"/>
      <c r="ITU39" s="226"/>
      <c r="ITV39" s="226"/>
      <c r="ITW39" s="226"/>
      <c r="IUE39" s="226"/>
      <c r="IUF39" s="226"/>
      <c r="IUG39" s="226"/>
      <c r="IUH39" s="226"/>
      <c r="IUP39" s="226"/>
      <c r="IUQ39" s="226"/>
      <c r="IUR39" s="226"/>
      <c r="IUS39" s="226"/>
      <c r="IVA39" s="226"/>
      <c r="IVB39" s="226"/>
      <c r="IVC39" s="226"/>
      <c r="IVD39" s="226"/>
      <c r="IVL39" s="226"/>
      <c r="IVM39" s="226"/>
      <c r="IVN39" s="226"/>
      <c r="IVO39" s="226"/>
      <c r="IVW39" s="226"/>
      <c r="IVX39" s="226"/>
      <c r="IVY39" s="226"/>
      <c r="IVZ39" s="226"/>
      <c r="IWH39" s="226"/>
      <c r="IWI39" s="226"/>
      <c r="IWJ39" s="226"/>
      <c r="IWK39" s="226"/>
      <c r="IWS39" s="226"/>
      <c r="IWT39" s="226"/>
      <c r="IWU39" s="226"/>
      <c r="IWV39" s="226"/>
      <c r="IXD39" s="226"/>
      <c r="IXE39" s="226"/>
      <c r="IXF39" s="226"/>
      <c r="IXG39" s="226"/>
      <c r="IXO39" s="226"/>
      <c r="IXP39" s="226"/>
      <c r="IXQ39" s="226"/>
      <c r="IXR39" s="226"/>
      <c r="IXZ39" s="226"/>
      <c r="IYA39" s="226"/>
      <c r="IYB39" s="226"/>
      <c r="IYC39" s="226"/>
      <c r="IYK39" s="226"/>
      <c r="IYL39" s="226"/>
      <c r="IYM39" s="226"/>
      <c r="IYN39" s="226"/>
      <c r="IYV39" s="226"/>
      <c r="IYW39" s="226"/>
      <c r="IYX39" s="226"/>
      <c r="IYY39" s="226"/>
      <c r="IZG39" s="226"/>
      <c r="IZH39" s="226"/>
      <c r="IZI39" s="226"/>
      <c r="IZJ39" s="226"/>
      <c r="IZR39" s="226"/>
      <c r="IZS39" s="226"/>
      <c r="IZT39" s="226"/>
      <c r="IZU39" s="226"/>
      <c r="JAC39" s="226"/>
      <c r="JAD39" s="226"/>
      <c r="JAE39" s="226"/>
      <c r="JAF39" s="226"/>
      <c r="JAN39" s="226"/>
      <c r="JAO39" s="226"/>
      <c r="JAP39" s="226"/>
      <c r="JAQ39" s="226"/>
      <c r="JAY39" s="226"/>
      <c r="JAZ39" s="226"/>
      <c r="JBA39" s="226"/>
      <c r="JBB39" s="226"/>
      <c r="JBJ39" s="226"/>
      <c r="JBK39" s="226"/>
      <c r="JBL39" s="226"/>
      <c r="JBM39" s="226"/>
      <c r="JBU39" s="226"/>
      <c r="JBV39" s="226"/>
      <c r="JBW39" s="226"/>
      <c r="JBX39" s="226"/>
      <c r="JCF39" s="226"/>
      <c r="JCG39" s="226"/>
      <c r="JCH39" s="226"/>
      <c r="JCI39" s="226"/>
      <c r="JCQ39" s="226"/>
      <c r="JCR39" s="226"/>
      <c r="JCS39" s="226"/>
      <c r="JCT39" s="226"/>
      <c r="JDB39" s="226"/>
      <c r="JDC39" s="226"/>
      <c r="JDD39" s="226"/>
      <c r="JDE39" s="226"/>
      <c r="JDM39" s="226"/>
      <c r="JDN39" s="226"/>
      <c r="JDO39" s="226"/>
      <c r="JDP39" s="226"/>
      <c r="JDX39" s="226"/>
      <c r="JDY39" s="226"/>
      <c r="JDZ39" s="226"/>
      <c r="JEA39" s="226"/>
      <c r="JEI39" s="226"/>
      <c r="JEJ39" s="226"/>
      <c r="JEK39" s="226"/>
      <c r="JEL39" s="226"/>
      <c r="JET39" s="226"/>
      <c r="JEU39" s="226"/>
      <c r="JEV39" s="226"/>
      <c r="JEW39" s="226"/>
      <c r="JFE39" s="226"/>
      <c r="JFF39" s="226"/>
      <c r="JFG39" s="226"/>
      <c r="JFH39" s="226"/>
      <c r="JFP39" s="226"/>
      <c r="JFQ39" s="226"/>
      <c r="JFR39" s="226"/>
      <c r="JFS39" s="226"/>
      <c r="JGA39" s="226"/>
      <c r="JGB39" s="226"/>
      <c r="JGC39" s="226"/>
      <c r="JGD39" s="226"/>
      <c r="JGL39" s="226"/>
      <c r="JGM39" s="226"/>
      <c r="JGN39" s="226"/>
      <c r="JGO39" s="226"/>
      <c r="JGW39" s="226"/>
      <c r="JGX39" s="226"/>
      <c r="JGY39" s="226"/>
      <c r="JGZ39" s="226"/>
      <c r="JHH39" s="226"/>
      <c r="JHI39" s="226"/>
      <c r="JHJ39" s="226"/>
      <c r="JHK39" s="226"/>
      <c r="JHS39" s="226"/>
      <c r="JHT39" s="226"/>
      <c r="JHU39" s="226"/>
      <c r="JHV39" s="226"/>
      <c r="JID39" s="226"/>
      <c r="JIE39" s="226"/>
      <c r="JIF39" s="226"/>
      <c r="JIG39" s="226"/>
      <c r="JIO39" s="226"/>
      <c r="JIP39" s="226"/>
      <c r="JIQ39" s="226"/>
      <c r="JIR39" s="226"/>
      <c r="JIZ39" s="226"/>
      <c r="JJA39" s="226"/>
      <c r="JJB39" s="226"/>
      <c r="JJC39" s="226"/>
      <c r="JJK39" s="226"/>
      <c r="JJL39" s="226"/>
      <c r="JJM39" s="226"/>
      <c r="JJN39" s="226"/>
      <c r="JJV39" s="226"/>
      <c r="JJW39" s="226"/>
      <c r="JJX39" s="226"/>
      <c r="JJY39" s="226"/>
      <c r="JKG39" s="226"/>
      <c r="JKH39" s="226"/>
      <c r="JKI39" s="226"/>
      <c r="JKJ39" s="226"/>
      <c r="JKR39" s="226"/>
      <c r="JKS39" s="226"/>
      <c r="JKT39" s="226"/>
      <c r="JKU39" s="226"/>
      <c r="JLC39" s="226"/>
      <c r="JLD39" s="226"/>
      <c r="JLE39" s="226"/>
      <c r="JLF39" s="226"/>
      <c r="JLN39" s="226"/>
      <c r="JLO39" s="226"/>
      <c r="JLP39" s="226"/>
      <c r="JLQ39" s="226"/>
      <c r="JLY39" s="226"/>
      <c r="JLZ39" s="226"/>
      <c r="JMA39" s="226"/>
      <c r="JMB39" s="226"/>
      <c r="JMJ39" s="226"/>
      <c r="JMK39" s="226"/>
      <c r="JML39" s="226"/>
      <c r="JMM39" s="226"/>
      <c r="JMU39" s="226"/>
      <c r="JMV39" s="226"/>
      <c r="JMW39" s="226"/>
      <c r="JMX39" s="226"/>
      <c r="JNF39" s="226"/>
      <c r="JNG39" s="226"/>
      <c r="JNH39" s="226"/>
      <c r="JNI39" s="226"/>
      <c r="JNQ39" s="226"/>
      <c r="JNR39" s="226"/>
      <c r="JNS39" s="226"/>
      <c r="JNT39" s="226"/>
      <c r="JOB39" s="226"/>
      <c r="JOC39" s="226"/>
      <c r="JOD39" s="226"/>
      <c r="JOE39" s="226"/>
      <c r="JOM39" s="226"/>
      <c r="JON39" s="226"/>
      <c r="JOO39" s="226"/>
      <c r="JOP39" s="226"/>
      <c r="JOX39" s="226"/>
      <c r="JOY39" s="226"/>
      <c r="JOZ39" s="226"/>
      <c r="JPA39" s="226"/>
      <c r="JPI39" s="226"/>
      <c r="JPJ39" s="226"/>
      <c r="JPK39" s="226"/>
      <c r="JPL39" s="226"/>
      <c r="JPT39" s="226"/>
      <c r="JPU39" s="226"/>
      <c r="JPV39" s="226"/>
      <c r="JPW39" s="226"/>
      <c r="JQE39" s="226"/>
      <c r="JQF39" s="226"/>
      <c r="JQG39" s="226"/>
      <c r="JQH39" s="226"/>
      <c r="JQP39" s="226"/>
      <c r="JQQ39" s="226"/>
      <c r="JQR39" s="226"/>
      <c r="JQS39" s="226"/>
      <c r="JRA39" s="226"/>
      <c r="JRB39" s="226"/>
      <c r="JRC39" s="226"/>
      <c r="JRD39" s="226"/>
      <c r="JRL39" s="226"/>
      <c r="JRM39" s="226"/>
      <c r="JRN39" s="226"/>
      <c r="JRO39" s="226"/>
      <c r="JRW39" s="226"/>
      <c r="JRX39" s="226"/>
      <c r="JRY39" s="226"/>
      <c r="JRZ39" s="226"/>
      <c r="JSH39" s="226"/>
      <c r="JSI39" s="226"/>
      <c r="JSJ39" s="226"/>
      <c r="JSK39" s="226"/>
      <c r="JSS39" s="226"/>
      <c r="JST39" s="226"/>
      <c r="JSU39" s="226"/>
      <c r="JSV39" s="226"/>
      <c r="JTD39" s="226"/>
      <c r="JTE39" s="226"/>
      <c r="JTF39" s="226"/>
      <c r="JTG39" s="226"/>
      <c r="JTO39" s="226"/>
      <c r="JTP39" s="226"/>
      <c r="JTQ39" s="226"/>
      <c r="JTR39" s="226"/>
      <c r="JTZ39" s="226"/>
      <c r="JUA39" s="226"/>
      <c r="JUB39" s="226"/>
      <c r="JUC39" s="226"/>
      <c r="JUK39" s="226"/>
      <c r="JUL39" s="226"/>
      <c r="JUM39" s="226"/>
      <c r="JUN39" s="226"/>
      <c r="JUV39" s="226"/>
      <c r="JUW39" s="226"/>
      <c r="JUX39" s="226"/>
      <c r="JUY39" s="226"/>
      <c r="JVG39" s="226"/>
      <c r="JVH39" s="226"/>
      <c r="JVI39" s="226"/>
      <c r="JVJ39" s="226"/>
      <c r="JVR39" s="226"/>
      <c r="JVS39" s="226"/>
      <c r="JVT39" s="226"/>
      <c r="JVU39" s="226"/>
      <c r="JWC39" s="226"/>
      <c r="JWD39" s="226"/>
      <c r="JWE39" s="226"/>
      <c r="JWF39" s="226"/>
      <c r="JWN39" s="226"/>
      <c r="JWO39" s="226"/>
      <c r="JWP39" s="226"/>
      <c r="JWQ39" s="226"/>
      <c r="JWY39" s="226"/>
      <c r="JWZ39" s="226"/>
      <c r="JXA39" s="226"/>
      <c r="JXB39" s="226"/>
      <c r="JXJ39" s="226"/>
      <c r="JXK39" s="226"/>
      <c r="JXL39" s="226"/>
      <c r="JXM39" s="226"/>
      <c r="JXU39" s="226"/>
      <c r="JXV39" s="226"/>
      <c r="JXW39" s="226"/>
      <c r="JXX39" s="226"/>
      <c r="JYF39" s="226"/>
      <c r="JYG39" s="226"/>
      <c r="JYH39" s="226"/>
      <c r="JYI39" s="226"/>
      <c r="JYQ39" s="226"/>
      <c r="JYR39" s="226"/>
      <c r="JYS39" s="226"/>
      <c r="JYT39" s="226"/>
      <c r="JZB39" s="226"/>
      <c r="JZC39" s="226"/>
      <c r="JZD39" s="226"/>
      <c r="JZE39" s="226"/>
      <c r="JZM39" s="226"/>
      <c r="JZN39" s="226"/>
      <c r="JZO39" s="226"/>
      <c r="JZP39" s="226"/>
      <c r="JZX39" s="226"/>
      <c r="JZY39" s="226"/>
      <c r="JZZ39" s="226"/>
      <c r="KAA39" s="226"/>
      <c r="KAI39" s="226"/>
      <c r="KAJ39" s="226"/>
      <c r="KAK39" s="226"/>
      <c r="KAL39" s="226"/>
      <c r="KAT39" s="226"/>
      <c r="KAU39" s="226"/>
      <c r="KAV39" s="226"/>
      <c r="KAW39" s="226"/>
      <c r="KBE39" s="226"/>
      <c r="KBF39" s="226"/>
      <c r="KBG39" s="226"/>
      <c r="KBH39" s="226"/>
      <c r="KBP39" s="226"/>
      <c r="KBQ39" s="226"/>
      <c r="KBR39" s="226"/>
      <c r="KBS39" s="226"/>
      <c r="KCA39" s="226"/>
      <c r="KCB39" s="226"/>
      <c r="KCC39" s="226"/>
      <c r="KCD39" s="226"/>
      <c r="KCL39" s="226"/>
      <c r="KCM39" s="226"/>
      <c r="KCN39" s="226"/>
      <c r="KCO39" s="226"/>
      <c r="KCW39" s="226"/>
      <c r="KCX39" s="226"/>
      <c r="KCY39" s="226"/>
      <c r="KCZ39" s="226"/>
      <c r="KDH39" s="226"/>
      <c r="KDI39" s="226"/>
      <c r="KDJ39" s="226"/>
      <c r="KDK39" s="226"/>
      <c r="KDS39" s="226"/>
      <c r="KDT39" s="226"/>
      <c r="KDU39" s="226"/>
      <c r="KDV39" s="226"/>
      <c r="KED39" s="226"/>
      <c r="KEE39" s="226"/>
      <c r="KEF39" s="226"/>
      <c r="KEG39" s="226"/>
      <c r="KEO39" s="226"/>
      <c r="KEP39" s="226"/>
      <c r="KEQ39" s="226"/>
      <c r="KER39" s="226"/>
      <c r="KEZ39" s="226"/>
      <c r="KFA39" s="226"/>
      <c r="KFB39" s="226"/>
      <c r="KFC39" s="226"/>
      <c r="KFK39" s="226"/>
      <c r="KFL39" s="226"/>
      <c r="KFM39" s="226"/>
      <c r="KFN39" s="226"/>
      <c r="KFV39" s="226"/>
      <c r="KFW39" s="226"/>
      <c r="KFX39" s="226"/>
      <c r="KFY39" s="226"/>
      <c r="KGG39" s="226"/>
      <c r="KGH39" s="226"/>
      <c r="KGI39" s="226"/>
      <c r="KGJ39" s="226"/>
      <c r="KGR39" s="226"/>
      <c r="KGS39" s="226"/>
      <c r="KGT39" s="226"/>
      <c r="KGU39" s="226"/>
      <c r="KHC39" s="226"/>
      <c r="KHD39" s="226"/>
      <c r="KHE39" s="226"/>
      <c r="KHF39" s="226"/>
      <c r="KHN39" s="226"/>
      <c r="KHO39" s="226"/>
      <c r="KHP39" s="226"/>
      <c r="KHQ39" s="226"/>
      <c r="KHY39" s="226"/>
      <c r="KHZ39" s="226"/>
      <c r="KIA39" s="226"/>
      <c r="KIB39" s="226"/>
      <c r="KIJ39" s="226"/>
      <c r="KIK39" s="226"/>
      <c r="KIL39" s="226"/>
      <c r="KIM39" s="226"/>
      <c r="KIU39" s="226"/>
      <c r="KIV39" s="226"/>
      <c r="KIW39" s="226"/>
      <c r="KIX39" s="226"/>
      <c r="KJF39" s="226"/>
      <c r="KJG39" s="226"/>
      <c r="KJH39" s="226"/>
      <c r="KJI39" s="226"/>
      <c r="KJQ39" s="226"/>
      <c r="KJR39" s="226"/>
      <c r="KJS39" s="226"/>
      <c r="KJT39" s="226"/>
      <c r="KKB39" s="226"/>
      <c r="KKC39" s="226"/>
      <c r="KKD39" s="226"/>
      <c r="KKE39" s="226"/>
      <c r="KKM39" s="226"/>
      <c r="KKN39" s="226"/>
      <c r="KKO39" s="226"/>
      <c r="KKP39" s="226"/>
      <c r="KKX39" s="226"/>
      <c r="KKY39" s="226"/>
      <c r="KKZ39" s="226"/>
      <c r="KLA39" s="226"/>
      <c r="KLI39" s="226"/>
      <c r="KLJ39" s="226"/>
      <c r="KLK39" s="226"/>
      <c r="KLL39" s="226"/>
      <c r="KLT39" s="226"/>
      <c r="KLU39" s="226"/>
      <c r="KLV39" s="226"/>
      <c r="KLW39" s="226"/>
      <c r="KME39" s="226"/>
      <c r="KMF39" s="226"/>
      <c r="KMG39" s="226"/>
      <c r="KMH39" s="226"/>
      <c r="KMP39" s="226"/>
      <c r="KMQ39" s="226"/>
      <c r="KMR39" s="226"/>
      <c r="KMS39" s="226"/>
      <c r="KNA39" s="226"/>
      <c r="KNB39" s="226"/>
      <c r="KNC39" s="226"/>
      <c r="KND39" s="226"/>
      <c r="KNL39" s="226"/>
      <c r="KNM39" s="226"/>
      <c r="KNN39" s="226"/>
      <c r="KNO39" s="226"/>
      <c r="KNW39" s="226"/>
      <c r="KNX39" s="226"/>
      <c r="KNY39" s="226"/>
      <c r="KNZ39" s="226"/>
      <c r="KOH39" s="226"/>
      <c r="KOI39" s="226"/>
      <c r="KOJ39" s="226"/>
      <c r="KOK39" s="226"/>
      <c r="KOS39" s="226"/>
      <c r="KOT39" s="226"/>
      <c r="KOU39" s="226"/>
      <c r="KOV39" s="226"/>
      <c r="KPD39" s="226"/>
      <c r="KPE39" s="226"/>
      <c r="KPF39" s="226"/>
      <c r="KPG39" s="226"/>
      <c r="KPO39" s="226"/>
      <c r="KPP39" s="226"/>
      <c r="KPQ39" s="226"/>
      <c r="KPR39" s="226"/>
      <c r="KPZ39" s="226"/>
      <c r="KQA39" s="226"/>
      <c r="KQB39" s="226"/>
      <c r="KQC39" s="226"/>
      <c r="KQK39" s="226"/>
      <c r="KQL39" s="226"/>
      <c r="KQM39" s="226"/>
      <c r="KQN39" s="226"/>
      <c r="KQV39" s="226"/>
      <c r="KQW39" s="226"/>
      <c r="KQX39" s="226"/>
      <c r="KQY39" s="226"/>
      <c r="KRG39" s="226"/>
      <c r="KRH39" s="226"/>
      <c r="KRI39" s="226"/>
      <c r="KRJ39" s="226"/>
      <c r="KRR39" s="226"/>
      <c r="KRS39" s="226"/>
      <c r="KRT39" s="226"/>
      <c r="KRU39" s="226"/>
      <c r="KSC39" s="226"/>
      <c r="KSD39" s="226"/>
      <c r="KSE39" s="226"/>
      <c r="KSF39" s="226"/>
      <c r="KSN39" s="226"/>
      <c r="KSO39" s="226"/>
      <c r="KSP39" s="226"/>
      <c r="KSQ39" s="226"/>
      <c r="KSY39" s="226"/>
      <c r="KSZ39" s="226"/>
      <c r="KTA39" s="226"/>
      <c r="KTB39" s="226"/>
      <c r="KTJ39" s="226"/>
      <c r="KTK39" s="226"/>
      <c r="KTL39" s="226"/>
      <c r="KTM39" s="226"/>
      <c r="KTU39" s="226"/>
      <c r="KTV39" s="226"/>
      <c r="KTW39" s="226"/>
      <c r="KTX39" s="226"/>
      <c r="KUF39" s="226"/>
      <c r="KUG39" s="226"/>
      <c r="KUH39" s="226"/>
      <c r="KUI39" s="226"/>
      <c r="KUQ39" s="226"/>
      <c r="KUR39" s="226"/>
      <c r="KUS39" s="226"/>
      <c r="KUT39" s="226"/>
      <c r="KVB39" s="226"/>
      <c r="KVC39" s="226"/>
      <c r="KVD39" s="226"/>
      <c r="KVE39" s="226"/>
      <c r="KVM39" s="226"/>
      <c r="KVN39" s="226"/>
      <c r="KVO39" s="226"/>
      <c r="KVP39" s="226"/>
      <c r="KVX39" s="226"/>
      <c r="KVY39" s="226"/>
      <c r="KVZ39" s="226"/>
      <c r="KWA39" s="226"/>
      <c r="KWI39" s="226"/>
      <c r="KWJ39" s="226"/>
      <c r="KWK39" s="226"/>
      <c r="KWL39" s="226"/>
      <c r="KWT39" s="226"/>
      <c r="KWU39" s="226"/>
      <c r="KWV39" s="226"/>
      <c r="KWW39" s="226"/>
      <c r="KXE39" s="226"/>
      <c r="KXF39" s="226"/>
      <c r="KXG39" s="226"/>
      <c r="KXH39" s="226"/>
      <c r="KXP39" s="226"/>
      <c r="KXQ39" s="226"/>
      <c r="KXR39" s="226"/>
      <c r="KXS39" s="226"/>
      <c r="KYA39" s="226"/>
      <c r="KYB39" s="226"/>
      <c r="KYC39" s="226"/>
      <c r="KYD39" s="226"/>
      <c r="KYL39" s="226"/>
      <c r="KYM39" s="226"/>
      <c r="KYN39" s="226"/>
      <c r="KYO39" s="226"/>
      <c r="KYW39" s="226"/>
      <c r="KYX39" s="226"/>
      <c r="KYY39" s="226"/>
      <c r="KYZ39" s="226"/>
      <c r="KZH39" s="226"/>
      <c r="KZI39" s="226"/>
      <c r="KZJ39" s="226"/>
      <c r="KZK39" s="226"/>
      <c r="KZS39" s="226"/>
      <c r="KZT39" s="226"/>
      <c r="KZU39" s="226"/>
      <c r="KZV39" s="226"/>
      <c r="LAD39" s="226"/>
      <c r="LAE39" s="226"/>
      <c r="LAF39" s="226"/>
      <c r="LAG39" s="226"/>
      <c r="LAO39" s="226"/>
      <c r="LAP39" s="226"/>
      <c r="LAQ39" s="226"/>
      <c r="LAR39" s="226"/>
      <c r="LAZ39" s="226"/>
      <c r="LBA39" s="226"/>
      <c r="LBB39" s="226"/>
      <c r="LBC39" s="226"/>
      <c r="LBK39" s="226"/>
      <c r="LBL39" s="226"/>
      <c r="LBM39" s="226"/>
      <c r="LBN39" s="226"/>
      <c r="LBV39" s="226"/>
      <c r="LBW39" s="226"/>
      <c r="LBX39" s="226"/>
      <c r="LBY39" s="226"/>
      <c r="LCG39" s="226"/>
      <c r="LCH39" s="226"/>
      <c r="LCI39" s="226"/>
      <c r="LCJ39" s="226"/>
      <c r="LCR39" s="226"/>
      <c r="LCS39" s="226"/>
      <c r="LCT39" s="226"/>
      <c r="LCU39" s="226"/>
      <c r="LDC39" s="226"/>
      <c r="LDD39" s="226"/>
      <c r="LDE39" s="226"/>
      <c r="LDF39" s="226"/>
      <c r="LDN39" s="226"/>
      <c r="LDO39" s="226"/>
      <c r="LDP39" s="226"/>
      <c r="LDQ39" s="226"/>
      <c r="LDY39" s="226"/>
      <c r="LDZ39" s="226"/>
      <c r="LEA39" s="226"/>
      <c r="LEB39" s="226"/>
      <c r="LEJ39" s="226"/>
      <c r="LEK39" s="226"/>
      <c r="LEL39" s="226"/>
      <c r="LEM39" s="226"/>
      <c r="LEU39" s="226"/>
      <c r="LEV39" s="226"/>
      <c r="LEW39" s="226"/>
      <c r="LEX39" s="226"/>
      <c r="LFF39" s="226"/>
      <c r="LFG39" s="226"/>
      <c r="LFH39" s="226"/>
      <c r="LFI39" s="226"/>
      <c r="LFQ39" s="226"/>
      <c r="LFR39" s="226"/>
      <c r="LFS39" s="226"/>
      <c r="LFT39" s="226"/>
      <c r="LGB39" s="226"/>
      <c r="LGC39" s="226"/>
      <c r="LGD39" s="226"/>
      <c r="LGE39" s="226"/>
      <c r="LGM39" s="226"/>
      <c r="LGN39" s="226"/>
      <c r="LGO39" s="226"/>
      <c r="LGP39" s="226"/>
      <c r="LGX39" s="226"/>
      <c r="LGY39" s="226"/>
      <c r="LGZ39" s="226"/>
      <c r="LHA39" s="226"/>
      <c r="LHI39" s="226"/>
      <c r="LHJ39" s="226"/>
      <c r="LHK39" s="226"/>
      <c r="LHL39" s="226"/>
      <c r="LHT39" s="226"/>
      <c r="LHU39" s="226"/>
      <c r="LHV39" s="226"/>
      <c r="LHW39" s="226"/>
      <c r="LIE39" s="226"/>
      <c r="LIF39" s="226"/>
      <c r="LIG39" s="226"/>
      <c r="LIH39" s="226"/>
      <c r="LIP39" s="226"/>
      <c r="LIQ39" s="226"/>
      <c r="LIR39" s="226"/>
      <c r="LIS39" s="226"/>
      <c r="LJA39" s="226"/>
      <c r="LJB39" s="226"/>
      <c r="LJC39" s="226"/>
      <c r="LJD39" s="226"/>
      <c r="LJL39" s="226"/>
      <c r="LJM39" s="226"/>
      <c r="LJN39" s="226"/>
      <c r="LJO39" s="226"/>
      <c r="LJW39" s="226"/>
      <c r="LJX39" s="226"/>
      <c r="LJY39" s="226"/>
      <c r="LJZ39" s="226"/>
      <c r="LKH39" s="226"/>
      <c r="LKI39" s="226"/>
      <c r="LKJ39" s="226"/>
      <c r="LKK39" s="226"/>
      <c r="LKS39" s="226"/>
      <c r="LKT39" s="226"/>
      <c r="LKU39" s="226"/>
      <c r="LKV39" s="226"/>
      <c r="LLD39" s="226"/>
      <c r="LLE39" s="226"/>
      <c r="LLF39" s="226"/>
      <c r="LLG39" s="226"/>
      <c r="LLO39" s="226"/>
      <c r="LLP39" s="226"/>
      <c r="LLQ39" s="226"/>
      <c r="LLR39" s="226"/>
      <c r="LLZ39" s="226"/>
      <c r="LMA39" s="226"/>
      <c r="LMB39" s="226"/>
      <c r="LMC39" s="226"/>
      <c r="LMK39" s="226"/>
      <c r="LML39" s="226"/>
      <c r="LMM39" s="226"/>
      <c r="LMN39" s="226"/>
      <c r="LMV39" s="226"/>
      <c r="LMW39" s="226"/>
      <c r="LMX39" s="226"/>
      <c r="LMY39" s="226"/>
      <c r="LNG39" s="226"/>
      <c r="LNH39" s="226"/>
      <c r="LNI39" s="226"/>
      <c r="LNJ39" s="226"/>
      <c r="LNR39" s="226"/>
      <c r="LNS39" s="226"/>
      <c r="LNT39" s="226"/>
      <c r="LNU39" s="226"/>
      <c r="LOC39" s="226"/>
      <c r="LOD39" s="226"/>
      <c r="LOE39" s="226"/>
      <c r="LOF39" s="226"/>
      <c r="LON39" s="226"/>
      <c r="LOO39" s="226"/>
      <c r="LOP39" s="226"/>
      <c r="LOQ39" s="226"/>
      <c r="LOY39" s="226"/>
      <c r="LOZ39" s="226"/>
      <c r="LPA39" s="226"/>
      <c r="LPB39" s="226"/>
      <c r="LPJ39" s="226"/>
      <c r="LPK39" s="226"/>
      <c r="LPL39" s="226"/>
      <c r="LPM39" s="226"/>
      <c r="LPU39" s="226"/>
      <c r="LPV39" s="226"/>
      <c r="LPW39" s="226"/>
      <c r="LPX39" s="226"/>
      <c r="LQF39" s="226"/>
      <c r="LQG39" s="226"/>
      <c r="LQH39" s="226"/>
      <c r="LQI39" s="226"/>
      <c r="LQQ39" s="226"/>
      <c r="LQR39" s="226"/>
      <c r="LQS39" s="226"/>
      <c r="LQT39" s="226"/>
      <c r="LRB39" s="226"/>
      <c r="LRC39" s="226"/>
      <c r="LRD39" s="226"/>
      <c r="LRE39" s="226"/>
      <c r="LRM39" s="226"/>
      <c r="LRN39" s="226"/>
      <c r="LRO39" s="226"/>
      <c r="LRP39" s="226"/>
      <c r="LRX39" s="226"/>
      <c r="LRY39" s="226"/>
      <c r="LRZ39" s="226"/>
      <c r="LSA39" s="226"/>
      <c r="LSI39" s="226"/>
      <c r="LSJ39" s="226"/>
      <c r="LSK39" s="226"/>
      <c r="LSL39" s="226"/>
      <c r="LST39" s="226"/>
      <c r="LSU39" s="226"/>
      <c r="LSV39" s="226"/>
      <c r="LSW39" s="226"/>
      <c r="LTE39" s="226"/>
      <c r="LTF39" s="226"/>
      <c r="LTG39" s="226"/>
      <c r="LTH39" s="226"/>
      <c r="LTP39" s="226"/>
      <c r="LTQ39" s="226"/>
      <c r="LTR39" s="226"/>
      <c r="LTS39" s="226"/>
      <c r="LUA39" s="226"/>
      <c r="LUB39" s="226"/>
      <c r="LUC39" s="226"/>
      <c r="LUD39" s="226"/>
      <c r="LUL39" s="226"/>
      <c r="LUM39" s="226"/>
      <c r="LUN39" s="226"/>
      <c r="LUO39" s="226"/>
      <c r="LUW39" s="226"/>
      <c r="LUX39" s="226"/>
      <c r="LUY39" s="226"/>
      <c r="LUZ39" s="226"/>
      <c r="LVH39" s="226"/>
      <c r="LVI39" s="226"/>
      <c r="LVJ39" s="226"/>
      <c r="LVK39" s="226"/>
      <c r="LVS39" s="226"/>
      <c r="LVT39" s="226"/>
      <c r="LVU39" s="226"/>
      <c r="LVV39" s="226"/>
      <c r="LWD39" s="226"/>
      <c r="LWE39" s="226"/>
      <c r="LWF39" s="226"/>
      <c r="LWG39" s="226"/>
      <c r="LWO39" s="226"/>
      <c r="LWP39" s="226"/>
      <c r="LWQ39" s="226"/>
      <c r="LWR39" s="226"/>
      <c r="LWZ39" s="226"/>
      <c r="LXA39" s="226"/>
      <c r="LXB39" s="226"/>
      <c r="LXC39" s="226"/>
      <c r="LXK39" s="226"/>
      <c r="LXL39" s="226"/>
      <c r="LXM39" s="226"/>
      <c r="LXN39" s="226"/>
      <c r="LXV39" s="226"/>
      <c r="LXW39" s="226"/>
      <c r="LXX39" s="226"/>
      <c r="LXY39" s="226"/>
      <c r="LYG39" s="226"/>
      <c r="LYH39" s="226"/>
      <c r="LYI39" s="226"/>
      <c r="LYJ39" s="226"/>
      <c r="LYR39" s="226"/>
      <c r="LYS39" s="226"/>
      <c r="LYT39" s="226"/>
      <c r="LYU39" s="226"/>
      <c r="LZC39" s="226"/>
      <c r="LZD39" s="226"/>
      <c r="LZE39" s="226"/>
      <c r="LZF39" s="226"/>
      <c r="LZN39" s="226"/>
      <c r="LZO39" s="226"/>
      <c r="LZP39" s="226"/>
      <c r="LZQ39" s="226"/>
      <c r="LZY39" s="226"/>
      <c r="LZZ39" s="226"/>
      <c r="MAA39" s="226"/>
      <c r="MAB39" s="226"/>
      <c r="MAJ39" s="226"/>
      <c r="MAK39" s="226"/>
      <c r="MAL39" s="226"/>
      <c r="MAM39" s="226"/>
      <c r="MAU39" s="226"/>
      <c r="MAV39" s="226"/>
      <c r="MAW39" s="226"/>
      <c r="MAX39" s="226"/>
      <c r="MBF39" s="226"/>
      <c r="MBG39" s="226"/>
      <c r="MBH39" s="226"/>
      <c r="MBI39" s="226"/>
      <c r="MBQ39" s="226"/>
      <c r="MBR39" s="226"/>
      <c r="MBS39" s="226"/>
      <c r="MBT39" s="226"/>
      <c r="MCB39" s="226"/>
      <c r="MCC39" s="226"/>
      <c r="MCD39" s="226"/>
      <c r="MCE39" s="226"/>
      <c r="MCM39" s="226"/>
      <c r="MCN39" s="226"/>
      <c r="MCO39" s="226"/>
      <c r="MCP39" s="226"/>
      <c r="MCX39" s="226"/>
      <c r="MCY39" s="226"/>
      <c r="MCZ39" s="226"/>
      <c r="MDA39" s="226"/>
      <c r="MDI39" s="226"/>
      <c r="MDJ39" s="226"/>
      <c r="MDK39" s="226"/>
      <c r="MDL39" s="226"/>
      <c r="MDT39" s="226"/>
      <c r="MDU39" s="226"/>
      <c r="MDV39" s="226"/>
      <c r="MDW39" s="226"/>
      <c r="MEE39" s="226"/>
      <c r="MEF39" s="226"/>
      <c r="MEG39" s="226"/>
      <c r="MEH39" s="226"/>
      <c r="MEP39" s="226"/>
      <c r="MEQ39" s="226"/>
      <c r="MER39" s="226"/>
      <c r="MES39" s="226"/>
      <c r="MFA39" s="226"/>
      <c r="MFB39" s="226"/>
      <c r="MFC39" s="226"/>
      <c r="MFD39" s="226"/>
      <c r="MFL39" s="226"/>
      <c r="MFM39" s="226"/>
      <c r="MFN39" s="226"/>
      <c r="MFO39" s="226"/>
      <c r="MFW39" s="226"/>
      <c r="MFX39" s="226"/>
      <c r="MFY39" s="226"/>
      <c r="MFZ39" s="226"/>
      <c r="MGH39" s="226"/>
      <c r="MGI39" s="226"/>
      <c r="MGJ39" s="226"/>
      <c r="MGK39" s="226"/>
      <c r="MGS39" s="226"/>
      <c r="MGT39" s="226"/>
      <c r="MGU39" s="226"/>
      <c r="MGV39" s="226"/>
      <c r="MHD39" s="226"/>
      <c r="MHE39" s="226"/>
      <c r="MHF39" s="226"/>
      <c r="MHG39" s="226"/>
      <c r="MHO39" s="226"/>
      <c r="MHP39" s="226"/>
      <c r="MHQ39" s="226"/>
      <c r="MHR39" s="226"/>
      <c r="MHZ39" s="226"/>
      <c r="MIA39" s="226"/>
      <c r="MIB39" s="226"/>
      <c r="MIC39" s="226"/>
      <c r="MIK39" s="226"/>
      <c r="MIL39" s="226"/>
      <c r="MIM39" s="226"/>
      <c r="MIN39" s="226"/>
      <c r="MIV39" s="226"/>
      <c r="MIW39" s="226"/>
      <c r="MIX39" s="226"/>
      <c r="MIY39" s="226"/>
      <c r="MJG39" s="226"/>
      <c r="MJH39" s="226"/>
      <c r="MJI39" s="226"/>
      <c r="MJJ39" s="226"/>
      <c r="MJR39" s="226"/>
      <c r="MJS39" s="226"/>
      <c r="MJT39" s="226"/>
      <c r="MJU39" s="226"/>
      <c r="MKC39" s="226"/>
      <c r="MKD39" s="226"/>
      <c r="MKE39" s="226"/>
      <c r="MKF39" s="226"/>
      <c r="MKN39" s="226"/>
      <c r="MKO39" s="226"/>
      <c r="MKP39" s="226"/>
      <c r="MKQ39" s="226"/>
      <c r="MKY39" s="226"/>
      <c r="MKZ39" s="226"/>
      <c r="MLA39" s="226"/>
      <c r="MLB39" s="226"/>
      <c r="MLJ39" s="226"/>
      <c r="MLK39" s="226"/>
      <c r="MLL39" s="226"/>
      <c r="MLM39" s="226"/>
      <c r="MLU39" s="226"/>
      <c r="MLV39" s="226"/>
      <c r="MLW39" s="226"/>
      <c r="MLX39" s="226"/>
      <c r="MMF39" s="226"/>
      <c r="MMG39" s="226"/>
      <c r="MMH39" s="226"/>
      <c r="MMI39" s="226"/>
      <c r="MMQ39" s="226"/>
      <c r="MMR39" s="226"/>
      <c r="MMS39" s="226"/>
      <c r="MMT39" s="226"/>
      <c r="MNB39" s="226"/>
      <c r="MNC39" s="226"/>
      <c r="MND39" s="226"/>
      <c r="MNE39" s="226"/>
      <c r="MNM39" s="226"/>
      <c r="MNN39" s="226"/>
      <c r="MNO39" s="226"/>
      <c r="MNP39" s="226"/>
      <c r="MNX39" s="226"/>
      <c r="MNY39" s="226"/>
      <c r="MNZ39" s="226"/>
      <c r="MOA39" s="226"/>
      <c r="MOI39" s="226"/>
      <c r="MOJ39" s="226"/>
      <c r="MOK39" s="226"/>
      <c r="MOL39" s="226"/>
      <c r="MOT39" s="226"/>
      <c r="MOU39" s="226"/>
      <c r="MOV39" s="226"/>
      <c r="MOW39" s="226"/>
      <c r="MPE39" s="226"/>
      <c r="MPF39" s="226"/>
      <c r="MPG39" s="226"/>
      <c r="MPH39" s="226"/>
      <c r="MPP39" s="226"/>
      <c r="MPQ39" s="226"/>
      <c r="MPR39" s="226"/>
      <c r="MPS39" s="226"/>
      <c r="MQA39" s="226"/>
      <c r="MQB39" s="226"/>
      <c r="MQC39" s="226"/>
      <c r="MQD39" s="226"/>
      <c r="MQL39" s="226"/>
      <c r="MQM39" s="226"/>
      <c r="MQN39" s="226"/>
      <c r="MQO39" s="226"/>
      <c r="MQW39" s="226"/>
      <c r="MQX39" s="226"/>
      <c r="MQY39" s="226"/>
      <c r="MQZ39" s="226"/>
      <c r="MRH39" s="226"/>
      <c r="MRI39" s="226"/>
      <c r="MRJ39" s="226"/>
      <c r="MRK39" s="226"/>
      <c r="MRS39" s="226"/>
      <c r="MRT39" s="226"/>
      <c r="MRU39" s="226"/>
      <c r="MRV39" s="226"/>
      <c r="MSD39" s="226"/>
      <c r="MSE39" s="226"/>
      <c r="MSF39" s="226"/>
      <c r="MSG39" s="226"/>
      <c r="MSO39" s="226"/>
      <c r="MSP39" s="226"/>
      <c r="MSQ39" s="226"/>
      <c r="MSR39" s="226"/>
      <c r="MSZ39" s="226"/>
      <c r="MTA39" s="226"/>
      <c r="MTB39" s="226"/>
      <c r="MTC39" s="226"/>
      <c r="MTK39" s="226"/>
      <c r="MTL39" s="226"/>
      <c r="MTM39" s="226"/>
      <c r="MTN39" s="226"/>
      <c r="MTV39" s="226"/>
      <c r="MTW39" s="226"/>
      <c r="MTX39" s="226"/>
      <c r="MTY39" s="226"/>
      <c r="MUG39" s="226"/>
      <c r="MUH39" s="226"/>
      <c r="MUI39" s="226"/>
      <c r="MUJ39" s="226"/>
      <c r="MUR39" s="226"/>
      <c r="MUS39" s="226"/>
      <c r="MUT39" s="226"/>
      <c r="MUU39" s="226"/>
      <c r="MVC39" s="226"/>
      <c r="MVD39" s="226"/>
      <c r="MVE39" s="226"/>
      <c r="MVF39" s="226"/>
      <c r="MVN39" s="226"/>
      <c r="MVO39" s="226"/>
      <c r="MVP39" s="226"/>
      <c r="MVQ39" s="226"/>
      <c r="MVY39" s="226"/>
      <c r="MVZ39" s="226"/>
      <c r="MWA39" s="226"/>
      <c r="MWB39" s="226"/>
      <c r="MWJ39" s="226"/>
      <c r="MWK39" s="226"/>
      <c r="MWL39" s="226"/>
      <c r="MWM39" s="226"/>
      <c r="MWU39" s="226"/>
      <c r="MWV39" s="226"/>
      <c r="MWW39" s="226"/>
      <c r="MWX39" s="226"/>
      <c r="MXF39" s="226"/>
      <c r="MXG39" s="226"/>
      <c r="MXH39" s="226"/>
      <c r="MXI39" s="226"/>
      <c r="MXQ39" s="226"/>
      <c r="MXR39" s="226"/>
      <c r="MXS39" s="226"/>
      <c r="MXT39" s="226"/>
      <c r="MYB39" s="226"/>
      <c r="MYC39" s="226"/>
      <c r="MYD39" s="226"/>
      <c r="MYE39" s="226"/>
      <c r="MYM39" s="226"/>
      <c r="MYN39" s="226"/>
      <c r="MYO39" s="226"/>
      <c r="MYP39" s="226"/>
      <c r="MYX39" s="226"/>
      <c r="MYY39" s="226"/>
      <c r="MYZ39" s="226"/>
      <c r="MZA39" s="226"/>
      <c r="MZI39" s="226"/>
      <c r="MZJ39" s="226"/>
      <c r="MZK39" s="226"/>
      <c r="MZL39" s="226"/>
      <c r="MZT39" s="226"/>
      <c r="MZU39" s="226"/>
      <c r="MZV39" s="226"/>
      <c r="MZW39" s="226"/>
      <c r="NAE39" s="226"/>
      <c r="NAF39" s="226"/>
      <c r="NAG39" s="226"/>
      <c r="NAH39" s="226"/>
      <c r="NAP39" s="226"/>
      <c r="NAQ39" s="226"/>
      <c r="NAR39" s="226"/>
      <c r="NAS39" s="226"/>
      <c r="NBA39" s="226"/>
      <c r="NBB39" s="226"/>
      <c r="NBC39" s="226"/>
      <c r="NBD39" s="226"/>
      <c r="NBL39" s="226"/>
      <c r="NBM39" s="226"/>
      <c r="NBN39" s="226"/>
      <c r="NBO39" s="226"/>
      <c r="NBW39" s="226"/>
      <c r="NBX39" s="226"/>
      <c r="NBY39" s="226"/>
      <c r="NBZ39" s="226"/>
      <c r="NCH39" s="226"/>
      <c r="NCI39" s="226"/>
      <c r="NCJ39" s="226"/>
      <c r="NCK39" s="226"/>
      <c r="NCS39" s="226"/>
      <c r="NCT39" s="226"/>
      <c r="NCU39" s="226"/>
      <c r="NCV39" s="226"/>
      <c r="NDD39" s="226"/>
      <c r="NDE39" s="226"/>
      <c r="NDF39" s="226"/>
      <c r="NDG39" s="226"/>
      <c r="NDO39" s="226"/>
      <c r="NDP39" s="226"/>
      <c r="NDQ39" s="226"/>
      <c r="NDR39" s="226"/>
      <c r="NDZ39" s="226"/>
      <c r="NEA39" s="226"/>
      <c r="NEB39" s="226"/>
      <c r="NEC39" s="226"/>
      <c r="NEK39" s="226"/>
      <c r="NEL39" s="226"/>
      <c r="NEM39" s="226"/>
      <c r="NEN39" s="226"/>
      <c r="NEV39" s="226"/>
      <c r="NEW39" s="226"/>
      <c r="NEX39" s="226"/>
      <c r="NEY39" s="226"/>
      <c r="NFG39" s="226"/>
      <c r="NFH39" s="226"/>
      <c r="NFI39" s="226"/>
      <c r="NFJ39" s="226"/>
      <c r="NFR39" s="226"/>
      <c r="NFS39" s="226"/>
      <c r="NFT39" s="226"/>
      <c r="NFU39" s="226"/>
      <c r="NGC39" s="226"/>
      <c r="NGD39" s="226"/>
      <c r="NGE39" s="226"/>
      <c r="NGF39" s="226"/>
      <c r="NGN39" s="226"/>
      <c r="NGO39" s="226"/>
      <c r="NGP39" s="226"/>
      <c r="NGQ39" s="226"/>
      <c r="NGY39" s="226"/>
      <c r="NGZ39" s="226"/>
      <c r="NHA39" s="226"/>
      <c r="NHB39" s="226"/>
      <c r="NHJ39" s="226"/>
      <c r="NHK39" s="226"/>
      <c r="NHL39" s="226"/>
      <c r="NHM39" s="226"/>
      <c r="NHU39" s="226"/>
      <c r="NHV39" s="226"/>
      <c r="NHW39" s="226"/>
      <c r="NHX39" s="226"/>
      <c r="NIF39" s="226"/>
      <c r="NIG39" s="226"/>
      <c r="NIH39" s="226"/>
      <c r="NII39" s="226"/>
      <c r="NIQ39" s="226"/>
      <c r="NIR39" s="226"/>
      <c r="NIS39" s="226"/>
      <c r="NIT39" s="226"/>
      <c r="NJB39" s="226"/>
      <c r="NJC39" s="226"/>
      <c r="NJD39" s="226"/>
      <c r="NJE39" s="226"/>
      <c r="NJM39" s="226"/>
      <c r="NJN39" s="226"/>
      <c r="NJO39" s="226"/>
      <c r="NJP39" s="226"/>
      <c r="NJX39" s="226"/>
      <c r="NJY39" s="226"/>
      <c r="NJZ39" s="226"/>
      <c r="NKA39" s="226"/>
      <c r="NKI39" s="226"/>
      <c r="NKJ39" s="226"/>
      <c r="NKK39" s="226"/>
      <c r="NKL39" s="226"/>
      <c r="NKT39" s="226"/>
      <c r="NKU39" s="226"/>
      <c r="NKV39" s="226"/>
      <c r="NKW39" s="226"/>
      <c r="NLE39" s="226"/>
      <c r="NLF39" s="226"/>
      <c r="NLG39" s="226"/>
      <c r="NLH39" s="226"/>
      <c r="NLP39" s="226"/>
      <c r="NLQ39" s="226"/>
      <c r="NLR39" s="226"/>
      <c r="NLS39" s="226"/>
      <c r="NMA39" s="226"/>
      <c r="NMB39" s="226"/>
      <c r="NMC39" s="226"/>
      <c r="NMD39" s="226"/>
      <c r="NML39" s="226"/>
      <c r="NMM39" s="226"/>
      <c r="NMN39" s="226"/>
      <c r="NMO39" s="226"/>
      <c r="NMW39" s="226"/>
      <c r="NMX39" s="226"/>
      <c r="NMY39" s="226"/>
      <c r="NMZ39" s="226"/>
      <c r="NNH39" s="226"/>
      <c r="NNI39" s="226"/>
      <c r="NNJ39" s="226"/>
      <c r="NNK39" s="226"/>
      <c r="NNS39" s="226"/>
      <c r="NNT39" s="226"/>
      <c r="NNU39" s="226"/>
      <c r="NNV39" s="226"/>
      <c r="NOD39" s="226"/>
      <c r="NOE39" s="226"/>
      <c r="NOF39" s="226"/>
      <c r="NOG39" s="226"/>
      <c r="NOO39" s="226"/>
      <c r="NOP39" s="226"/>
      <c r="NOQ39" s="226"/>
      <c r="NOR39" s="226"/>
      <c r="NOZ39" s="226"/>
      <c r="NPA39" s="226"/>
      <c r="NPB39" s="226"/>
      <c r="NPC39" s="226"/>
      <c r="NPK39" s="226"/>
      <c r="NPL39" s="226"/>
      <c r="NPM39" s="226"/>
      <c r="NPN39" s="226"/>
      <c r="NPV39" s="226"/>
      <c r="NPW39" s="226"/>
      <c r="NPX39" s="226"/>
      <c r="NPY39" s="226"/>
      <c r="NQG39" s="226"/>
      <c r="NQH39" s="226"/>
      <c r="NQI39" s="226"/>
      <c r="NQJ39" s="226"/>
      <c r="NQR39" s="226"/>
      <c r="NQS39" s="226"/>
      <c r="NQT39" s="226"/>
      <c r="NQU39" s="226"/>
      <c r="NRC39" s="226"/>
      <c r="NRD39" s="226"/>
      <c r="NRE39" s="226"/>
      <c r="NRF39" s="226"/>
      <c r="NRN39" s="226"/>
      <c r="NRO39" s="226"/>
      <c r="NRP39" s="226"/>
      <c r="NRQ39" s="226"/>
      <c r="NRY39" s="226"/>
      <c r="NRZ39" s="226"/>
      <c r="NSA39" s="226"/>
      <c r="NSB39" s="226"/>
      <c r="NSJ39" s="226"/>
      <c r="NSK39" s="226"/>
      <c r="NSL39" s="226"/>
      <c r="NSM39" s="226"/>
      <c r="NSU39" s="226"/>
      <c r="NSV39" s="226"/>
      <c r="NSW39" s="226"/>
      <c r="NSX39" s="226"/>
      <c r="NTF39" s="226"/>
      <c r="NTG39" s="226"/>
      <c r="NTH39" s="226"/>
      <c r="NTI39" s="226"/>
      <c r="NTQ39" s="226"/>
      <c r="NTR39" s="226"/>
      <c r="NTS39" s="226"/>
      <c r="NTT39" s="226"/>
      <c r="NUB39" s="226"/>
      <c r="NUC39" s="226"/>
      <c r="NUD39" s="226"/>
      <c r="NUE39" s="226"/>
      <c r="NUM39" s="226"/>
      <c r="NUN39" s="226"/>
      <c r="NUO39" s="226"/>
      <c r="NUP39" s="226"/>
      <c r="NUX39" s="226"/>
      <c r="NUY39" s="226"/>
      <c r="NUZ39" s="226"/>
      <c r="NVA39" s="226"/>
      <c r="NVI39" s="226"/>
      <c r="NVJ39" s="226"/>
      <c r="NVK39" s="226"/>
      <c r="NVL39" s="226"/>
      <c r="NVT39" s="226"/>
      <c r="NVU39" s="226"/>
      <c r="NVV39" s="226"/>
      <c r="NVW39" s="226"/>
      <c r="NWE39" s="226"/>
      <c r="NWF39" s="226"/>
      <c r="NWG39" s="226"/>
      <c r="NWH39" s="226"/>
      <c r="NWP39" s="226"/>
      <c r="NWQ39" s="226"/>
      <c r="NWR39" s="226"/>
      <c r="NWS39" s="226"/>
      <c r="NXA39" s="226"/>
      <c r="NXB39" s="226"/>
      <c r="NXC39" s="226"/>
      <c r="NXD39" s="226"/>
      <c r="NXL39" s="226"/>
      <c r="NXM39" s="226"/>
      <c r="NXN39" s="226"/>
      <c r="NXO39" s="226"/>
      <c r="NXW39" s="226"/>
      <c r="NXX39" s="226"/>
      <c r="NXY39" s="226"/>
      <c r="NXZ39" s="226"/>
      <c r="NYH39" s="226"/>
      <c r="NYI39" s="226"/>
      <c r="NYJ39" s="226"/>
      <c r="NYK39" s="226"/>
      <c r="NYS39" s="226"/>
      <c r="NYT39" s="226"/>
      <c r="NYU39" s="226"/>
      <c r="NYV39" s="226"/>
      <c r="NZD39" s="226"/>
      <c r="NZE39" s="226"/>
      <c r="NZF39" s="226"/>
      <c r="NZG39" s="226"/>
      <c r="NZO39" s="226"/>
      <c r="NZP39" s="226"/>
      <c r="NZQ39" s="226"/>
      <c r="NZR39" s="226"/>
      <c r="NZZ39" s="226"/>
      <c r="OAA39" s="226"/>
      <c r="OAB39" s="226"/>
      <c r="OAC39" s="226"/>
      <c r="OAK39" s="226"/>
      <c r="OAL39" s="226"/>
      <c r="OAM39" s="226"/>
      <c r="OAN39" s="226"/>
      <c r="OAV39" s="226"/>
      <c r="OAW39" s="226"/>
      <c r="OAX39" s="226"/>
      <c r="OAY39" s="226"/>
      <c r="OBG39" s="226"/>
      <c r="OBH39" s="226"/>
      <c r="OBI39" s="226"/>
      <c r="OBJ39" s="226"/>
      <c r="OBR39" s="226"/>
      <c r="OBS39" s="226"/>
      <c r="OBT39" s="226"/>
      <c r="OBU39" s="226"/>
      <c r="OCC39" s="226"/>
      <c r="OCD39" s="226"/>
      <c r="OCE39" s="226"/>
      <c r="OCF39" s="226"/>
      <c r="OCN39" s="226"/>
      <c r="OCO39" s="226"/>
      <c r="OCP39" s="226"/>
      <c r="OCQ39" s="226"/>
      <c r="OCY39" s="226"/>
      <c r="OCZ39" s="226"/>
      <c r="ODA39" s="226"/>
      <c r="ODB39" s="226"/>
      <c r="ODJ39" s="226"/>
      <c r="ODK39" s="226"/>
      <c r="ODL39" s="226"/>
      <c r="ODM39" s="226"/>
      <c r="ODU39" s="226"/>
      <c r="ODV39" s="226"/>
      <c r="ODW39" s="226"/>
      <c r="ODX39" s="226"/>
      <c r="OEF39" s="226"/>
      <c r="OEG39" s="226"/>
      <c r="OEH39" s="226"/>
      <c r="OEI39" s="226"/>
      <c r="OEQ39" s="226"/>
      <c r="OER39" s="226"/>
      <c r="OES39" s="226"/>
      <c r="OET39" s="226"/>
      <c r="OFB39" s="226"/>
      <c r="OFC39" s="226"/>
      <c r="OFD39" s="226"/>
      <c r="OFE39" s="226"/>
      <c r="OFM39" s="226"/>
      <c r="OFN39" s="226"/>
      <c r="OFO39" s="226"/>
      <c r="OFP39" s="226"/>
      <c r="OFX39" s="226"/>
      <c r="OFY39" s="226"/>
      <c r="OFZ39" s="226"/>
      <c r="OGA39" s="226"/>
      <c r="OGI39" s="226"/>
      <c r="OGJ39" s="226"/>
      <c r="OGK39" s="226"/>
      <c r="OGL39" s="226"/>
      <c r="OGT39" s="226"/>
      <c r="OGU39" s="226"/>
      <c r="OGV39" s="226"/>
      <c r="OGW39" s="226"/>
      <c r="OHE39" s="226"/>
      <c r="OHF39" s="226"/>
      <c r="OHG39" s="226"/>
      <c r="OHH39" s="226"/>
      <c r="OHP39" s="226"/>
      <c r="OHQ39" s="226"/>
      <c r="OHR39" s="226"/>
      <c r="OHS39" s="226"/>
      <c r="OIA39" s="226"/>
      <c r="OIB39" s="226"/>
      <c r="OIC39" s="226"/>
      <c r="OID39" s="226"/>
      <c r="OIL39" s="226"/>
      <c r="OIM39" s="226"/>
      <c r="OIN39" s="226"/>
      <c r="OIO39" s="226"/>
      <c r="OIW39" s="226"/>
      <c r="OIX39" s="226"/>
      <c r="OIY39" s="226"/>
      <c r="OIZ39" s="226"/>
      <c r="OJH39" s="226"/>
      <c r="OJI39" s="226"/>
      <c r="OJJ39" s="226"/>
      <c r="OJK39" s="226"/>
      <c r="OJS39" s="226"/>
      <c r="OJT39" s="226"/>
      <c r="OJU39" s="226"/>
      <c r="OJV39" s="226"/>
      <c r="OKD39" s="226"/>
      <c r="OKE39" s="226"/>
      <c r="OKF39" s="226"/>
      <c r="OKG39" s="226"/>
      <c r="OKO39" s="226"/>
      <c r="OKP39" s="226"/>
      <c r="OKQ39" s="226"/>
      <c r="OKR39" s="226"/>
      <c r="OKZ39" s="226"/>
      <c r="OLA39" s="226"/>
      <c r="OLB39" s="226"/>
      <c r="OLC39" s="226"/>
      <c r="OLK39" s="226"/>
      <c r="OLL39" s="226"/>
      <c r="OLM39" s="226"/>
      <c r="OLN39" s="226"/>
      <c r="OLV39" s="226"/>
      <c r="OLW39" s="226"/>
      <c r="OLX39" s="226"/>
      <c r="OLY39" s="226"/>
      <c r="OMG39" s="226"/>
      <c r="OMH39" s="226"/>
      <c r="OMI39" s="226"/>
      <c r="OMJ39" s="226"/>
      <c r="OMR39" s="226"/>
      <c r="OMS39" s="226"/>
      <c r="OMT39" s="226"/>
      <c r="OMU39" s="226"/>
      <c r="ONC39" s="226"/>
      <c r="OND39" s="226"/>
      <c r="ONE39" s="226"/>
      <c r="ONF39" s="226"/>
      <c r="ONN39" s="226"/>
      <c r="ONO39" s="226"/>
      <c r="ONP39" s="226"/>
      <c r="ONQ39" s="226"/>
      <c r="ONY39" s="226"/>
      <c r="ONZ39" s="226"/>
      <c r="OOA39" s="226"/>
      <c r="OOB39" s="226"/>
      <c r="OOJ39" s="226"/>
      <c r="OOK39" s="226"/>
      <c r="OOL39" s="226"/>
      <c r="OOM39" s="226"/>
      <c r="OOU39" s="226"/>
      <c r="OOV39" s="226"/>
      <c r="OOW39" s="226"/>
      <c r="OOX39" s="226"/>
      <c r="OPF39" s="226"/>
      <c r="OPG39" s="226"/>
      <c r="OPH39" s="226"/>
      <c r="OPI39" s="226"/>
      <c r="OPQ39" s="226"/>
      <c r="OPR39" s="226"/>
      <c r="OPS39" s="226"/>
      <c r="OPT39" s="226"/>
      <c r="OQB39" s="226"/>
      <c r="OQC39" s="226"/>
      <c r="OQD39" s="226"/>
      <c r="OQE39" s="226"/>
      <c r="OQM39" s="226"/>
      <c r="OQN39" s="226"/>
      <c r="OQO39" s="226"/>
      <c r="OQP39" s="226"/>
      <c r="OQX39" s="226"/>
      <c r="OQY39" s="226"/>
      <c r="OQZ39" s="226"/>
      <c r="ORA39" s="226"/>
      <c r="ORI39" s="226"/>
      <c r="ORJ39" s="226"/>
      <c r="ORK39" s="226"/>
      <c r="ORL39" s="226"/>
      <c r="ORT39" s="226"/>
      <c r="ORU39" s="226"/>
      <c r="ORV39" s="226"/>
      <c r="ORW39" s="226"/>
      <c r="OSE39" s="226"/>
      <c r="OSF39" s="226"/>
      <c r="OSG39" s="226"/>
      <c r="OSH39" s="226"/>
      <c r="OSP39" s="226"/>
      <c r="OSQ39" s="226"/>
      <c r="OSR39" s="226"/>
      <c r="OSS39" s="226"/>
      <c r="OTA39" s="226"/>
      <c r="OTB39" s="226"/>
      <c r="OTC39" s="226"/>
      <c r="OTD39" s="226"/>
      <c r="OTL39" s="226"/>
      <c r="OTM39" s="226"/>
      <c r="OTN39" s="226"/>
      <c r="OTO39" s="226"/>
      <c r="OTW39" s="226"/>
      <c r="OTX39" s="226"/>
      <c r="OTY39" s="226"/>
      <c r="OTZ39" s="226"/>
      <c r="OUH39" s="226"/>
      <c r="OUI39" s="226"/>
      <c r="OUJ39" s="226"/>
      <c r="OUK39" s="226"/>
      <c r="OUS39" s="226"/>
      <c r="OUT39" s="226"/>
      <c r="OUU39" s="226"/>
      <c r="OUV39" s="226"/>
      <c r="OVD39" s="226"/>
      <c r="OVE39" s="226"/>
      <c r="OVF39" s="226"/>
      <c r="OVG39" s="226"/>
      <c r="OVO39" s="226"/>
      <c r="OVP39" s="226"/>
      <c r="OVQ39" s="226"/>
      <c r="OVR39" s="226"/>
      <c r="OVZ39" s="226"/>
      <c r="OWA39" s="226"/>
      <c r="OWB39" s="226"/>
      <c r="OWC39" s="226"/>
      <c r="OWK39" s="226"/>
      <c r="OWL39" s="226"/>
      <c r="OWM39" s="226"/>
      <c r="OWN39" s="226"/>
      <c r="OWV39" s="226"/>
      <c r="OWW39" s="226"/>
      <c r="OWX39" s="226"/>
      <c r="OWY39" s="226"/>
      <c r="OXG39" s="226"/>
      <c r="OXH39" s="226"/>
      <c r="OXI39" s="226"/>
      <c r="OXJ39" s="226"/>
      <c r="OXR39" s="226"/>
      <c r="OXS39" s="226"/>
      <c r="OXT39" s="226"/>
      <c r="OXU39" s="226"/>
      <c r="OYC39" s="226"/>
      <c r="OYD39" s="226"/>
      <c r="OYE39" s="226"/>
      <c r="OYF39" s="226"/>
      <c r="OYN39" s="226"/>
      <c r="OYO39" s="226"/>
      <c r="OYP39" s="226"/>
      <c r="OYQ39" s="226"/>
      <c r="OYY39" s="226"/>
      <c r="OYZ39" s="226"/>
      <c r="OZA39" s="226"/>
      <c r="OZB39" s="226"/>
      <c r="OZJ39" s="226"/>
      <c r="OZK39" s="226"/>
      <c r="OZL39" s="226"/>
      <c r="OZM39" s="226"/>
      <c r="OZU39" s="226"/>
      <c r="OZV39" s="226"/>
      <c r="OZW39" s="226"/>
      <c r="OZX39" s="226"/>
      <c r="PAF39" s="226"/>
      <c r="PAG39" s="226"/>
      <c r="PAH39" s="226"/>
      <c r="PAI39" s="226"/>
      <c r="PAQ39" s="226"/>
      <c r="PAR39" s="226"/>
      <c r="PAS39" s="226"/>
      <c r="PAT39" s="226"/>
      <c r="PBB39" s="226"/>
      <c r="PBC39" s="226"/>
      <c r="PBD39" s="226"/>
      <c r="PBE39" s="226"/>
      <c r="PBM39" s="226"/>
      <c r="PBN39" s="226"/>
      <c r="PBO39" s="226"/>
      <c r="PBP39" s="226"/>
      <c r="PBX39" s="226"/>
      <c r="PBY39" s="226"/>
      <c r="PBZ39" s="226"/>
      <c r="PCA39" s="226"/>
      <c r="PCI39" s="226"/>
      <c r="PCJ39" s="226"/>
      <c r="PCK39" s="226"/>
      <c r="PCL39" s="226"/>
      <c r="PCT39" s="226"/>
      <c r="PCU39" s="226"/>
      <c r="PCV39" s="226"/>
      <c r="PCW39" s="226"/>
      <c r="PDE39" s="226"/>
      <c r="PDF39" s="226"/>
      <c r="PDG39" s="226"/>
      <c r="PDH39" s="226"/>
      <c r="PDP39" s="226"/>
      <c r="PDQ39" s="226"/>
      <c r="PDR39" s="226"/>
      <c r="PDS39" s="226"/>
      <c r="PEA39" s="226"/>
      <c r="PEB39" s="226"/>
      <c r="PEC39" s="226"/>
      <c r="PED39" s="226"/>
      <c r="PEL39" s="226"/>
      <c r="PEM39" s="226"/>
      <c r="PEN39" s="226"/>
      <c r="PEO39" s="226"/>
      <c r="PEW39" s="226"/>
      <c r="PEX39" s="226"/>
      <c r="PEY39" s="226"/>
      <c r="PEZ39" s="226"/>
      <c r="PFH39" s="226"/>
      <c r="PFI39" s="226"/>
      <c r="PFJ39" s="226"/>
      <c r="PFK39" s="226"/>
      <c r="PFS39" s="226"/>
      <c r="PFT39" s="226"/>
      <c r="PFU39" s="226"/>
      <c r="PFV39" s="226"/>
      <c r="PGD39" s="226"/>
      <c r="PGE39" s="226"/>
      <c r="PGF39" s="226"/>
      <c r="PGG39" s="226"/>
      <c r="PGO39" s="226"/>
      <c r="PGP39" s="226"/>
      <c r="PGQ39" s="226"/>
      <c r="PGR39" s="226"/>
      <c r="PGZ39" s="226"/>
      <c r="PHA39" s="226"/>
      <c r="PHB39" s="226"/>
      <c r="PHC39" s="226"/>
      <c r="PHK39" s="226"/>
      <c r="PHL39" s="226"/>
      <c r="PHM39" s="226"/>
      <c r="PHN39" s="226"/>
      <c r="PHV39" s="226"/>
      <c r="PHW39" s="226"/>
      <c r="PHX39" s="226"/>
      <c r="PHY39" s="226"/>
      <c r="PIG39" s="226"/>
      <c r="PIH39" s="226"/>
      <c r="PII39" s="226"/>
      <c r="PIJ39" s="226"/>
      <c r="PIR39" s="226"/>
      <c r="PIS39" s="226"/>
      <c r="PIT39" s="226"/>
      <c r="PIU39" s="226"/>
      <c r="PJC39" s="226"/>
      <c r="PJD39" s="226"/>
      <c r="PJE39" s="226"/>
      <c r="PJF39" s="226"/>
      <c r="PJN39" s="226"/>
      <c r="PJO39" s="226"/>
      <c r="PJP39" s="226"/>
      <c r="PJQ39" s="226"/>
      <c r="PJY39" s="226"/>
      <c r="PJZ39" s="226"/>
      <c r="PKA39" s="226"/>
      <c r="PKB39" s="226"/>
      <c r="PKJ39" s="226"/>
      <c r="PKK39" s="226"/>
      <c r="PKL39" s="226"/>
      <c r="PKM39" s="226"/>
      <c r="PKU39" s="226"/>
      <c r="PKV39" s="226"/>
      <c r="PKW39" s="226"/>
      <c r="PKX39" s="226"/>
      <c r="PLF39" s="226"/>
      <c r="PLG39" s="226"/>
      <c r="PLH39" s="226"/>
      <c r="PLI39" s="226"/>
      <c r="PLQ39" s="226"/>
      <c r="PLR39" s="226"/>
      <c r="PLS39" s="226"/>
      <c r="PLT39" s="226"/>
      <c r="PMB39" s="226"/>
      <c r="PMC39" s="226"/>
      <c r="PMD39" s="226"/>
      <c r="PME39" s="226"/>
      <c r="PMM39" s="226"/>
      <c r="PMN39" s="226"/>
      <c r="PMO39" s="226"/>
      <c r="PMP39" s="226"/>
      <c r="PMX39" s="226"/>
      <c r="PMY39" s="226"/>
      <c r="PMZ39" s="226"/>
      <c r="PNA39" s="226"/>
      <c r="PNI39" s="226"/>
      <c r="PNJ39" s="226"/>
      <c r="PNK39" s="226"/>
      <c r="PNL39" s="226"/>
      <c r="PNT39" s="226"/>
      <c r="PNU39" s="226"/>
      <c r="PNV39" s="226"/>
      <c r="PNW39" s="226"/>
      <c r="POE39" s="226"/>
      <c r="POF39" s="226"/>
      <c r="POG39" s="226"/>
      <c r="POH39" s="226"/>
      <c r="POP39" s="226"/>
      <c r="POQ39" s="226"/>
      <c r="POR39" s="226"/>
      <c r="POS39" s="226"/>
      <c r="PPA39" s="226"/>
      <c r="PPB39" s="226"/>
      <c r="PPC39" s="226"/>
      <c r="PPD39" s="226"/>
      <c r="PPL39" s="226"/>
      <c r="PPM39" s="226"/>
      <c r="PPN39" s="226"/>
      <c r="PPO39" s="226"/>
      <c r="PPW39" s="226"/>
      <c r="PPX39" s="226"/>
      <c r="PPY39" s="226"/>
      <c r="PPZ39" s="226"/>
      <c r="PQH39" s="226"/>
      <c r="PQI39" s="226"/>
      <c r="PQJ39" s="226"/>
      <c r="PQK39" s="226"/>
      <c r="PQS39" s="226"/>
      <c r="PQT39" s="226"/>
      <c r="PQU39" s="226"/>
      <c r="PQV39" s="226"/>
      <c r="PRD39" s="226"/>
      <c r="PRE39" s="226"/>
      <c r="PRF39" s="226"/>
      <c r="PRG39" s="226"/>
      <c r="PRO39" s="226"/>
      <c r="PRP39" s="226"/>
      <c r="PRQ39" s="226"/>
      <c r="PRR39" s="226"/>
      <c r="PRZ39" s="226"/>
      <c r="PSA39" s="226"/>
      <c r="PSB39" s="226"/>
      <c r="PSC39" s="226"/>
      <c r="PSK39" s="226"/>
      <c r="PSL39" s="226"/>
      <c r="PSM39" s="226"/>
      <c r="PSN39" s="226"/>
      <c r="PSV39" s="226"/>
      <c r="PSW39" s="226"/>
      <c r="PSX39" s="226"/>
      <c r="PSY39" s="226"/>
      <c r="PTG39" s="226"/>
      <c r="PTH39" s="226"/>
      <c r="PTI39" s="226"/>
      <c r="PTJ39" s="226"/>
      <c r="PTR39" s="226"/>
      <c r="PTS39" s="226"/>
      <c r="PTT39" s="226"/>
      <c r="PTU39" s="226"/>
      <c r="PUC39" s="226"/>
      <c r="PUD39" s="226"/>
      <c r="PUE39" s="226"/>
      <c r="PUF39" s="226"/>
      <c r="PUN39" s="226"/>
      <c r="PUO39" s="226"/>
      <c r="PUP39" s="226"/>
      <c r="PUQ39" s="226"/>
      <c r="PUY39" s="226"/>
      <c r="PUZ39" s="226"/>
      <c r="PVA39" s="226"/>
      <c r="PVB39" s="226"/>
      <c r="PVJ39" s="226"/>
      <c r="PVK39" s="226"/>
      <c r="PVL39" s="226"/>
      <c r="PVM39" s="226"/>
      <c r="PVU39" s="226"/>
      <c r="PVV39" s="226"/>
      <c r="PVW39" s="226"/>
      <c r="PVX39" s="226"/>
      <c r="PWF39" s="226"/>
      <c r="PWG39" s="226"/>
      <c r="PWH39" s="226"/>
      <c r="PWI39" s="226"/>
      <c r="PWQ39" s="226"/>
      <c r="PWR39" s="226"/>
      <c r="PWS39" s="226"/>
      <c r="PWT39" s="226"/>
      <c r="PXB39" s="226"/>
      <c r="PXC39" s="226"/>
      <c r="PXD39" s="226"/>
      <c r="PXE39" s="226"/>
      <c r="PXM39" s="226"/>
      <c r="PXN39" s="226"/>
      <c r="PXO39" s="226"/>
      <c r="PXP39" s="226"/>
      <c r="PXX39" s="226"/>
      <c r="PXY39" s="226"/>
      <c r="PXZ39" s="226"/>
      <c r="PYA39" s="226"/>
      <c r="PYI39" s="226"/>
      <c r="PYJ39" s="226"/>
      <c r="PYK39" s="226"/>
      <c r="PYL39" s="226"/>
      <c r="PYT39" s="226"/>
      <c r="PYU39" s="226"/>
      <c r="PYV39" s="226"/>
      <c r="PYW39" s="226"/>
      <c r="PZE39" s="226"/>
      <c r="PZF39" s="226"/>
      <c r="PZG39" s="226"/>
      <c r="PZH39" s="226"/>
      <c r="PZP39" s="226"/>
      <c r="PZQ39" s="226"/>
      <c r="PZR39" s="226"/>
      <c r="PZS39" s="226"/>
      <c r="QAA39" s="226"/>
      <c r="QAB39" s="226"/>
      <c r="QAC39" s="226"/>
      <c r="QAD39" s="226"/>
      <c r="QAL39" s="226"/>
      <c r="QAM39" s="226"/>
      <c r="QAN39" s="226"/>
      <c r="QAO39" s="226"/>
      <c r="QAW39" s="226"/>
      <c r="QAX39" s="226"/>
      <c r="QAY39" s="226"/>
      <c r="QAZ39" s="226"/>
      <c r="QBH39" s="226"/>
      <c r="QBI39" s="226"/>
      <c r="QBJ39" s="226"/>
      <c r="QBK39" s="226"/>
      <c r="QBS39" s="226"/>
      <c r="QBT39" s="226"/>
      <c r="QBU39" s="226"/>
      <c r="QBV39" s="226"/>
      <c r="QCD39" s="226"/>
      <c r="QCE39" s="226"/>
      <c r="QCF39" s="226"/>
      <c r="QCG39" s="226"/>
      <c r="QCO39" s="226"/>
      <c r="QCP39" s="226"/>
      <c r="QCQ39" s="226"/>
      <c r="QCR39" s="226"/>
      <c r="QCZ39" s="226"/>
      <c r="QDA39" s="226"/>
      <c r="QDB39" s="226"/>
      <c r="QDC39" s="226"/>
      <c r="QDK39" s="226"/>
      <c r="QDL39" s="226"/>
      <c r="QDM39" s="226"/>
      <c r="QDN39" s="226"/>
      <c r="QDV39" s="226"/>
      <c r="QDW39" s="226"/>
      <c r="QDX39" s="226"/>
      <c r="QDY39" s="226"/>
      <c r="QEG39" s="226"/>
      <c r="QEH39" s="226"/>
      <c r="QEI39" s="226"/>
      <c r="QEJ39" s="226"/>
      <c r="QER39" s="226"/>
      <c r="QES39" s="226"/>
      <c r="QET39" s="226"/>
      <c r="QEU39" s="226"/>
      <c r="QFC39" s="226"/>
      <c r="QFD39" s="226"/>
      <c r="QFE39" s="226"/>
      <c r="QFF39" s="226"/>
      <c r="QFN39" s="226"/>
      <c r="QFO39" s="226"/>
      <c r="QFP39" s="226"/>
      <c r="QFQ39" s="226"/>
      <c r="QFY39" s="226"/>
      <c r="QFZ39" s="226"/>
      <c r="QGA39" s="226"/>
      <c r="QGB39" s="226"/>
      <c r="QGJ39" s="226"/>
      <c r="QGK39" s="226"/>
      <c r="QGL39" s="226"/>
      <c r="QGM39" s="226"/>
      <c r="QGU39" s="226"/>
      <c r="QGV39" s="226"/>
      <c r="QGW39" s="226"/>
      <c r="QGX39" s="226"/>
      <c r="QHF39" s="226"/>
      <c r="QHG39" s="226"/>
      <c r="QHH39" s="226"/>
      <c r="QHI39" s="226"/>
      <c r="QHQ39" s="226"/>
      <c r="QHR39" s="226"/>
      <c r="QHS39" s="226"/>
      <c r="QHT39" s="226"/>
      <c r="QIB39" s="226"/>
      <c r="QIC39" s="226"/>
      <c r="QID39" s="226"/>
      <c r="QIE39" s="226"/>
      <c r="QIM39" s="226"/>
      <c r="QIN39" s="226"/>
      <c r="QIO39" s="226"/>
      <c r="QIP39" s="226"/>
      <c r="QIX39" s="226"/>
      <c r="QIY39" s="226"/>
      <c r="QIZ39" s="226"/>
      <c r="QJA39" s="226"/>
      <c r="QJI39" s="226"/>
      <c r="QJJ39" s="226"/>
      <c r="QJK39" s="226"/>
      <c r="QJL39" s="226"/>
      <c r="QJT39" s="226"/>
      <c r="QJU39" s="226"/>
      <c r="QJV39" s="226"/>
      <c r="QJW39" s="226"/>
      <c r="QKE39" s="226"/>
      <c r="QKF39" s="226"/>
      <c r="QKG39" s="226"/>
      <c r="QKH39" s="226"/>
      <c r="QKP39" s="226"/>
      <c r="QKQ39" s="226"/>
      <c r="QKR39" s="226"/>
      <c r="QKS39" s="226"/>
      <c r="QLA39" s="226"/>
      <c r="QLB39" s="226"/>
      <c r="QLC39" s="226"/>
      <c r="QLD39" s="226"/>
      <c r="QLL39" s="226"/>
      <c r="QLM39" s="226"/>
      <c r="QLN39" s="226"/>
      <c r="QLO39" s="226"/>
      <c r="QLW39" s="226"/>
      <c r="QLX39" s="226"/>
      <c r="QLY39" s="226"/>
      <c r="QLZ39" s="226"/>
      <c r="QMH39" s="226"/>
      <c r="QMI39" s="226"/>
      <c r="QMJ39" s="226"/>
      <c r="QMK39" s="226"/>
      <c r="QMS39" s="226"/>
      <c r="QMT39" s="226"/>
      <c r="QMU39" s="226"/>
      <c r="QMV39" s="226"/>
      <c r="QND39" s="226"/>
      <c r="QNE39" s="226"/>
      <c r="QNF39" s="226"/>
      <c r="QNG39" s="226"/>
      <c r="QNO39" s="226"/>
      <c r="QNP39" s="226"/>
      <c r="QNQ39" s="226"/>
      <c r="QNR39" s="226"/>
      <c r="QNZ39" s="226"/>
      <c r="QOA39" s="226"/>
      <c r="QOB39" s="226"/>
      <c r="QOC39" s="226"/>
      <c r="QOK39" s="226"/>
      <c r="QOL39" s="226"/>
      <c r="QOM39" s="226"/>
      <c r="QON39" s="226"/>
      <c r="QOV39" s="226"/>
      <c r="QOW39" s="226"/>
      <c r="QOX39" s="226"/>
      <c r="QOY39" s="226"/>
      <c r="QPG39" s="226"/>
      <c r="QPH39" s="226"/>
      <c r="QPI39" s="226"/>
      <c r="QPJ39" s="226"/>
      <c r="QPR39" s="226"/>
      <c r="QPS39" s="226"/>
      <c r="QPT39" s="226"/>
      <c r="QPU39" s="226"/>
      <c r="QQC39" s="226"/>
      <c r="QQD39" s="226"/>
      <c r="QQE39" s="226"/>
      <c r="QQF39" s="226"/>
      <c r="QQN39" s="226"/>
      <c r="QQO39" s="226"/>
      <c r="QQP39" s="226"/>
      <c r="QQQ39" s="226"/>
      <c r="QQY39" s="226"/>
      <c r="QQZ39" s="226"/>
      <c r="QRA39" s="226"/>
      <c r="QRB39" s="226"/>
      <c r="QRJ39" s="226"/>
      <c r="QRK39" s="226"/>
      <c r="QRL39" s="226"/>
      <c r="QRM39" s="226"/>
      <c r="QRU39" s="226"/>
      <c r="QRV39" s="226"/>
      <c r="QRW39" s="226"/>
      <c r="QRX39" s="226"/>
      <c r="QSF39" s="226"/>
      <c r="QSG39" s="226"/>
      <c r="QSH39" s="226"/>
      <c r="QSI39" s="226"/>
      <c r="QSQ39" s="226"/>
      <c r="QSR39" s="226"/>
      <c r="QSS39" s="226"/>
      <c r="QST39" s="226"/>
      <c r="QTB39" s="226"/>
      <c r="QTC39" s="226"/>
      <c r="QTD39" s="226"/>
      <c r="QTE39" s="226"/>
      <c r="QTM39" s="226"/>
      <c r="QTN39" s="226"/>
      <c r="QTO39" s="226"/>
      <c r="QTP39" s="226"/>
      <c r="QTX39" s="226"/>
      <c r="QTY39" s="226"/>
      <c r="QTZ39" s="226"/>
      <c r="QUA39" s="226"/>
      <c r="QUI39" s="226"/>
      <c r="QUJ39" s="226"/>
      <c r="QUK39" s="226"/>
      <c r="QUL39" s="226"/>
      <c r="QUT39" s="226"/>
      <c r="QUU39" s="226"/>
      <c r="QUV39" s="226"/>
      <c r="QUW39" s="226"/>
      <c r="QVE39" s="226"/>
      <c r="QVF39" s="226"/>
      <c r="QVG39" s="226"/>
      <c r="QVH39" s="226"/>
      <c r="QVP39" s="226"/>
      <c r="QVQ39" s="226"/>
      <c r="QVR39" s="226"/>
      <c r="QVS39" s="226"/>
      <c r="QWA39" s="226"/>
      <c r="QWB39" s="226"/>
      <c r="QWC39" s="226"/>
      <c r="QWD39" s="226"/>
      <c r="QWL39" s="226"/>
      <c r="QWM39" s="226"/>
      <c r="QWN39" s="226"/>
      <c r="QWO39" s="226"/>
      <c r="QWW39" s="226"/>
      <c r="QWX39" s="226"/>
      <c r="QWY39" s="226"/>
      <c r="QWZ39" s="226"/>
      <c r="QXH39" s="226"/>
      <c r="QXI39" s="226"/>
      <c r="QXJ39" s="226"/>
      <c r="QXK39" s="226"/>
      <c r="QXS39" s="226"/>
      <c r="QXT39" s="226"/>
      <c r="QXU39" s="226"/>
      <c r="QXV39" s="226"/>
      <c r="QYD39" s="226"/>
      <c r="QYE39" s="226"/>
      <c r="QYF39" s="226"/>
      <c r="QYG39" s="226"/>
      <c r="QYO39" s="226"/>
      <c r="QYP39" s="226"/>
      <c r="QYQ39" s="226"/>
      <c r="QYR39" s="226"/>
      <c r="QYZ39" s="226"/>
      <c r="QZA39" s="226"/>
      <c r="QZB39" s="226"/>
      <c r="QZC39" s="226"/>
      <c r="QZK39" s="226"/>
      <c r="QZL39" s="226"/>
      <c r="QZM39" s="226"/>
      <c r="QZN39" s="226"/>
      <c r="QZV39" s="226"/>
      <c r="QZW39" s="226"/>
      <c r="QZX39" s="226"/>
      <c r="QZY39" s="226"/>
      <c r="RAG39" s="226"/>
      <c r="RAH39" s="226"/>
      <c r="RAI39" s="226"/>
      <c r="RAJ39" s="226"/>
      <c r="RAR39" s="226"/>
      <c r="RAS39" s="226"/>
      <c r="RAT39" s="226"/>
      <c r="RAU39" s="226"/>
      <c r="RBC39" s="226"/>
      <c r="RBD39" s="226"/>
      <c r="RBE39" s="226"/>
      <c r="RBF39" s="226"/>
      <c r="RBN39" s="226"/>
      <c r="RBO39" s="226"/>
      <c r="RBP39" s="226"/>
      <c r="RBQ39" s="226"/>
      <c r="RBY39" s="226"/>
      <c r="RBZ39" s="226"/>
      <c r="RCA39" s="226"/>
      <c r="RCB39" s="226"/>
      <c r="RCJ39" s="226"/>
      <c r="RCK39" s="226"/>
      <c r="RCL39" s="226"/>
      <c r="RCM39" s="226"/>
      <c r="RCU39" s="226"/>
      <c r="RCV39" s="226"/>
      <c r="RCW39" s="226"/>
      <c r="RCX39" s="226"/>
      <c r="RDF39" s="226"/>
      <c r="RDG39" s="226"/>
      <c r="RDH39" s="226"/>
      <c r="RDI39" s="226"/>
      <c r="RDQ39" s="226"/>
      <c r="RDR39" s="226"/>
      <c r="RDS39" s="226"/>
      <c r="RDT39" s="226"/>
      <c r="REB39" s="226"/>
      <c r="REC39" s="226"/>
      <c r="RED39" s="226"/>
      <c r="REE39" s="226"/>
      <c r="REM39" s="226"/>
      <c r="REN39" s="226"/>
      <c r="REO39" s="226"/>
      <c r="REP39" s="226"/>
      <c r="REX39" s="226"/>
      <c r="REY39" s="226"/>
      <c r="REZ39" s="226"/>
      <c r="RFA39" s="226"/>
      <c r="RFI39" s="226"/>
      <c r="RFJ39" s="226"/>
      <c r="RFK39" s="226"/>
      <c r="RFL39" s="226"/>
      <c r="RFT39" s="226"/>
      <c r="RFU39" s="226"/>
      <c r="RFV39" s="226"/>
      <c r="RFW39" s="226"/>
      <c r="RGE39" s="226"/>
      <c r="RGF39" s="226"/>
      <c r="RGG39" s="226"/>
      <c r="RGH39" s="226"/>
      <c r="RGP39" s="226"/>
      <c r="RGQ39" s="226"/>
      <c r="RGR39" s="226"/>
      <c r="RGS39" s="226"/>
      <c r="RHA39" s="226"/>
      <c r="RHB39" s="226"/>
      <c r="RHC39" s="226"/>
      <c r="RHD39" s="226"/>
      <c r="RHL39" s="226"/>
      <c r="RHM39" s="226"/>
      <c r="RHN39" s="226"/>
      <c r="RHO39" s="226"/>
      <c r="RHW39" s="226"/>
      <c r="RHX39" s="226"/>
      <c r="RHY39" s="226"/>
      <c r="RHZ39" s="226"/>
      <c r="RIH39" s="226"/>
      <c r="RII39" s="226"/>
      <c r="RIJ39" s="226"/>
      <c r="RIK39" s="226"/>
      <c r="RIS39" s="226"/>
      <c r="RIT39" s="226"/>
      <c r="RIU39" s="226"/>
      <c r="RIV39" s="226"/>
      <c r="RJD39" s="226"/>
      <c r="RJE39" s="226"/>
      <c r="RJF39" s="226"/>
      <c r="RJG39" s="226"/>
      <c r="RJO39" s="226"/>
      <c r="RJP39" s="226"/>
      <c r="RJQ39" s="226"/>
      <c r="RJR39" s="226"/>
      <c r="RJZ39" s="226"/>
      <c r="RKA39" s="226"/>
      <c r="RKB39" s="226"/>
      <c r="RKC39" s="226"/>
      <c r="RKK39" s="226"/>
      <c r="RKL39" s="226"/>
      <c r="RKM39" s="226"/>
      <c r="RKN39" s="226"/>
      <c r="RKV39" s="226"/>
      <c r="RKW39" s="226"/>
      <c r="RKX39" s="226"/>
      <c r="RKY39" s="226"/>
      <c r="RLG39" s="226"/>
      <c r="RLH39" s="226"/>
      <c r="RLI39" s="226"/>
      <c r="RLJ39" s="226"/>
      <c r="RLR39" s="226"/>
      <c r="RLS39" s="226"/>
      <c r="RLT39" s="226"/>
      <c r="RLU39" s="226"/>
      <c r="RMC39" s="226"/>
      <c r="RMD39" s="226"/>
      <c r="RME39" s="226"/>
      <c r="RMF39" s="226"/>
      <c r="RMN39" s="226"/>
      <c r="RMO39" s="226"/>
      <c r="RMP39" s="226"/>
      <c r="RMQ39" s="226"/>
      <c r="RMY39" s="226"/>
      <c r="RMZ39" s="226"/>
      <c r="RNA39" s="226"/>
      <c r="RNB39" s="226"/>
      <c r="RNJ39" s="226"/>
      <c r="RNK39" s="226"/>
      <c r="RNL39" s="226"/>
      <c r="RNM39" s="226"/>
      <c r="RNU39" s="226"/>
      <c r="RNV39" s="226"/>
      <c r="RNW39" s="226"/>
      <c r="RNX39" s="226"/>
      <c r="ROF39" s="226"/>
      <c r="ROG39" s="226"/>
      <c r="ROH39" s="226"/>
      <c r="ROI39" s="226"/>
      <c r="ROQ39" s="226"/>
      <c r="ROR39" s="226"/>
      <c r="ROS39" s="226"/>
      <c r="ROT39" s="226"/>
      <c r="RPB39" s="226"/>
      <c r="RPC39" s="226"/>
      <c r="RPD39" s="226"/>
      <c r="RPE39" s="226"/>
      <c r="RPM39" s="226"/>
      <c r="RPN39" s="226"/>
      <c r="RPO39" s="226"/>
      <c r="RPP39" s="226"/>
      <c r="RPX39" s="226"/>
      <c r="RPY39" s="226"/>
      <c r="RPZ39" s="226"/>
      <c r="RQA39" s="226"/>
      <c r="RQI39" s="226"/>
      <c r="RQJ39" s="226"/>
      <c r="RQK39" s="226"/>
      <c r="RQL39" s="226"/>
      <c r="RQT39" s="226"/>
      <c r="RQU39" s="226"/>
      <c r="RQV39" s="226"/>
      <c r="RQW39" s="226"/>
      <c r="RRE39" s="226"/>
      <c r="RRF39" s="226"/>
      <c r="RRG39" s="226"/>
      <c r="RRH39" s="226"/>
      <c r="RRP39" s="226"/>
      <c r="RRQ39" s="226"/>
      <c r="RRR39" s="226"/>
      <c r="RRS39" s="226"/>
      <c r="RSA39" s="226"/>
      <c r="RSB39" s="226"/>
      <c r="RSC39" s="226"/>
      <c r="RSD39" s="226"/>
      <c r="RSL39" s="226"/>
      <c r="RSM39" s="226"/>
      <c r="RSN39" s="226"/>
      <c r="RSO39" s="226"/>
      <c r="RSW39" s="226"/>
      <c r="RSX39" s="226"/>
      <c r="RSY39" s="226"/>
      <c r="RSZ39" s="226"/>
      <c r="RTH39" s="226"/>
      <c r="RTI39" s="226"/>
      <c r="RTJ39" s="226"/>
      <c r="RTK39" s="226"/>
      <c r="RTS39" s="226"/>
      <c r="RTT39" s="226"/>
      <c r="RTU39" s="226"/>
      <c r="RTV39" s="226"/>
      <c r="RUD39" s="226"/>
      <c r="RUE39" s="226"/>
      <c r="RUF39" s="226"/>
      <c r="RUG39" s="226"/>
      <c r="RUO39" s="226"/>
      <c r="RUP39" s="226"/>
      <c r="RUQ39" s="226"/>
      <c r="RUR39" s="226"/>
      <c r="RUZ39" s="226"/>
      <c r="RVA39" s="226"/>
      <c r="RVB39" s="226"/>
      <c r="RVC39" s="226"/>
      <c r="RVK39" s="226"/>
      <c r="RVL39" s="226"/>
      <c r="RVM39" s="226"/>
      <c r="RVN39" s="226"/>
      <c r="RVV39" s="226"/>
      <c r="RVW39" s="226"/>
      <c r="RVX39" s="226"/>
      <c r="RVY39" s="226"/>
      <c r="RWG39" s="226"/>
      <c r="RWH39" s="226"/>
      <c r="RWI39" s="226"/>
      <c r="RWJ39" s="226"/>
      <c r="RWR39" s="226"/>
      <c r="RWS39" s="226"/>
      <c r="RWT39" s="226"/>
      <c r="RWU39" s="226"/>
      <c r="RXC39" s="226"/>
      <c r="RXD39" s="226"/>
      <c r="RXE39" s="226"/>
      <c r="RXF39" s="226"/>
      <c r="RXN39" s="226"/>
      <c r="RXO39" s="226"/>
      <c r="RXP39" s="226"/>
      <c r="RXQ39" s="226"/>
      <c r="RXY39" s="226"/>
      <c r="RXZ39" s="226"/>
      <c r="RYA39" s="226"/>
      <c r="RYB39" s="226"/>
      <c r="RYJ39" s="226"/>
      <c r="RYK39" s="226"/>
      <c r="RYL39" s="226"/>
      <c r="RYM39" s="226"/>
      <c r="RYU39" s="226"/>
      <c r="RYV39" s="226"/>
      <c r="RYW39" s="226"/>
      <c r="RYX39" s="226"/>
      <c r="RZF39" s="226"/>
      <c r="RZG39" s="226"/>
      <c r="RZH39" s="226"/>
      <c r="RZI39" s="226"/>
      <c r="RZQ39" s="226"/>
      <c r="RZR39" s="226"/>
      <c r="RZS39" s="226"/>
      <c r="RZT39" s="226"/>
      <c r="SAB39" s="226"/>
      <c r="SAC39" s="226"/>
      <c r="SAD39" s="226"/>
      <c r="SAE39" s="226"/>
      <c r="SAM39" s="226"/>
      <c r="SAN39" s="226"/>
      <c r="SAO39" s="226"/>
      <c r="SAP39" s="226"/>
      <c r="SAX39" s="226"/>
      <c r="SAY39" s="226"/>
      <c r="SAZ39" s="226"/>
      <c r="SBA39" s="226"/>
      <c r="SBI39" s="226"/>
      <c r="SBJ39" s="226"/>
      <c r="SBK39" s="226"/>
      <c r="SBL39" s="226"/>
      <c r="SBT39" s="226"/>
      <c r="SBU39" s="226"/>
      <c r="SBV39" s="226"/>
      <c r="SBW39" s="226"/>
      <c r="SCE39" s="226"/>
      <c r="SCF39" s="226"/>
      <c r="SCG39" s="226"/>
      <c r="SCH39" s="226"/>
      <c r="SCP39" s="226"/>
      <c r="SCQ39" s="226"/>
      <c r="SCR39" s="226"/>
      <c r="SCS39" s="226"/>
      <c r="SDA39" s="226"/>
      <c r="SDB39" s="226"/>
      <c r="SDC39" s="226"/>
      <c r="SDD39" s="226"/>
      <c r="SDL39" s="226"/>
      <c r="SDM39" s="226"/>
      <c r="SDN39" s="226"/>
      <c r="SDO39" s="226"/>
      <c r="SDW39" s="226"/>
      <c r="SDX39" s="226"/>
      <c r="SDY39" s="226"/>
      <c r="SDZ39" s="226"/>
      <c r="SEH39" s="226"/>
      <c r="SEI39" s="226"/>
      <c r="SEJ39" s="226"/>
      <c r="SEK39" s="226"/>
      <c r="SES39" s="226"/>
      <c r="SET39" s="226"/>
      <c r="SEU39" s="226"/>
      <c r="SEV39" s="226"/>
      <c r="SFD39" s="226"/>
      <c r="SFE39" s="226"/>
      <c r="SFF39" s="226"/>
      <c r="SFG39" s="226"/>
      <c r="SFO39" s="226"/>
      <c r="SFP39" s="226"/>
      <c r="SFQ39" s="226"/>
      <c r="SFR39" s="226"/>
      <c r="SFZ39" s="226"/>
      <c r="SGA39" s="226"/>
      <c r="SGB39" s="226"/>
      <c r="SGC39" s="226"/>
      <c r="SGK39" s="226"/>
      <c r="SGL39" s="226"/>
      <c r="SGM39" s="226"/>
      <c r="SGN39" s="226"/>
      <c r="SGV39" s="226"/>
      <c r="SGW39" s="226"/>
      <c r="SGX39" s="226"/>
      <c r="SGY39" s="226"/>
      <c r="SHG39" s="226"/>
      <c r="SHH39" s="226"/>
      <c r="SHI39" s="226"/>
      <c r="SHJ39" s="226"/>
      <c r="SHR39" s="226"/>
      <c r="SHS39" s="226"/>
      <c r="SHT39" s="226"/>
      <c r="SHU39" s="226"/>
      <c r="SIC39" s="226"/>
      <c r="SID39" s="226"/>
      <c r="SIE39" s="226"/>
      <c r="SIF39" s="226"/>
      <c r="SIN39" s="226"/>
      <c r="SIO39" s="226"/>
      <c r="SIP39" s="226"/>
      <c r="SIQ39" s="226"/>
      <c r="SIY39" s="226"/>
      <c r="SIZ39" s="226"/>
      <c r="SJA39" s="226"/>
      <c r="SJB39" s="226"/>
      <c r="SJJ39" s="226"/>
      <c r="SJK39" s="226"/>
      <c r="SJL39" s="226"/>
      <c r="SJM39" s="226"/>
      <c r="SJU39" s="226"/>
      <c r="SJV39" s="226"/>
      <c r="SJW39" s="226"/>
      <c r="SJX39" s="226"/>
      <c r="SKF39" s="226"/>
      <c r="SKG39" s="226"/>
      <c r="SKH39" s="226"/>
      <c r="SKI39" s="226"/>
      <c r="SKQ39" s="226"/>
      <c r="SKR39" s="226"/>
      <c r="SKS39" s="226"/>
      <c r="SKT39" s="226"/>
      <c r="SLB39" s="226"/>
      <c r="SLC39" s="226"/>
      <c r="SLD39" s="226"/>
      <c r="SLE39" s="226"/>
      <c r="SLM39" s="226"/>
      <c r="SLN39" s="226"/>
      <c r="SLO39" s="226"/>
      <c r="SLP39" s="226"/>
      <c r="SLX39" s="226"/>
      <c r="SLY39" s="226"/>
      <c r="SLZ39" s="226"/>
      <c r="SMA39" s="226"/>
      <c r="SMI39" s="226"/>
      <c r="SMJ39" s="226"/>
      <c r="SMK39" s="226"/>
      <c r="SML39" s="226"/>
      <c r="SMT39" s="226"/>
      <c r="SMU39" s="226"/>
      <c r="SMV39" s="226"/>
      <c r="SMW39" s="226"/>
      <c r="SNE39" s="226"/>
      <c r="SNF39" s="226"/>
      <c r="SNG39" s="226"/>
      <c r="SNH39" s="226"/>
      <c r="SNP39" s="226"/>
      <c r="SNQ39" s="226"/>
      <c r="SNR39" s="226"/>
      <c r="SNS39" s="226"/>
      <c r="SOA39" s="226"/>
      <c r="SOB39" s="226"/>
      <c r="SOC39" s="226"/>
      <c r="SOD39" s="226"/>
      <c r="SOL39" s="226"/>
      <c r="SOM39" s="226"/>
      <c r="SON39" s="226"/>
      <c r="SOO39" s="226"/>
      <c r="SOW39" s="226"/>
      <c r="SOX39" s="226"/>
      <c r="SOY39" s="226"/>
      <c r="SOZ39" s="226"/>
      <c r="SPH39" s="226"/>
      <c r="SPI39" s="226"/>
      <c r="SPJ39" s="226"/>
      <c r="SPK39" s="226"/>
      <c r="SPS39" s="226"/>
      <c r="SPT39" s="226"/>
      <c r="SPU39" s="226"/>
      <c r="SPV39" s="226"/>
      <c r="SQD39" s="226"/>
      <c r="SQE39" s="226"/>
      <c r="SQF39" s="226"/>
      <c r="SQG39" s="226"/>
      <c r="SQO39" s="226"/>
      <c r="SQP39" s="226"/>
      <c r="SQQ39" s="226"/>
      <c r="SQR39" s="226"/>
      <c r="SQZ39" s="226"/>
      <c r="SRA39" s="226"/>
      <c r="SRB39" s="226"/>
      <c r="SRC39" s="226"/>
      <c r="SRK39" s="226"/>
      <c r="SRL39" s="226"/>
      <c r="SRM39" s="226"/>
      <c r="SRN39" s="226"/>
      <c r="SRV39" s="226"/>
      <c r="SRW39" s="226"/>
      <c r="SRX39" s="226"/>
      <c r="SRY39" s="226"/>
      <c r="SSG39" s="226"/>
      <c r="SSH39" s="226"/>
      <c r="SSI39" s="226"/>
      <c r="SSJ39" s="226"/>
      <c r="SSR39" s="226"/>
      <c r="SSS39" s="226"/>
      <c r="SST39" s="226"/>
      <c r="SSU39" s="226"/>
      <c r="STC39" s="226"/>
      <c r="STD39" s="226"/>
      <c r="STE39" s="226"/>
      <c r="STF39" s="226"/>
      <c r="STN39" s="226"/>
      <c r="STO39" s="226"/>
      <c r="STP39" s="226"/>
      <c r="STQ39" s="226"/>
      <c r="STY39" s="226"/>
      <c r="STZ39" s="226"/>
      <c r="SUA39" s="226"/>
      <c r="SUB39" s="226"/>
      <c r="SUJ39" s="226"/>
      <c r="SUK39" s="226"/>
      <c r="SUL39" s="226"/>
      <c r="SUM39" s="226"/>
      <c r="SUU39" s="226"/>
      <c r="SUV39" s="226"/>
      <c r="SUW39" s="226"/>
      <c r="SUX39" s="226"/>
      <c r="SVF39" s="226"/>
      <c r="SVG39" s="226"/>
      <c r="SVH39" s="226"/>
      <c r="SVI39" s="226"/>
      <c r="SVQ39" s="226"/>
      <c r="SVR39" s="226"/>
      <c r="SVS39" s="226"/>
      <c r="SVT39" s="226"/>
      <c r="SWB39" s="226"/>
      <c r="SWC39" s="226"/>
      <c r="SWD39" s="226"/>
      <c r="SWE39" s="226"/>
      <c r="SWM39" s="226"/>
      <c r="SWN39" s="226"/>
      <c r="SWO39" s="226"/>
      <c r="SWP39" s="226"/>
      <c r="SWX39" s="226"/>
      <c r="SWY39" s="226"/>
      <c r="SWZ39" s="226"/>
      <c r="SXA39" s="226"/>
      <c r="SXI39" s="226"/>
      <c r="SXJ39" s="226"/>
      <c r="SXK39" s="226"/>
      <c r="SXL39" s="226"/>
      <c r="SXT39" s="226"/>
      <c r="SXU39" s="226"/>
      <c r="SXV39" s="226"/>
      <c r="SXW39" s="226"/>
      <c r="SYE39" s="226"/>
      <c r="SYF39" s="226"/>
      <c r="SYG39" s="226"/>
      <c r="SYH39" s="226"/>
      <c r="SYP39" s="226"/>
      <c r="SYQ39" s="226"/>
      <c r="SYR39" s="226"/>
      <c r="SYS39" s="226"/>
      <c r="SZA39" s="226"/>
      <c r="SZB39" s="226"/>
      <c r="SZC39" s="226"/>
      <c r="SZD39" s="226"/>
      <c r="SZL39" s="226"/>
      <c r="SZM39" s="226"/>
      <c r="SZN39" s="226"/>
      <c r="SZO39" s="226"/>
      <c r="SZW39" s="226"/>
      <c r="SZX39" s="226"/>
      <c r="SZY39" s="226"/>
      <c r="SZZ39" s="226"/>
      <c r="TAH39" s="226"/>
      <c r="TAI39" s="226"/>
      <c r="TAJ39" s="226"/>
      <c r="TAK39" s="226"/>
      <c r="TAS39" s="226"/>
      <c r="TAT39" s="226"/>
      <c r="TAU39" s="226"/>
      <c r="TAV39" s="226"/>
      <c r="TBD39" s="226"/>
      <c r="TBE39" s="226"/>
      <c r="TBF39" s="226"/>
      <c r="TBG39" s="226"/>
      <c r="TBO39" s="226"/>
      <c r="TBP39" s="226"/>
      <c r="TBQ39" s="226"/>
      <c r="TBR39" s="226"/>
      <c r="TBZ39" s="226"/>
      <c r="TCA39" s="226"/>
      <c r="TCB39" s="226"/>
      <c r="TCC39" s="226"/>
      <c r="TCK39" s="226"/>
      <c r="TCL39" s="226"/>
      <c r="TCM39" s="226"/>
      <c r="TCN39" s="226"/>
      <c r="TCV39" s="226"/>
      <c r="TCW39" s="226"/>
      <c r="TCX39" s="226"/>
      <c r="TCY39" s="226"/>
      <c r="TDG39" s="226"/>
      <c r="TDH39" s="226"/>
      <c r="TDI39" s="226"/>
      <c r="TDJ39" s="226"/>
      <c r="TDR39" s="226"/>
      <c r="TDS39" s="226"/>
      <c r="TDT39" s="226"/>
      <c r="TDU39" s="226"/>
      <c r="TEC39" s="226"/>
      <c r="TED39" s="226"/>
      <c r="TEE39" s="226"/>
      <c r="TEF39" s="226"/>
      <c r="TEN39" s="226"/>
      <c r="TEO39" s="226"/>
      <c r="TEP39" s="226"/>
      <c r="TEQ39" s="226"/>
      <c r="TEY39" s="226"/>
      <c r="TEZ39" s="226"/>
      <c r="TFA39" s="226"/>
      <c r="TFB39" s="226"/>
      <c r="TFJ39" s="226"/>
      <c r="TFK39" s="226"/>
      <c r="TFL39" s="226"/>
      <c r="TFM39" s="226"/>
      <c r="TFU39" s="226"/>
      <c r="TFV39" s="226"/>
      <c r="TFW39" s="226"/>
      <c r="TFX39" s="226"/>
      <c r="TGF39" s="226"/>
      <c r="TGG39" s="226"/>
      <c r="TGH39" s="226"/>
      <c r="TGI39" s="226"/>
      <c r="TGQ39" s="226"/>
      <c r="TGR39" s="226"/>
      <c r="TGS39" s="226"/>
      <c r="TGT39" s="226"/>
      <c r="THB39" s="226"/>
      <c r="THC39" s="226"/>
      <c r="THD39" s="226"/>
      <c r="THE39" s="226"/>
      <c r="THM39" s="226"/>
      <c r="THN39" s="226"/>
      <c r="THO39" s="226"/>
      <c r="THP39" s="226"/>
      <c r="THX39" s="226"/>
      <c r="THY39" s="226"/>
      <c r="THZ39" s="226"/>
      <c r="TIA39" s="226"/>
      <c r="TII39" s="226"/>
      <c r="TIJ39" s="226"/>
      <c r="TIK39" s="226"/>
      <c r="TIL39" s="226"/>
      <c r="TIT39" s="226"/>
      <c r="TIU39" s="226"/>
      <c r="TIV39" s="226"/>
      <c r="TIW39" s="226"/>
      <c r="TJE39" s="226"/>
      <c r="TJF39" s="226"/>
      <c r="TJG39" s="226"/>
      <c r="TJH39" s="226"/>
      <c r="TJP39" s="226"/>
      <c r="TJQ39" s="226"/>
      <c r="TJR39" s="226"/>
      <c r="TJS39" s="226"/>
      <c r="TKA39" s="226"/>
      <c r="TKB39" s="226"/>
      <c r="TKC39" s="226"/>
      <c r="TKD39" s="226"/>
      <c r="TKL39" s="226"/>
      <c r="TKM39" s="226"/>
      <c r="TKN39" s="226"/>
      <c r="TKO39" s="226"/>
      <c r="TKW39" s="226"/>
      <c r="TKX39" s="226"/>
      <c r="TKY39" s="226"/>
      <c r="TKZ39" s="226"/>
      <c r="TLH39" s="226"/>
      <c r="TLI39" s="226"/>
      <c r="TLJ39" s="226"/>
      <c r="TLK39" s="226"/>
      <c r="TLS39" s="226"/>
      <c r="TLT39" s="226"/>
      <c r="TLU39" s="226"/>
      <c r="TLV39" s="226"/>
      <c r="TMD39" s="226"/>
      <c r="TME39" s="226"/>
      <c r="TMF39" s="226"/>
      <c r="TMG39" s="226"/>
      <c r="TMO39" s="226"/>
      <c r="TMP39" s="226"/>
      <c r="TMQ39" s="226"/>
      <c r="TMR39" s="226"/>
      <c r="TMZ39" s="226"/>
      <c r="TNA39" s="226"/>
      <c r="TNB39" s="226"/>
      <c r="TNC39" s="226"/>
      <c r="TNK39" s="226"/>
      <c r="TNL39" s="226"/>
      <c r="TNM39" s="226"/>
      <c r="TNN39" s="226"/>
      <c r="TNV39" s="226"/>
      <c r="TNW39" s="226"/>
      <c r="TNX39" s="226"/>
      <c r="TNY39" s="226"/>
      <c r="TOG39" s="226"/>
      <c r="TOH39" s="226"/>
      <c r="TOI39" s="226"/>
      <c r="TOJ39" s="226"/>
      <c r="TOR39" s="226"/>
      <c r="TOS39" s="226"/>
      <c r="TOT39" s="226"/>
      <c r="TOU39" s="226"/>
      <c r="TPC39" s="226"/>
      <c r="TPD39" s="226"/>
      <c r="TPE39" s="226"/>
      <c r="TPF39" s="226"/>
      <c r="TPN39" s="226"/>
      <c r="TPO39" s="226"/>
      <c r="TPP39" s="226"/>
      <c r="TPQ39" s="226"/>
      <c r="TPY39" s="226"/>
      <c r="TPZ39" s="226"/>
      <c r="TQA39" s="226"/>
      <c r="TQB39" s="226"/>
      <c r="TQJ39" s="226"/>
      <c r="TQK39" s="226"/>
      <c r="TQL39" s="226"/>
      <c r="TQM39" s="226"/>
      <c r="TQU39" s="226"/>
      <c r="TQV39" s="226"/>
      <c r="TQW39" s="226"/>
      <c r="TQX39" s="226"/>
      <c r="TRF39" s="226"/>
      <c r="TRG39" s="226"/>
      <c r="TRH39" s="226"/>
      <c r="TRI39" s="226"/>
      <c r="TRQ39" s="226"/>
      <c r="TRR39" s="226"/>
      <c r="TRS39" s="226"/>
      <c r="TRT39" s="226"/>
      <c r="TSB39" s="226"/>
      <c r="TSC39" s="226"/>
      <c r="TSD39" s="226"/>
      <c r="TSE39" s="226"/>
      <c r="TSM39" s="226"/>
      <c r="TSN39" s="226"/>
      <c r="TSO39" s="226"/>
      <c r="TSP39" s="226"/>
      <c r="TSX39" s="226"/>
      <c r="TSY39" s="226"/>
      <c r="TSZ39" s="226"/>
      <c r="TTA39" s="226"/>
      <c r="TTI39" s="226"/>
      <c r="TTJ39" s="226"/>
      <c r="TTK39" s="226"/>
      <c r="TTL39" s="226"/>
      <c r="TTT39" s="226"/>
      <c r="TTU39" s="226"/>
      <c r="TTV39" s="226"/>
      <c r="TTW39" s="226"/>
      <c r="TUE39" s="226"/>
      <c r="TUF39" s="226"/>
      <c r="TUG39" s="226"/>
      <c r="TUH39" s="226"/>
      <c r="TUP39" s="226"/>
      <c r="TUQ39" s="226"/>
      <c r="TUR39" s="226"/>
      <c r="TUS39" s="226"/>
      <c r="TVA39" s="226"/>
      <c r="TVB39" s="226"/>
      <c r="TVC39" s="226"/>
      <c r="TVD39" s="226"/>
      <c r="TVL39" s="226"/>
      <c r="TVM39" s="226"/>
      <c r="TVN39" s="226"/>
      <c r="TVO39" s="226"/>
      <c r="TVW39" s="226"/>
      <c r="TVX39" s="226"/>
      <c r="TVY39" s="226"/>
      <c r="TVZ39" s="226"/>
      <c r="TWH39" s="226"/>
      <c r="TWI39" s="226"/>
      <c r="TWJ39" s="226"/>
      <c r="TWK39" s="226"/>
      <c r="TWS39" s="226"/>
      <c r="TWT39" s="226"/>
      <c r="TWU39" s="226"/>
      <c r="TWV39" s="226"/>
      <c r="TXD39" s="226"/>
      <c r="TXE39" s="226"/>
      <c r="TXF39" s="226"/>
      <c r="TXG39" s="226"/>
      <c r="TXO39" s="226"/>
      <c r="TXP39" s="226"/>
      <c r="TXQ39" s="226"/>
      <c r="TXR39" s="226"/>
      <c r="TXZ39" s="226"/>
      <c r="TYA39" s="226"/>
      <c r="TYB39" s="226"/>
      <c r="TYC39" s="226"/>
      <c r="TYK39" s="226"/>
      <c r="TYL39" s="226"/>
      <c r="TYM39" s="226"/>
      <c r="TYN39" s="226"/>
      <c r="TYV39" s="226"/>
      <c r="TYW39" s="226"/>
      <c r="TYX39" s="226"/>
      <c r="TYY39" s="226"/>
      <c r="TZG39" s="226"/>
      <c r="TZH39" s="226"/>
      <c r="TZI39" s="226"/>
      <c r="TZJ39" s="226"/>
      <c r="TZR39" s="226"/>
      <c r="TZS39" s="226"/>
      <c r="TZT39" s="226"/>
      <c r="TZU39" s="226"/>
      <c r="UAC39" s="226"/>
      <c r="UAD39" s="226"/>
      <c r="UAE39" s="226"/>
      <c r="UAF39" s="226"/>
      <c r="UAN39" s="226"/>
      <c r="UAO39" s="226"/>
      <c r="UAP39" s="226"/>
      <c r="UAQ39" s="226"/>
      <c r="UAY39" s="226"/>
      <c r="UAZ39" s="226"/>
      <c r="UBA39" s="226"/>
      <c r="UBB39" s="226"/>
      <c r="UBJ39" s="226"/>
      <c r="UBK39" s="226"/>
      <c r="UBL39" s="226"/>
      <c r="UBM39" s="226"/>
      <c r="UBU39" s="226"/>
      <c r="UBV39" s="226"/>
      <c r="UBW39" s="226"/>
      <c r="UBX39" s="226"/>
      <c r="UCF39" s="226"/>
      <c r="UCG39" s="226"/>
      <c r="UCH39" s="226"/>
      <c r="UCI39" s="226"/>
      <c r="UCQ39" s="226"/>
      <c r="UCR39" s="226"/>
      <c r="UCS39" s="226"/>
      <c r="UCT39" s="226"/>
      <c r="UDB39" s="226"/>
      <c r="UDC39" s="226"/>
      <c r="UDD39" s="226"/>
      <c r="UDE39" s="226"/>
      <c r="UDM39" s="226"/>
      <c r="UDN39" s="226"/>
      <c r="UDO39" s="226"/>
      <c r="UDP39" s="226"/>
      <c r="UDX39" s="226"/>
      <c r="UDY39" s="226"/>
      <c r="UDZ39" s="226"/>
      <c r="UEA39" s="226"/>
      <c r="UEI39" s="226"/>
      <c r="UEJ39" s="226"/>
      <c r="UEK39" s="226"/>
      <c r="UEL39" s="226"/>
      <c r="UET39" s="226"/>
      <c r="UEU39" s="226"/>
      <c r="UEV39" s="226"/>
      <c r="UEW39" s="226"/>
      <c r="UFE39" s="226"/>
      <c r="UFF39" s="226"/>
      <c r="UFG39" s="226"/>
      <c r="UFH39" s="226"/>
      <c r="UFP39" s="226"/>
      <c r="UFQ39" s="226"/>
      <c r="UFR39" s="226"/>
      <c r="UFS39" s="226"/>
      <c r="UGA39" s="226"/>
      <c r="UGB39" s="226"/>
      <c r="UGC39" s="226"/>
      <c r="UGD39" s="226"/>
      <c r="UGL39" s="226"/>
      <c r="UGM39" s="226"/>
      <c r="UGN39" s="226"/>
      <c r="UGO39" s="226"/>
      <c r="UGW39" s="226"/>
      <c r="UGX39" s="226"/>
      <c r="UGY39" s="226"/>
      <c r="UGZ39" s="226"/>
      <c r="UHH39" s="226"/>
      <c r="UHI39" s="226"/>
      <c r="UHJ39" s="226"/>
      <c r="UHK39" s="226"/>
      <c r="UHS39" s="226"/>
      <c r="UHT39" s="226"/>
      <c r="UHU39" s="226"/>
      <c r="UHV39" s="226"/>
      <c r="UID39" s="226"/>
      <c r="UIE39" s="226"/>
      <c r="UIF39" s="226"/>
      <c r="UIG39" s="226"/>
      <c r="UIO39" s="226"/>
      <c r="UIP39" s="226"/>
      <c r="UIQ39" s="226"/>
      <c r="UIR39" s="226"/>
      <c r="UIZ39" s="226"/>
      <c r="UJA39" s="226"/>
      <c r="UJB39" s="226"/>
      <c r="UJC39" s="226"/>
      <c r="UJK39" s="226"/>
      <c r="UJL39" s="226"/>
      <c r="UJM39" s="226"/>
      <c r="UJN39" s="226"/>
      <c r="UJV39" s="226"/>
      <c r="UJW39" s="226"/>
      <c r="UJX39" s="226"/>
      <c r="UJY39" s="226"/>
      <c r="UKG39" s="226"/>
      <c r="UKH39" s="226"/>
      <c r="UKI39" s="226"/>
      <c r="UKJ39" s="226"/>
      <c r="UKR39" s="226"/>
      <c r="UKS39" s="226"/>
      <c r="UKT39" s="226"/>
      <c r="UKU39" s="226"/>
      <c r="ULC39" s="226"/>
      <c r="ULD39" s="226"/>
      <c r="ULE39" s="226"/>
      <c r="ULF39" s="226"/>
      <c r="ULN39" s="226"/>
      <c r="ULO39" s="226"/>
      <c r="ULP39" s="226"/>
      <c r="ULQ39" s="226"/>
      <c r="ULY39" s="226"/>
      <c r="ULZ39" s="226"/>
      <c r="UMA39" s="226"/>
      <c r="UMB39" s="226"/>
      <c r="UMJ39" s="226"/>
      <c r="UMK39" s="226"/>
      <c r="UML39" s="226"/>
      <c r="UMM39" s="226"/>
      <c r="UMU39" s="226"/>
      <c r="UMV39" s="226"/>
      <c r="UMW39" s="226"/>
      <c r="UMX39" s="226"/>
      <c r="UNF39" s="226"/>
      <c r="UNG39" s="226"/>
      <c r="UNH39" s="226"/>
      <c r="UNI39" s="226"/>
      <c r="UNQ39" s="226"/>
      <c r="UNR39" s="226"/>
      <c r="UNS39" s="226"/>
      <c r="UNT39" s="226"/>
      <c r="UOB39" s="226"/>
      <c r="UOC39" s="226"/>
      <c r="UOD39" s="226"/>
      <c r="UOE39" s="226"/>
      <c r="UOM39" s="226"/>
      <c r="UON39" s="226"/>
      <c r="UOO39" s="226"/>
      <c r="UOP39" s="226"/>
      <c r="UOX39" s="226"/>
      <c r="UOY39" s="226"/>
      <c r="UOZ39" s="226"/>
      <c r="UPA39" s="226"/>
      <c r="UPI39" s="226"/>
      <c r="UPJ39" s="226"/>
      <c r="UPK39" s="226"/>
      <c r="UPL39" s="226"/>
      <c r="UPT39" s="226"/>
      <c r="UPU39" s="226"/>
      <c r="UPV39" s="226"/>
      <c r="UPW39" s="226"/>
      <c r="UQE39" s="226"/>
      <c r="UQF39" s="226"/>
      <c r="UQG39" s="226"/>
      <c r="UQH39" s="226"/>
      <c r="UQP39" s="226"/>
      <c r="UQQ39" s="226"/>
      <c r="UQR39" s="226"/>
      <c r="UQS39" s="226"/>
      <c r="URA39" s="226"/>
      <c r="URB39" s="226"/>
      <c r="URC39" s="226"/>
      <c r="URD39" s="226"/>
      <c r="URL39" s="226"/>
      <c r="URM39" s="226"/>
      <c r="URN39" s="226"/>
      <c r="URO39" s="226"/>
      <c r="URW39" s="226"/>
      <c r="URX39" s="226"/>
      <c r="URY39" s="226"/>
      <c r="URZ39" s="226"/>
      <c r="USH39" s="226"/>
      <c r="USI39" s="226"/>
      <c r="USJ39" s="226"/>
      <c r="USK39" s="226"/>
      <c r="USS39" s="226"/>
      <c r="UST39" s="226"/>
      <c r="USU39" s="226"/>
      <c r="USV39" s="226"/>
      <c r="UTD39" s="226"/>
      <c r="UTE39" s="226"/>
      <c r="UTF39" s="226"/>
      <c r="UTG39" s="226"/>
      <c r="UTO39" s="226"/>
      <c r="UTP39" s="226"/>
      <c r="UTQ39" s="226"/>
      <c r="UTR39" s="226"/>
      <c r="UTZ39" s="226"/>
      <c r="UUA39" s="226"/>
      <c r="UUB39" s="226"/>
      <c r="UUC39" s="226"/>
      <c r="UUK39" s="226"/>
      <c r="UUL39" s="226"/>
      <c r="UUM39" s="226"/>
      <c r="UUN39" s="226"/>
      <c r="UUV39" s="226"/>
      <c r="UUW39" s="226"/>
      <c r="UUX39" s="226"/>
      <c r="UUY39" s="226"/>
      <c r="UVG39" s="226"/>
      <c r="UVH39" s="226"/>
      <c r="UVI39" s="226"/>
      <c r="UVJ39" s="226"/>
      <c r="UVR39" s="226"/>
      <c r="UVS39" s="226"/>
      <c r="UVT39" s="226"/>
      <c r="UVU39" s="226"/>
      <c r="UWC39" s="226"/>
      <c r="UWD39" s="226"/>
      <c r="UWE39" s="226"/>
      <c r="UWF39" s="226"/>
      <c r="UWN39" s="226"/>
      <c r="UWO39" s="226"/>
      <c r="UWP39" s="226"/>
      <c r="UWQ39" s="226"/>
      <c r="UWY39" s="226"/>
      <c r="UWZ39" s="226"/>
      <c r="UXA39" s="226"/>
      <c r="UXB39" s="226"/>
      <c r="UXJ39" s="226"/>
      <c r="UXK39" s="226"/>
      <c r="UXL39" s="226"/>
      <c r="UXM39" s="226"/>
      <c r="UXU39" s="226"/>
      <c r="UXV39" s="226"/>
      <c r="UXW39" s="226"/>
      <c r="UXX39" s="226"/>
      <c r="UYF39" s="226"/>
      <c r="UYG39" s="226"/>
      <c r="UYH39" s="226"/>
      <c r="UYI39" s="226"/>
      <c r="UYQ39" s="226"/>
      <c r="UYR39" s="226"/>
      <c r="UYS39" s="226"/>
      <c r="UYT39" s="226"/>
      <c r="UZB39" s="226"/>
      <c r="UZC39" s="226"/>
      <c r="UZD39" s="226"/>
      <c r="UZE39" s="226"/>
      <c r="UZM39" s="226"/>
      <c r="UZN39" s="226"/>
      <c r="UZO39" s="226"/>
      <c r="UZP39" s="226"/>
      <c r="UZX39" s="226"/>
      <c r="UZY39" s="226"/>
      <c r="UZZ39" s="226"/>
      <c r="VAA39" s="226"/>
      <c r="VAI39" s="226"/>
      <c r="VAJ39" s="226"/>
      <c r="VAK39" s="226"/>
      <c r="VAL39" s="226"/>
      <c r="VAT39" s="226"/>
      <c r="VAU39" s="226"/>
      <c r="VAV39" s="226"/>
      <c r="VAW39" s="226"/>
      <c r="VBE39" s="226"/>
      <c r="VBF39" s="226"/>
      <c r="VBG39" s="226"/>
      <c r="VBH39" s="226"/>
      <c r="VBP39" s="226"/>
      <c r="VBQ39" s="226"/>
      <c r="VBR39" s="226"/>
      <c r="VBS39" s="226"/>
      <c r="VCA39" s="226"/>
      <c r="VCB39" s="226"/>
      <c r="VCC39" s="226"/>
      <c r="VCD39" s="226"/>
      <c r="VCL39" s="226"/>
      <c r="VCM39" s="226"/>
      <c r="VCN39" s="226"/>
      <c r="VCO39" s="226"/>
      <c r="VCW39" s="226"/>
      <c r="VCX39" s="226"/>
      <c r="VCY39" s="226"/>
      <c r="VCZ39" s="226"/>
      <c r="VDH39" s="226"/>
      <c r="VDI39" s="226"/>
      <c r="VDJ39" s="226"/>
      <c r="VDK39" s="226"/>
      <c r="VDS39" s="226"/>
      <c r="VDT39" s="226"/>
      <c r="VDU39" s="226"/>
      <c r="VDV39" s="226"/>
      <c r="VED39" s="226"/>
      <c r="VEE39" s="226"/>
      <c r="VEF39" s="226"/>
      <c r="VEG39" s="226"/>
      <c r="VEO39" s="226"/>
      <c r="VEP39" s="226"/>
      <c r="VEQ39" s="226"/>
      <c r="VER39" s="226"/>
      <c r="VEZ39" s="226"/>
      <c r="VFA39" s="226"/>
      <c r="VFB39" s="226"/>
      <c r="VFC39" s="226"/>
      <c r="VFK39" s="226"/>
      <c r="VFL39" s="226"/>
      <c r="VFM39" s="226"/>
      <c r="VFN39" s="226"/>
      <c r="VFV39" s="226"/>
      <c r="VFW39" s="226"/>
      <c r="VFX39" s="226"/>
      <c r="VFY39" s="226"/>
      <c r="VGG39" s="226"/>
      <c r="VGH39" s="226"/>
      <c r="VGI39" s="226"/>
      <c r="VGJ39" s="226"/>
      <c r="VGR39" s="226"/>
      <c r="VGS39" s="226"/>
      <c r="VGT39" s="226"/>
      <c r="VGU39" s="226"/>
      <c r="VHC39" s="226"/>
      <c r="VHD39" s="226"/>
      <c r="VHE39" s="226"/>
      <c r="VHF39" s="226"/>
      <c r="VHN39" s="226"/>
      <c r="VHO39" s="226"/>
      <c r="VHP39" s="226"/>
      <c r="VHQ39" s="226"/>
      <c r="VHY39" s="226"/>
      <c r="VHZ39" s="226"/>
      <c r="VIA39" s="226"/>
      <c r="VIB39" s="226"/>
      <c r="VIJ39" s="226"/>
      <c r="VIK39" s="226"/>
      <c r="VIL39" s="226"/>
      <c r="VIM39" s="226"/>
      <c r="VIU39" s="226"/>
      <c r="VIV39" s="226"/>
      <c r="VIW39" s="226"/>
      <c r="VIX39" s="226"/>
      <c r="VJF39" s="226"/>
      <c r="VJG39" s="226"/>
      <c r="VJH39" s="226"/>
      <c r="VJI39" s="226"/>
      <c r="VJQ39" s="226"/>
      <c r="VJR39" s="226"/>
      <c r="VJS39" s="226"/>
      <c r="VJT39" s="226"/>
      <c r="VKB39" s="226"/>
      <c r="VKC39" s="226"/>
      <c r="VKD39" s="226"/>
      <c r="VKE39" s="226"/>
      <c r="VKM39" s="226"/>
      <c r="VKN39" s="226"/>
      <c r="VKO39" s="226"/>
      <c r="VKP39" s="226"/>
      <c r="VKX39" s="226"/>
      <c r="VKY39" s="226"/>
      <c r="VKZ39" s="226"/>
      <c r="VLA39" s="226"/>
      <c r="VLI39" s="226"/>
      <c r="VLJ39" s="226"/>
      <c r="VLK39" s="226"/>
      <c r="VLL39" s="226"/>
      <c r="VLT39" s="226"/>
      <c r="VLU39" s="226"/>
      <c r="VLV39" s="226"/>
      <c r="VLW39" s="226"/>
      <c r="VME39" s="226"/>
      <c r="VMF39" s="226"/>
      <c r="VMG39" s="226"/>
      <c r="VMH39" s="226"/>
      <c r="VMP39" s="226"/>
      <c r="VMQ39" s="226"/>
      <c r="VMR39" s="226"/>
      <c r="VMS39" s="226"/>
      <c r="VNA39" s="226"/>
      <c r="VNB39" s="226"/>
      <c r="VNC39" s="226"/>
      <c r="VND39" s="226"/>
      <c r="VNL39" s="226"/>
      <c r="VNM39" s="226"/>
      <c r="VNN39" s="226"/>
      <c r="VNO39" s="226"/>
      <c r="VNW39" s="226"/>
      <c r="VNX39" s="226"/>
      <c r="VNY39" s="226"/>
      <c r="VNZ39" s="226"/>
      <c r="VOH39" s="226"/>
      <c r="VOI39" s="226"/>
      <c r="VOJ39" s="226"/>
      <c r="VOK39" s="226"/>
      <c r="VOS39" s="226"/>
      <c r="VOT39" s="226"/>
      <c r="VOU39" s="226"/>
      <c r="VOV39" s="226"/>
      <c r="VPD39" s="226"/>
      <c r="VPE39" s="226"/>
      <c r="VPF39" s="226"/>
      <c r="VPG39" s="226"/>
      <c r="VPO39" s="226"/>
      <c r="VPP39" s="226"/>
      <c r="VPQ39" s="226"/>
      <c r="VPR39" s="226"/>
      <c r="VPZ39" s="226"/>
      <c r="VQA39" s="226"/>
      <c r="VQB39" s="226"/>
      <c r="VQC39" s="226"/>
      <c r="VQK39" s="226"/>
      <c r="VQL39" s="226"/>
      <c r="VQM39" s="226"/>
      <c r="VQN39" s="226"/>
      <c r="VQV39" s="226"/>
      <c r="VQW39" s="226"/>
      <c r="VQX39" s="226"/>
      <c r="VQY39" s="226"/>
      <c r="VRG39" s="226"/>
      <c r="VRH39" s="226"/>
      <c r="VRI39" s="226"/>
      <c r="VRJ39" s="226"/>
      <c r="VRR39" s="226"/>
      <c r="VRS39" s="226"/>
      <c r="VRT39" s="226"/>
      <c r="VRU39" s="226"/>
      <c r="VSC39" s="226"/>
      <c r="VSD39" s="226"/>
      <c r="VSE39" s="226"/>
      <c r="VSF39" s="226"/>
      <c r="VSN39" s="226"/>
      <c r="VSO39" s="226"/>
      <c r="VSP39" s="226"/>
      <c r="VSQ39" s="226"/>
      <c r="VSY39" s="226"/>
      <c r="VSZ39" s="226"/>
      <c r="VTA39" s="226"/>
      <c r="VTB39" s="226"/>
      <c r="VTJ39" s="226"/>
      <c r="VTK39" s="226"/>
      <c r="VTL39" s="226"/>
      <c r="VTM39" s="226"/>
      <c r="VTU39" s="226"/>
      <c r="VTV39" s="226"/>
      <c r="VTW39" s="226"/>
      <c r="VTX39" s="226"/>
      <c r="VUF39" s="226"/>
      <c r="VUG39" s="226"/>
      <c r="VUH39" s="226"/>
      <c r="VUI39" s="226"/>
      <c r="VUQ39" s="226"/>
      <c r="VUR39" s="226"/>
      <c r="VUS39" s="226"/>
      <c r="VUT39" s="226"/>
      <c r="VVB39" s="226"/>
      <c r="VVC39" s="226"/>
      <c r="VVD39" s="226"/>
      <c r="VVE39" s="226"/>
      <c r="VVM39" s="226"/>
      <c r="VVN39" s="226"/>
      <c r="VVO39" s="226"/>
      <c r="VVP39" s="226"/>
      <c r="VVX39" s="226"/>
      <c r="VVY39" s="226"/>
      <c r="VVZ39" s="226"/>
      <c r="VWA39" s="226"/>
      <c r="VWI39" s="226"/>
      <c r="VWJ39" s="226"/>
      <c r="VWK39" s="226"/>
      <c r="VWL39" s="226"/>
      <c r="VWT39" s="226"/>
      <c r="VWU39" s="226"/>
      <c r="VWV39" s="226"/>
      <c r="VWW39" s="226"/>
      <c r="VXE39" s="226"/>
      <c r="VXF39" s="226"/>
      <c r="VXG39" s="226"/>
      <c r="VXH39" s="226"/>
      <c r="VXP39" s="226"/>
      <c r="VXQ39" s="226"/>
      <c r="VXR39" s="226"/>
      <c r="VXS39" s="226"/>
      <c r="VYA39" s="226"/>
      <c r="VYB39" s="226"/>
      <c r="VYC39" s="226"/>
      <c r="VYD39" s="226"/>
      <c r="VYL39" s="226"/>
      <c r="VYM39" s="226"/>
      <c r="VYN39" s="226"/>
      <c r="VYO39" s="226"/>
      <c r="VYW39" s="226"/>
      <c r="VYX39" s="226"/>
      <c r="VYY39" s="226"/>
      <c r="VYZ39" s="226"/>
      <c r="VZH39" s="226"/>
      <c r="VZI39" s="226"/>
      <c r="VZJ39" s="226"/>
      <c r="VZK39" s="226"/>
      <c r="VZS39" s="226"/>
      <c r="VZT39" s="226"/>
      <c r="VZU39" s="226"/>
      <c r="VZV39" s="226"/>
      <c r="WAD39" s="226"/>
      <c r="WAE39" s="226"/>
      <c r="WAF39" s="226"/>
      <c r="WAG39" s="226"/>
      <c r="WAO39" s="226"/>
      <c r="WAP39" s="226"/>
      <c r="WAQ39" s="226"/>
      <c r="WAR39" s="226"/>
      <c r="WAZ39" s="226"/>
      <c r="WBA39" s="226"/>
      <c r="WBB39" s="226"/>
      <c r="WBC39" s="226"/>
      <c r="WBK39" s="226"/>
      <c r="WBL39" s="226"/>
      <c r="WBM39" s="226"/>
      <c r="WBN39" s="226"/>
      <c r="WBV39" s="226"/>
      <c r="WBW39" s="226"/>
      <c r="WBX39" s="226"/>
      <c r="WBY39" s="226"/>
      <c r="WCG39" s="226"/>
      <c r="WCH39" s="226"/>
      <c r="WCI39" s="226"/>
      <c r="WCJ39" s="226"/>
      <c r="WCR39" s="226"/>
      <c r="WCS39" s="226"/>
      <c r="WCT39" s="226"/>
      <c r="WCU39" s="226"/>
      <c r="WDC39" s="226"/>
      <c r="WDD39" s="226"/>
      <c r="WDE39" s="226"/>
      <c r="WDF39" s="226"/>
      <c r="WDN39" s="226"/>
      <c r="WDO39" s="226"/>
      <c r="WDP39" s="226"/>
      <c r="WDQ39" s="226"/>
      <c r="WDY39" s="226"/>
      <c r="WDZ39" s="226"/>
      <c r="WEA39" s="226"/>
      <c r="WEB39" s="226"/>
      <c r="WEJ39" s="226"/>
      <c r="WEK39" s="226"/>
      <c r="WEL39" s="226"/>
      <c r="WEM39" s="226"/>
      <c r="WEU39" s="226"/>
      <c r="WEV39" s="226"/>
      <c r="WEW39" s="226"/>
      <c r="WEX39" s="226"/>
      <c r="WFF39" s="226"/>
      <c r="WFG39" s="226"/>
      <c r="WFH39" s="226"/>
      <c r="WFI39" s="226"/>
      <c r="WFQ39" s="226"/>
      <c r="WFR39" s="226"/>
      <c r="WFS39" s="226"/>
      <c r="WFT39" s="226"/>
      <c r="WGB39" s="226"/>
      <c r="WGC39" s="226"/>
      <c r="WGD39" s="226"/>
      <c r="WGE39" s="226"/>
      <c r="WGM39" s="226"/>
      <c r="WGN39" s="226"/>
      <c r="WGO39" s="226"/>
      <c r="WGP39" s="226"/>
      <c r="WGX39" s="226"/>
      <c r="WGY39" s="226"/>
      <c r="WGZ39" s="226"/>
      <c r="WHA39" s="226"/>
      <c r="WHI39" s="226"/>
      <c r="WHJ39" s="226"/>
      <c r="WHK39" s="226"/>
      <c r="WHL39" s="226"/>
      <c r="WHT39" s="226"/>
      <c r="WHU39" s="226"/>
      <c r="WHV39" s="226"/>
      <c r="WHW39" s="226"/>
      <c r="WIE39" s="226"/>
      <c r="WIF39" s="226"/>
      <c r="WIG39" s="226"/>
      <c r="WIH39" s="226"/>
      <c r="WIP39" s="226"/>
      <c r="WIQ39" s="226"/>
      <c r="WIR39" s="226"/>
      <c r="WIS39" s="226"/>
      <c r="WJA39" s="226"/>
      <c r="WJB39" s="226"/>
      <c r="WJC39" s="226"/>
      <c r="WJD39" s="226"/>
      <c r="WJL39" s="226"/>
      <c r="WJM39" s="226"/>
      <c r="WJN39" s="226"/>
      <c r="WJO39" s="226"/>
      <c r="WJW39" s="226"/>
      <c r="WJX39" s="226"/>
      <c r="WJY39" s="226"/>
      <c r="WJZ39" s="226"/>
      <c r="WKH39" s="226"/>
      <c r="WKI39" s="226"/>
      <c r="WKJ39" s="226"/>
      <c r="WKK39" s="226"/>
      <c r="WKS39" s="226"/>
      <c r="WKT39" s="226"/>
      <c r="WKU39" s="226"/>
      <c r="WKV39" s="226"/>
      <c r="WLD39" s="226"/>
      <c r="WLE39" s="226"/>
      <c r="WLF39" s="226"/>
      <c r="WLG39" s="226"/>
      <c r="WLO39" s="226"/>
      <c r="WLP39" s="226"/>
      <c r="WLQ39" s="226"/>
      <c r="WLR39" s="226"/>
      <c r="WLZ39" s="226"/>
      <c r="WMA39" s="226"/>
      <c r="WMB39" s="226"/>
      <c r="WMC39" s="226"/>
      <c r="WMK39" s="226"/>
      <c r="WML39" s="226"/>
      <c r="WMM39" s="226"/>
      <c r="WMN39" s="226"/>
      <c r="WMV39" s="226"/>
      <c r="WMW39" s="226"/>
      <c r="WMX39" s="226"/>
      <c r="WMY39" s="226"/>
      <c r="WNG39" s="226"/>
      <c r="WNH39" s="226"/>
      <c r="WNI39" s="226"/>
      <c r="WNJ39" s="226"/>
      <c r="WNR39" s="226"/>
      <c r="WNS39" s="226"/>
      <c r="WNT39" s="226"/>
      <c r="WNU39" s="226"/>
      <c r="WOC39" s="226"/>
      <c r="WOD39" s="226"/>
      <c r="WOE39" s="226"/>
      <c r="WOF39" s="226"/>
      <c r="WON39" s="226"/>
      <c r="WOO39" s="226"/>
      <c r="WOP39" s="226"/>
      <c r="WOQ39" s="226"/>
      <c r="WOY39" s="226"/>
      <c r="WOZ39" s="226"/>
      <c r="WPA39" s="226"/>
      <c r="WPB39" s="226"/>
      <c r="WPJ39" s="226"/>
      <c r="WPK39" s="226"/>
      <c r="WPL39" s="226"/>
      <c r="WPM39" s="226"/>
      <c r="WPU39" s="226"/>
      <c r="WPV39" s="226"/>
      <c r="WPW39" s="226"/>
      <c r="WPX39" s="226"/>
      <c r="WQF39" s="226"/>
      <c r="WQG39" s="226"/>
      <c r="WQH39" s="226"/>
      <c r="WQI39" s="226"/>
      <c r="WQQ39" s="226"/>
      <c r="WQR39" s="226"/>
      <c r="WQS39" s="226"/>
      <c r="WQT39" s="226"/>
      <c r="WRB39" s="226"/>
      <c r="WRC39" s="226"/>
      <c r="WRD39" s="226"/>
      <c r="WRE39" s="226"/>
      <c r="WRM39" s="226"/>
      <c r="WRN39" s="226"/>
      <c r="WRO39" s="226"/>
      <c r="WRP39" s="226"/>
      <c r="WRX39" s="226"/>
      <c r="WRY39" s="226"/>
      <c r="WRZ39" s="226"/>
      <c r="WSA39" s="226"/>
      <c r="WSI39" s="226"/>
      <c r="WSJ39" s="226"/>
      <c r="WSK39" s="226"/>
      <c r="WSL39" s="226"/>
      <c r="WST39" s="226"/>
      <c r="WSU39" s="226"/>
      <c r="WSV39" s="226"/>
      <c r="WSW39" s="226"/>
      <c r="WTE39" s="226"/>
      <c r="WTF39" s="226"/>
      <c r="WTG39" s="226"/>
      <c r="WTH39" s="226"/>
      <c r="WTP39" s="226"/>
      <c r="WTQ39" s="226"/>
      <c r="WTR39" s="226"/>
      <c r="WTS39" s="226"/>
      <c r="WUA39" s="226"/>
      <c r="WUB39" s="226"/>
      <c r="WUC39" s="226"/>
      <c r="WUD39" s="226"/>
      <c r="WUL39" s="226"/>
      <c r="WUM39" s="226"/>
      <c r="WUN39" s="226"/>
      <c r="WUO39" s="226"/>
      <c r="WUW39" s="226"/>
      <c r="WUX39" s="226"/>
      <c r="WUY39" s="226"/>
      <c r="WUZ39" s="226"/>
      <c r="WVH39" s="226"/>
      <c r="WVI39" s="226"/>
      <c r="WVJ39" s="226"/>
      <c r="WVK39" s="226"/>
      <c r="WVS39" s="226"/>
      <c r="WVT39" s="226"/>
      <c r="WVU39" s="226"/>
      <c r="WVV39" s="226"/>
      <c r="WWD39" s="226"/>
      <c r="WWE39" s="226"/>
      <c r="WWF39" s="226"/>
      <c r="WWG39" s="226"/>
      <c r="WWO39" s="226"/>
      <c r="WWP39" s="226"/>
      <c r="WWQ39" s="226"/>
      <c r="WWR39" s="226"/>
      <c r="WWZ39" s="226"/>
      <c r="WXA39" s="226"/>
      <c r="WXB39" s="226"/>
      <c r="WXC39" s="226"/>
      <c r="WXK39" s="226"/>
      <c r="WXL39" s="226"/>
      <c r="WXM39" s="226"/>
      <c r="WXN39" s="226"/>
      <c r="WXV39" s="226"/>
      <c r="WXW39" s="226"/>
      <c r="WXX39" s="226"/>
      <c r="WXY39" s="226"/>
      <c r="WYG39" s="226"/>
      <c r="WYH39" s="226"/>
      <c r="WYI39" s="226"/>
      <c r="WYJ39" s="226"/>
      <c r="WYR39" s="226"/>
      <c r="WYS39" s="226"/>
      <c r="WYT39" s="226"/>
      <c r="WYU39" s="226"/>
      <c r="WZC39" s="226"/>
      <c r="WZD39" s="226"/>
      <c r="WZE39" s="226"/>
      <c r="WZF39" s="226"/>
      <c r="WZN39" s="226"/>
      <c r="WZO39" s="226"/>
      <c r="WZP39" s="226"/>
      <c r="WZQ39" s="226"/>
      <c r="WZY39" s="226"/>
      <c r="WZZ39" s="226"/>
      <c r="XAA39" s="226"/>
      <c r="XAB39" s="226"/>
      <c r="XAJ39" s="226"/>
      <c r="XAK39" s="226"/>
      <c r="XAL39" s="226"/>
      <c r="XAM39" s="226"/>
      <c r="XAU39" s="226"/>
      <c r="XAV39" s="226"/>
      <c r="XAW39" s="226"/>
      <c r="XAX39" s="226"/>
      <c r="XBF39" s="226"/>
      <c r="XBG39" s="226"/>
      <c r="XBH39" s="226"/>
      <c r="XBI39" s="226"/>
      <c r="XBQ39" s="226"/>
      <c r="XBR39" s="226"/>
      <c r="XBS39" s="226"/>
      <c r="XBT39" s="226"/>
      <c r="XCB39" s="226"/>
      <c r="XCC39" s="226"/>
      <c r="XCD39" s="226"/>
      <c r="XCE39" s="226"/>
      <c r="XCM39" s="226"/>
      <c r="XCN39" s="226"/>
      <c r="XCO39" s="226"/>
      <c r="XCP39" s="226"/>
      <c r="XCX39" s="226"/>
      <c r="XCY39" s="226"/>
      <c r="XCZ39" s="226"/>
      <c r="XDA39" s="226"/>
      <c r="XDI39" s="226"/>
      <c r="XDJ39" s="226"/>
      <c r="XDK39" s="226"/>
      <c r="XDL39" s="226"/>
      <c r="XDT39" s="226"/>
      <c r="XDU39" s="226"/>
      <c r="XDV39" s="226"/>
      <c r="XDW39" s="226"/>
      <c r="XEE39" s="226"/>
      <c r="XEF39" s="226"/>
      <c r="XEG39" s="226"/>
      <c r="XEH39" s="226"/>
      <c r="XEP39" s="226"/>
      <c r="XEQ39" s="226"/>
      <c r="XER39" s="226"/>
      <c r="XES39" s="226"/>
      <c r="XFA39" s="226"/>
      <c r="XFB39" s="226"/>
      <c r="XFC39" s="226"/>
      <c r="XFD39" s="226"/>
    </row>
    <row r="40" spans="2:1017 1025:5120 5128:6143 6151:7166 7174:8189 8197:9212 9220:10235 10243:11258 11266:12281 12289:16384" ht="22.5" thickTop="1" thickBot="1" x14ac:dyDescent="0.3">
      <c r="B40" s="241" t="s">
        <v>61</v>
      </c>
      <c r="C40" s="283"/>
      <c r="D40" s="284"/>
      <c r="E40" s="284"/>
      <c r="F40" s="284"/>
      <c r="G40" s="285"/>
      <c r="I40" s="267" t="s">
        <v>62</v>
      </c>
      <c r="J40" s="267" t="s">
        <v>63</v>
      </c>
      <c r="K40" s="267" t="s">
        <v>64</v>
      </c>
      <c r="M40" s="289" t="s">
        <v>65</v>
      </c>
      <c r="N40" s="289"/>
    </row>
    <row r="41" spans="2:1017 1025:5120 5128:6143 6151:7166 7174:8189 8197:9212 9220:10235 10243:11258 11266:12281 12289:16384" ht="22.5" thickTop="1" thickBot="1" x14ac:dyDescent="0.3">
      <c r="B41" s="242"/>
      <c r="C41" s="243"/>
      <c r="D41" s="243"/>
      <c r="E41" s="243"/>
      <c r="F41" s="243"/>
      <c r="G41" s="243"/>
      <c r="H41" s="243"/>
      <c r="I41" s="268">
        <v>7</v>
      </c>
      <c r="J41" s="269">
        <v>42723</v>
      </c>
      <c r="K41" s="270" t="s">
        <v>66</v>
      </c>
      <c r="L41" s="243"/>
      <c r="M41" s="270" t="s">
        <v>67</v>
      </c>
      <c r="N41" s="270" t="s">
        <v>68</v>
      </c>
      <c r="O41" s="243"/>
      <c r="P41" s="244"/>
      <c r="Q41" s="244"/>
      <c r="R41" s="244"/>
      <c r="S41" s="243"/>
      <c r="T41" s="244"/>
      <c r="U41" s="244"/>
      <c r="V41" s="244"/>
      <c r="W41" s="243"/>
      <c r="X41" s="244"/>
      <c r="Y41" s="244"/>
      <c r="Z41" s="244"/>
      <c r="AA41" s="243"/>
      <c r="AB41" s="244"/>
      <c r="AC41" s="244"/>
      <c r="AD41" s="244"/>
      <c r="AE41" s="243"/>
      <c r="AF41" s="244"/>
      <c r="AG41" s="244"/>
      <c r="AH41" s="244"/>
      <c r="AI41" s="243"/>
      <c r="AJ41" s="244"/>
      <c r="AK41" s="244"/>
      <c r="AL41" s="244"/>
      <c r="AM41" s="243"/>
      <c r="AN41" s="244"/>
      <c r="AO41" s="244"/>
      <c r="AP41" s="244"/>
      <c r="AQ41" s="243"/>
      <c r="AR41" s="244"/>
      <c r="AS41" s="244"/>
      <c r="AT41" s="244"/>
      <c r="AU41" s="243"/>
      <c r="AV41" s="244"/>
      <c r="AW41" s="244"/>
      <c r="AX41" s="244"/>
      <c r="AY41" s="243"/>
    </row>
    <row r="42" spans="2:1017 1025:5120 5128:6143 6151:7166 7174:8189 8197:9212 9220:10235 10243:11258 11266:12281 12289:16384" ht="18" customHeight="1" thickTop="1" thickBot="1" x14ac:dyDescent="0.3">
      <c r="B42" s="242" t="s">
        <v>69</v>
      </c>
      <c r="C42" s="283"/>
      <c r="D42" s="284"/>
      <c r="E42" s="284"/>
      <c r="F42" s="284"/>
      <c r="G42" s="285"/>
      <c r="H42" s="245"/>
      <c r="I42" s="268">
        <v>8</v>
      </c>
      <c r="J42" s="269">
        <v>43496</v>
      </c>
      <c r="K42" s="270" t="s">
        <v>70</v>
      </c>
      <c r="L42" s="246"/>
      <c r="M42" s="270"/>
      <c r="N42" s="270"/>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X42" s="243"/>
      <c r="AY42" s="243"/>
    </row>
    <row r="43" spans="2:1017 1025:5120 5128:6143 6151:7166 7174:8189 8197:9212 9220:10235 10243:11258 11266:12281 12289:16384" ht="18" customHeight="1" thickTop="1" thickBot="1" x14ac:dyDescent="0.3">
      <c r="B43" s="290"/>
      <c r="C43" s="290"/>
      <c r="D43" s="290"/>
      <c r="E43" s="290"/>
      <c r="F43" s="290"/>
      <c r="G43" s="290"/>
      <c r="H43" s="290"/>
      <c r="I43" s="290"/>
      <c r="J43" s="278"/>
      <c r="K43" s="278"/>
      <c r="L43" s="278"/>
      <c r="M43" s="270" t="s">
        <v>71</v>
      </c>
      <c r="N43" s="270" t="s">
        <v>72</v>
      </c>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X43" s="243"/>
      <c r="AY43" s="243"/>
    </row>
    <row r="44" spans="2:1017 1025:5120 5128:6143 6151:7166 7174:8189 8197:9212 9220:10235 10243:11258 11266:12281 12289:16384" ht="18.75" thickTop="1" x14ac:dyDescent="0.25">
      <c r="B44" s="291" t="s">
        <v>73</v>
      </c>
      <c r="C44" s="291"/>
      <c r="D44" s="291"/>
      <c r="E44" s="291"/>
      <c r="F44" s="291"/>
      <c r="G44" s="291"/>
      <c r="H44" s="291"/>
      <c r="I44" s="291"/>
      <c r="J44" s="291"/>
      <c r="K44" s="291"/>
      <c r="L44" s="291"/>
      <c r="M44" s="291"/>
      <c r="N44" s="291"/>
      <c r="O44" s="291"/>
      <c r="P44" s="291"/>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row>
    <row r="45" spans="2:1017 1025:5120 5128:6143 6151:7166 7174:8189 8197:9212 9220:10235 10243:11258 11266:12281 12289:16384" ht="18" x14ac:dyDescent="0.25">
      <c r="K45" s="243"/>
      <c r="L45" s="243"/>
      <c r="M45" s="243"/>
      <c r="N45" s="243"/>
      <c r="O45" s="243"/>
      <c r="P45" s="243"/>
      <c r="Q45" s="243"/>
      <c r="R45" s="278"/>
      <c r="S45" s="278"/>
      <c r="T45" s="278"/>
      <c r="U45" s="278"/>
      <c r="V45" s="278"/>
      <c r="W45" s="278"/>
      <c r="X45" s="278"/>
      <c r="Y45" s="278"/>
      <c r="Z45" s="278"/>
      <c r="AA45" s="278"/>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row>
    <row r="46" spans="2:1017 1025:5120 5128:6143 6151:7166 7174:8189 8197:9212 9220:10235 10243:11258 11266:12281 12289:16384" ht="18" x14ac:dyDescent="0.25">
      <c r="B46" s="244"/>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row>
    <row r="47" spans="2:1017 1025:5120 5128:6143 6151:7166 7174:8189 8197:9212 9220:10235 10243:11258 11266:12281 12289:16384" ht="18" x14ac:dyDescent="0.25">
      <c r="B47" s="244"/>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row>
    <row r="48" spans="2:1017 1025:5120 5128:6143 6151:7166 7174:8189 8197:9212 9220:10235 10243:11258 11266:12281 12289:16384" ht="18" x14ac:dyDescent="0.25">
      <c r="B48" s="244"/>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row>
    <row r="49" spans="2:51" ht="18" x14ac:dyDescent="0.25">
      <c r="B49" s="244"/>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row>
    <row r="50" spans="2:51" ht="18" x14ac:dyDescent="0.25">
      <c r="B50" s="244"/>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row>
    <row r="51" spans="2:51" ht="18" x14ac:dyDescent="0.25">
      <c r="B51" s="244"/>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row>
    <row r="52" spans="2:51" ht="18" x14ac:dyDescent="0.25">
      <c r="B52" s="244"/>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row>
    <row r="53" spans="2:51" ht="18" x14ac:dyDescent="0.25">
      <c r="B53" s="244"/>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row>
  </sheetData>
  <mergeCells count="41">
    <mergeCell ref="B2:B5"/>
    <mergeCell ref="C2:N2"/>
    <mergeCell ref="C3:N3"/>
    <mergeCell ref="C4:N4"/>
    <mergeCell ref="C5:N5"/>
    <mergeCell ref="B9:C9"/>
    <mergeCell ref="D9:N9"/>
    <mergeCell ref="B7:C7"/>
    <mergeCell ref="D7:L7"/>
    <mergeCell ref="B8:C8"/>
    <mergeCell ref="D8:L8"/>
    <mergeCell ref="B13:B14"/>
    <mergeCell ref="C13:G13"/>
    <mergeCell ref="J13:K13"/>
    <mergeCell ref="C14:G14"/>
    <mergeCell ref="J14:K14"/>
    <mergeCell ref="B10:C10"/>
    <mergeCell ref="D10:N10"/>
    <mergeCell ref="B11:C11"/>
    <mergeCell ref="D11:N11"/>
    <mergeCell ref="B12:N12"/>
    <mergeCell ref="B15:H15"/>
    <mergeCell ref="I15:N15"/>
    <mergeCell ref="B16:H16"/>
    <mergeCell ref="I16:N16"/>
    <mergeCell ref="B17:B18"/>
    <mergeCell ref="C17:F17"/>
    <mergeCell ref="G17:G18"/>
    <mergeCell ref="H17:H18"/>
    <mergeCell ref="I17:J17"/>
    <mergeCell ref="K17:K18"/>
    <mergeCell ref="R45:AA45"/>
    <mergeCell ref="O17:P18"/>
    <mergeCell ref="C40:G40"/>
    <mergeCell ref="C42:G42"/>
    <mergeCell ref="M17:M18"/>
    <mergeCell ref="N17:N18"/>
    <mergeCell ref="M40:N40"/>
    <mergeCell ref="B43:I43"/>
    <mergeCell ref="J43:L43"/>
    <mergeCell ref="B44:P44"/>
  </mergeCells>
  <conditionalFormatting sqref="P20">
    <cfRule type="containsText" dxfId="125" priority="55" operator="containsText" text="En Términos">
      <formula>NOT(ISERROR(SEARCH("En Términos",P20)))</formula>
    </cfRule>
    <cfRule type="containsText" dxfId="124" priority="56" operator="containsText" text="Fuera de Términos">
      <formula>NOT(ISERROR(SEARCH("Fuera de Términos",P20)))</formula>
    </cfRule>
    <cfRule type="containsText" dxfId="123" priority="58" operator="containsText" text="Sin Iniciar">
      <formula>NOT(ISERROR(SEARCH("Sin Iniciar",P20)))</formula>
    </cfRule>
  </conditionalFormatting>
  <conditionalFormatting sqref="O20">
    <cfRule type="containsText" dxfId="122" priority="49" operator="containsText" text="Sin Iniciar">
      <formula>NOT(ISERROR(SEARCH("Sin Iniciar",O20)))</formula>
    </cfRule>
    <cfRule type="containsText" dxfId="121" priority="51" operator="containsText" text="En Ejecución">
      <formula>NOT(ISERROR(SEARCH("En Ejecución",O20)))</formula>
    </cfRule>
    <cfRule type="containsText" dxfId="120" priority="52" operator="containsText" text="Cumplida">
      <formula>NOT(ISERROR(SEARCH("Cumplida",O20)))</formula>
    </cfRule>
  </conditionalFormatting>
  <conditionalFormatting sqref="P21">
    <cfRule type="containsText" dxfId="119" priority="46" operator="containsText" text="En Términos">
      <formula>NOT(ISERROR(SEARCH("En Términos",P21)))</formula>
    </cfRule>
    <cfRule type="containsText" dxfId="118" priority="47" operator="containsText" text="Fuera de Términos">
      <formula>NOT(ISERROR(SEARCH("Fuera de Términos",P21)))</formula>
    </cfRule>
    <cfRule type="containsText" dxfId="117" priority="48" operator="containsText" text="Sin Iniciar">
      <formula>NOT(ISERROR(SEARCH("Sin Iniciar",P21)))</formula>
    </cfRule>
  </conditionalFormatting>
  <conditionalFormatting sqref="O21">
    <cfRule type="containsText" dxfId="116" priority="43" operator="containsText" text="Sin Iniciar">
      <formula>NOT(ISERROR(SEARCH("Sin Iniciar",O21)))</formula>
    </cfRule>
    <cfRule type="containsText" dxfId="115" priority="44" operator="containsText" text="En Ejecución">
      <formula>NOT(ISERROR(SEARCH("En Ejecución",O21)))</formula>
    </cfRule>
    <cfRule type="containsText" dxfId="114" priority="45" operator="containsText" text="Cumplida">
      <formula>NOT(ISERROR(SEARCH("Cumplida",O21)))</formula>
    </cfRule>
  </conditionalFormatting>
  <conditionalFormatting sqref="P23">
    <cfRule type="containsText" dxfId="113" priority="40" operator="containsText" text="En Términos">
      <formula>NOT(ISERROR(SEARCH("En Términos",P23)))</formula>
    </cfRule>
    <cfRule type="containsText" dxfId="112" priority="41" operator="containsText" text="Fuera de Términos">
      <formula>NOT(ISERROR(SEARCH("Fuera de Términos",P23)))</formula>
    </cfRule>
    <cfRule type="containsText" dxfId="111" priority="42" operator="containsText" text="Sin Iniciar">
      <formula>NOT(ISERROR(SEARCH("Sin Iniciar",P23)))</formula>
    </cfRule>
  </conditionalFormatting>
  <conditionalFormatting sqref="O23">
    <cfRule type="containsText" dxfId="110" priority="37" operator="containsText" text="Sin Iniciar">
      <formula>NOT(ISERROR(SEARCH("Sin Iniciar",O23)))</formula>
    </cfRule>
    <cfRule type="containsText" dxfId="109" priority="38" operator="containsText" text="En Ejecución">
      <formula>NOT(ISERROR(SEARCH("En Ejecución",O23)))</formula>
    </cfRule>
    <cfRule type="containsText" dxfId="108" priority="39" operator="containsText" text="Cumplida">
      <formula>NOT(ISERROR(SEARCH("Cumplida",O23)))</formula>
    </cfRule>
  </conditionalFormatting>
  <conditionalFormatting sqref="P25:P26">
    <cfRule type="containsText" dxfId="107" priority="34" operator="containsText" text="En Términos">
      <formula>NOT(ISERROR(SEARCH("En Términos",P25)))</formula>
    </cfRule>
    <cfRule type="containsText" dxfId="106" priority="35" operator="containsText" text="Fuera de Términos">
      <formula>NOT(ISERROR(SEARCH("Fuera de Términos",P25)))</formula>
    </cfRule>
    <cfRule type="containsText" dxfId="105" priority="36" operator="containsText" text="Sin Iniciar">
      <formula>NOT(ISERROR(SEARCH("Sin Iniciar",P25)))</formula>
    </cfRule>
  </conditionalFormatting>
  <conditionalFormatting sqref="O25:O26">
    <cfRule type="containsText" dxfId="104" priority="31" operator="containsText" text="Sin Iniciar">
      <formula>NOT(ISERROR(SEARCH("Sin Iniciar",O25)))</formula>
    </cfRule>
    <cfRule type="containsText" dxfId="103" priority="32" operator="containsText" text="En Ejecución">
      <formula>NOT(ISERROR(SEARCH("En Ejecución",O25)))</formula>
    </cfRule>
    <cfRule type="containsText" dxfId="102" priority="33" operator="containsText" text="Cumplida">
      <formula>NOT(ISERROR(SEARCH("Cumplida",O25)))</formula>
    </cfRule>
  </conditionalFormatting>
  <conditionalFormatting sqref="P28">
    <cfRule type="containsText" dxfId="101" priority="28" operator="containsText" text="En Términos">
      <formula>NOT(ISERROR(SEARCH("En Términos",P28)))</formula>
    </cfRule>
    <cfRule type="containsText" dxfId="100" priority="29" operator="containsText" text="Fuera de Términos">
      <formula>NOT(ISERROR(SEARCH("Fuera de Términos",P28)))</formula>
    </cfRule>
    <cfRule type="containsText" dxfId="99" priority="30" operator="containsText" text="Sin Iniciar">
      <formula>NOT(ISERROR(SEARCH("Sin Iniciar",P28)))</formula>
    </cfRule>
  </conditionalFormatting>
  <conditionalFormatting sqref="O28">
    <cfRule type="containsText" dxfId="98" priority="25" operator="containsText" text="Sin Iniciar">
      <formula>NOT(ISERROR(SEARCH("Sin Iniciar",O28)))</formula>
    </cfRule>
    <cfRule type="containsText" dxfId="97" priority="26" operator="containsText" text="En Ejecución">
      <formula>NOT(ISERROR(SEARCH("En Ejecución",O28)))</formula>
    </cfRule>
    <cfRule type="containsText" dxfId="96" priority="27" operator="containsText" text="Cumplida">
      <formula>NOT(ISERROR(SEARCH("Cumplida",O28)))</formula>
    </cfRule>
  </conditionalFormatting>
  <conditionalFormatting sqref="P30">
    <cfRule type="containsText" dxfId="95" priority="22" operator="containsText" text="En Términos">
      <formula>NOT(ISERROR(SEARCH("En Términos",P30)))</formula>
    </cfRule>
    <cfRule type="containsText" dxfId="94" priority="23" operator="containsText" text="Fuera de Términos">
      <formula>NOT(ISERROR(SEARCH("Fuera de Términos",P30)))</formula>
    </cfRule>
    <cfRule type="containsText" dxfId="93" priority="24" operator="containsText" text="Sin Iniciar">
      <formula>NOT(ISERROR(SEARCH("Sin Iniciar",P30)))</formula>
    </cfRule>
  </conditionalFormatting>
  <conditionalFormatting sqref="O30">
    <cfRule type="containsText" dxfId="92" priority="19" operator="containsText" text="Sin Iniciar">
      <formula>NOT(ISERROR(SEARCH("Sin Iniciar",O30)))</formula>
    </cfRule>
    <cfRule type="containsText" dxfId="91" priority="20" operator="containsText" text="En Ejecución">
      <formula>NOT(ISERROR(SEARCH("En Ejecución",O30)))</formula>
    </cfRule>
    <cfRule type="containsText" dxfId="90" priority="21" operator="containsText" text="Cumplida">
      <formula>NOT(ISERROR(SEARCH("Cumplida",O30)))</formula>
    </cfRule>
  </conditionalFormatting>
  <conditionalFormatting sqref="P32">
    <cfRule type="containsText" dxfId="89" priority="16" operator="containsText" text="En Términos">
      <formula>NOT(ISERROR(SEARCH("En Términos",P32)))</formula>
    </cfRule>
    <cfRule type="containsText" dxfId="88" priority="17" operator="containsText" text="Fuera de Términos">
      <formula>NOT(ISERROR(SEARCH("Fuera de Términos",P32)))</formula>
    </cfRule>
    <cfRule type="containsText" dxfId="87" priority="18" operator="containsText" text="Sin Iniciar">
      <formula>NOT(ISERROR(SEARCH("Sin Iniciar",P32)))</formula>
    </cfRule>
  </conditionalFormatting>
  <conditionalFormatting sqref="O32">
    <cfRule type="containsText" dxfId="86" priority="13" operator="containsText" text="Sin Iniciar">
      <formula>NOT(ISERROR(SEARCH("Sin Iniciar",O32)))</formula>
    </cfRule>
    <cfRule type="containsText" dxfId="85" priority="14" operator="containsText" text="En Ejecución">
      <formula>NOT(ISERROR(SEARCH("En Ejecución",O32)))</formula>
    </cfRule>
    <cfRule type="containsText" dxfId="84" priority="15" operator="containsText" text="Cumplida">
      <formula>NOT(ISERROR(SEARCH("Cumplida",O32)))</formula>
    </cfRule>
  </conditionalFormatting>
  <conditionalFormatting sqref="P34">
    <cfRule type="containsText" dxfId="83" priority="10" operator="containsText" text="En Términos">
      <formula>NOT(ISERROR(SEARCH("En Términos",P34)))</formula>
    </cfRule>
    <cfRule type="containsText" dxfId="82" priority="11" operator="containsText" text="Fuera de Términos">
      <formula>NOT(ISERROR(SEARCH("Fuera de Términos",P34)))</formula>
    </cfRule>
    <cfRule type="containsText" dxfId="81" priority="12" operator="containsText" text="Sin Iniciar">
      <formula>NOT(ISERROR(SEARCH("Sin Iniciar",P34)))</formula>
    </cfRule>
  </conditionalFormatting>
  <conditionalFormatting sqref="O34">
    <cfRule type="containsText" dxfId="80" priority="7" operator="containsText" text="Sin Iniciar">
      <formula>NOT(ISERROR(SEARCH("Sin Iniciar",O34)))</formula>
    </cfRule>
    <cfRule type="containsText" dxfId="79" priority="8" operator="containsText" text="En Ejecución">
      <formula>NOT(ISERROR(SEARCH("En Ejecución",O34)))</formula>
    </cfRule>
    <cfRule type="containsText" dxfId="78" priority="9" operator="containsText" text="Cumplida">
      <formula>NOT(ISERROR(SEARCH("Cumplida",O34)))</formula>
    </cfRule>
  </conditionalFormatting>
  <conditionalFormatting sqref="P36">
    <cfRule type="containsText" dxfId="77" priority="4" operator="containsText" text="En Términos">
      <formula>NOT(ISERROR(SEARCH("En Términos",P36)))</formula>
    </cfRule>
    <cfRule type="containsText" dxfId="76" priority="5" operator="containsText" text="Fuera de Términos">
      <formula>NOT(ISERROR(SEARCH("Fuera de Términos",P36)))</formula>
    </cfRule>
    <cfRule type="containsText" dxfId="75" priority="6" operator="containsText" text="Sin Iniciar">
      <formula>NOT(ISERROR(SEARCH("Sin Iniciar",P36)))</formula>
    </cfRule>
  </conditionalFormatting>
  <conditionalFormatting sqref="O36">
    <cfRule type="containsText" dxfId="74" priority="1" operator="containsText" text="Sin Iniciar">
      <formula>NOT(ISERROR(SEARCH("Sin Iniciar",O36)))</formula>
    </cfRule>
    <cfRule type="containsText" dxfId="73" priority="2" operator="containsText" text="En Ejecución">
      <formula>NOT(ISERROR(SEARCH("En Ejecución",O36)))</formula>
    </cfRule>
    <cfRule type="containsText" dxfId="72" priority="3" operator="containsText" text="Cumplida">
      <formula>NOT(ISERROR(SEARCH("Cumplida",O36)))</formula>
    </cfRule>
  </conditionalFormatting>
  <dataValidations count="1">
    <dataValidation type="list" allowBlank="1" showInputMessage="1" showErrorMessage="1" sqref="O34 O36:O39 O32 O30 O28 O25:O26 O23 O20:O21" xr:uid="{00000000-0002-0000-0000-000000000000}">
      <formula1>$T$19:$T$22</formula1>
    </dataValidation>
  </dataValidations>
  <pageMargins left="3.937007874015748E-2" right="0.19685039370078741" top="0.47244094488188981" bottom="0.6692913385826772" header="0.51181102362204722" footer="0.39370078740157483"/>
  <pageSetup scale="57" firstPageNumber="0" fitToHeight="0" orientation="landscape" horizontalDpi="4294967294" verticalDpi="4294967294" r:id="rId1"/>
  <headerFooter>
    <oddFooter>&amp;LCalle 20 No.68 A 06. 
Edificio Comando.  
PBX. 382 25 00 www.bomberosbogota.gov.co  
Línea de emergencia 123
NIT: 899.999.061-9.&amp;C&amp;"Times New Roman,Normal"&amp;12Página &amp;P&amp;R&amp;KFF0000FOR-EI-02-01
V8 31/01/2019</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E28"/>
  <sheetViews>
    <sheetView zoomScale="95" zoomScaleNormal="95" workbookViewId="0"/>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45"/>
      <c r="B3" s="45" t="s">
        <v>330</v>
      </c>
      <c r="C3" s="45"/>
      <c r="D3" s="45" t="s">
        <v>331</v>
      </c>
      <c r="E3" s="45" t="s">
        <v>332</v>
      </c>
    </row>
    <row r="4" spans="1:5" ht="60" customHeight="1" x14ac:dyDescent="0.25">
      <c r="A4" s="470">
        <v>1</v>
      </c>
      <c r="B4" s="473" t="s">
        <v>333</v>
      </c>
      <c r="C4" s="46" t="s">
        <v>334</v>
      </c>
      <c r="D4" s="22" t="s">
        <v>335</v>
      </c>
      <c r="E4" s="172" t="s">
        <v>336</v>
      </c>
    </row>
    <row r="5" spans="1:5" ht="45" customHeight="1" x14ac:dyDescent="0.25">
      <c r="A5" s="471"/>
      <c r="B5" s="474"/>
      <c r="C5" s="46" t="s">
        <v>337</v>
      </c>
      <c r="D5" s="22" t="s">
        <v>338</v>
      </c>
      <c r="E5" s="172" t="s">
        <v>339</v>
      </c>
    </row>
    <row r="6" spans="1:5" ht="33" x14ac:dyDescent="0.25">
      <c r="A6" s="472"/>
      <c r="B6" s="475"/>
      <c r="C6" s="46" t="s">
        <v>340</v>
      </c>
      <c r="D6" s="22" t="s">
        <v>341</v>
      </c>
      <c r="E6" s="172" t="s">
        <v>342</v>
      </c>
    </row>
    <row r="7" spans="1:5" ht="28.5" x14ac:dyDescent="0.25">
      <c r="A7" s="13">
        <v>2</v>
      </c>
      <c r="B7" s="47" t="s">
        <v>343</v>
      </c>
      <c r="C7" s="46" t="s">
        <v>344</v>
      </c>
      <c r="D7" s="22" t="s">
        <v>345</v>
      </c>
      <c r="E7" s="24"/>
    </row>
    <row r="8" spans="1:5" ht="30.75" customHeight="1" x14ac:dyDescent="0.25">
      <c r="A8" s="13"/>
      <c r="B8" s="47"/>
      <c r="C8" s="46"/>
      <c r="D8" s="22" t="s">
        <v>346</v>
      </c>
      <c r="E8" s="48" t="s">
        <v>347</v>
      </c>
    </row>
    <row r="9" spans="1:5" ht="30.75" customHeight="1" x14ac:dyDescent="0.25">
      <c r="A9" s="13"/>
      <c r="B9" s="47"/>
      <c r="C9" s="46"/>
      <c r="D9" s="22" t="s">
        <v>348</v>
      </c>
      <c r="E9" s="49" t="s">
        <v>349</v>
      </c>
    </row>
    <row r="10" spans="1:5" ht="33" x14ac:dyDescent="0.25">
      <c r="A10" s="13">
        <v>3</v>
      </c>
      <c r="B10" s="47" t="s">
        <v>350</v>
      </c>
      <c r="C10" s="46" t="s">
        <v>351</v>
      </c>
      <c r="D10" s="22" t="s">
        <v>352</v>
      </c>
      <c r="E10" s="172" t="s">
        <v>353</v>
      </c>
    </row>
    <row r="11" spans="1:5" ht="33" x14ac:dyDescent="0.25">
      <c r="A11" s="13"/>
      <c r="B11" s="47"/>
      <c r="C11" s="46" t="s">
        <v>354</v>
      </c>
      <c r="D11" s="22" t="s">
        <v>355</v>
      </c>
      <c r="E11" s="171"/>
    </row>
    <row r="12" spans="1:5" ht="33" x14ac:dyDescent="0.3">
      <c r="A12" s="23"/>
      <c r="B12" s="22"/>
      <c r="C12" s="46" t="s">
        <v>356</v>
      </c>
      <c r="D12" s="22" t="s">
        <v>357</v>
      </c>
      <c r="E12" s="21"/>
    </row>
    <row r="13" spans="1:5" ht="33" x14ac:dyDescent="0.3">
      <c r="A13" s="23"/>
      <c r="B13" s="22"/>
      <c r="C13" s="46" t="s">
        <v>358</v>
      </c>
      <c r="D13" s="22" t="s">
        <v>359</v>
      </c>
      <c r="E13" s="21"/>
    </row>
    <row r="14" spans="1:5" ht="33" x14ac:dyDescent="0.3">
      <c r="A14" s="23"/>
      <c r="B14" s="22"/>
      <c r="C14" s="46" t="s">
        <v>360</v>
      </c>
      <c r="D14" s="22" t="s">
        <v>361</v>
      </c>
      <c r="E14" s="21"/>
    </row>
    <row r="15" spans="1:5" ht="33" x14ac:dyDescent="0.3">
      <c r="A15" s="23"/>
      <c r="B15" s="22"/>
      <c r="C15" s="46" t="s">
        <v>362</v>
      </c>
      <c r="D15" s="22" t="s">
        <v>363</v>
      </c>
      <c r="E15" s="21"/>
    </row>
    <row r="16" spans="1:5" ht="33" x14ac:dyDescent="0.3">
      <c r="A16" s="23"/>
      <c r="B16" s="22"/>
      <c r="C16" s="46" t="s">
        <v>364</v>
      </c>
      <c r="D16" s="22" t="s">
        <v>365</v>
      </c>
      <c r="E16" s="21"/>
    </row>
    <row r="17" spans="1:5" ht="16.5" x14ac:dyDescent="0.3">
      <c r="A17" s="23"/>
      <c r="B17" s="22"/>
      <c r="C17" s="46"/>
      <c r="D17" s="50" t="s">
        <v>366</v>
      </c>
      <c r="E17" s="21"/>
    </row>
    <row r="18" spans="1:5" ht="33" x14ac:dyDescent="0.3">
      <c r="A18" s="23"/>
      <c r="B18" s="22"/>
      <c r="C18" s="46" t="s">
        <v>367</v>
      </c>
      <c r="D18" s="22" t="s">
        <v>368</v>
      </c>
      <c r="E18" s="21"/>
    </row>
    <row r="19" spans="1:5" ht="16.5" x14ac:dyDescent="0.3">
      <c r="A19" s="23"/>
      <c r="B19" s="22"/>
      <c r="C19" s="46"/>
      <c r="D19" s="50" t="s">
        <v>369</v>
      </c>
      <c r="E19" s="21"/>
    </row>
    <row r="20" spans="1:5" ht="30" customHeight="1" x14ac:dyDescent="0.25">
      <c r="A20" s="23"/>
      <c r="B20" s="22"/>
      <c r="C20" s="23"/>
      <c r="D20" s="50" t="s">
        <v>370</v>
      </c>
      <c r="E20" s="172" t="s">
        <v>371</v>
      </c>
    </row>
    <row r="21" spans="1:5" ht="33" x14ac:dyDescent="0.3">
      <c r="A21" s="13">
        <v>4</v>
      </c>
      <c r="B21" s="47" t="s">
        <v>372</v>
      </c>
      <c r="C21" s="46" t="s">
        <v>373</v>
      </c>
      <c r="D21" s="22" t="s">
        <v>374</v>
      </c>
      <c r="E21" s="21"/>
    </row>
    <row r="22" spans="1:5" ht="16.5" x14ac:dyDescent="0.3">
      <c r="A22" s="21"/>
      <c r="B22" s="20"/>
      <c r="C22" s="21"/>
      <c r="D22" s="20"/>
      <c r="E22" s="21"/>
    </row>
    <row r="23" spans="1:5" x14ac:dyDescent="0.25">
      <c r="B23" s="3"/>
      <c r="D23" s="3"/>
    </row>
    <row r="24" spans="1:5" x14ac:dyDescent="0.25">
      <c r="B24" s="3"/>
      <c r="D24" s="3"/>
    </row>
    <row r="25" spans="1:5" x14ac:dyDescent="0.25">
      <c r="B25" s="3"/>
      <c r="D25" s="3"/>
    </row>
    <row r="26" spans="1:5" x14ac:dyDescent="0.25">
      <c r="B26" s="3"/>
      <c r="D26" s="3"/>
    </row>
    <row r="27" spans="1:5" x14ac:dyDescent="0.25">
      <c r="B27" s="3"/>
      <c r="D27" s="3"/>
    </row>
    <row r="28" spans="1:5" x14ac:dyDescent="0.25">
      <c r="B28" s="3"/>
      <c r="D28" s="3"/>
    </row>
  </sheetData>
  <mergeCells count="2">
    <mergeCell ref="A4:A6"/>
    <mergeCell ref="B4:B6"/>
  </mergeCells>
  <hyperlinks>
    <hyperlink ref="E4" location="'1. Horas requeridas PAA'!A1" display="'1. Horas requeridas PAA'!A1" xr:uid="{00000000-0004-0000-0900-000000000000}"/>
    <hyperlink ref="E5" location="'1. Horas requeridas PAA'!A1" display="'1. Horas requeridas PAA'!A1" xr:uid="{00000000-0004-0000-0900-000001000000}"/>
    <hyperlink ref="E6" location="'1. Horas requeridas PAA'!A1" display="'1. Horas requeridas PAA'!A1" xr:uid="{00000000-0004-0000-0900-000002000000}"/>
    <hyperlink ref="E9" location="'2. Días -horas hábiles x vig'!A1" display="'2. Días -horas hábiles x vig'!A1" xr:uid="{00000000-0004-0000-0900-000003000000}"/>
    <hyperlink ref="E8" r:id="rId1" xr:uid="{00000000-0004-0000-0900-000004000000}"/>
    <hyperlink ref="E10" location="'2. Días -horas hábiles x vig'!A27" display="2. Días -horas hábiles x vig'!A27 Horas disponibles E. Auditor" xr:uid="{00000000-0004-0000-0900-000005000000}"/>
    <hyperlink ref="E20" location="'2. Días -horas hábiles x vig'!A48" display="2. Días -horas hábiles x vig'!A48Resultados calculos horas disponibles" xr:uid="{00000000-0004-0000-0900-000006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22"/>
  <sheetViews>
    <sheetView workbookViewId="0">
      <selection activeCell="D18" sqref="D18"/>
    </sheetView>
  </sheetViews>
  <sheetFormatPr baseColWidth="10" defaultColWidth="11.42578125" defaultRowHeight="16.5" x14ac:dyDescent="0.3"/>
  <cols>
    <col min="1" max="1" width="26.140625" style="61" customWidth="1"/>
    <col min="2" max="2" width="48.7109375" style="61" customWidth="1"/>
    <col min="3" max="3" width="28.42578125" style="61" customWidth="1"/>
    <col min="4" max="4" width="40.7109375" style="61" customWidth="1"/>
    <col min="5" max="9" width="23.28515625" style="61" customWidth="1"/>
    <col min="10" max="10" width="11" style="61" customWidth="1"/>
    <col min="11" max="11" width="12.5703125" style="61" bestFit="1" customWidth="1"/>
    <col min="12" max="13" width="11.42578125" style="61"/>
    <col min="14" max="14" width="0.140625" style="61" customWidth="1"/>
    <col min="15" max="16384" width="11.42578125" style="61"/>
  </cols>
  <sheetData>
    <row r="1" spans="1:14" s="5" customFormat="1" ht="72" customHeight="1" x14ac:dyDescent="0.25">
      <c r="A1" s="55" t="s">
        <v>375</v>
      </c>
      <c r="B1" s="479" t="s">
        <v>376</v>
      </c>
      <c r="C1" s="479"/>
      <c r="D1" s="479"/>
      <c r="E1" s="479"/>
      <c r="F1" s="479"/>
      <c r="G1" s="479"/>
      <c r="H1" s="479"/>
      <c r="I1" s="480"/>
      <c r="J1" s="32"/>
      <c r="K1" s="32"/>
      <c r="L1" s="34"/>
      <c r="M1" s="35"/>
    </row>
    <row r="2" spans="1:14" x14ac:dyDescent="0.3">
      <c r="A2" s="63"/>
      <c r="B2" s="12"/>
      <c r="C2" s="12"/>
      <c r="D2" s="12"/>
      <c r="E2" s="12"/>
      <c r="F2" s="12"/>
      <c r="G2" s="12"/>
      <c r="H2" s="12"/>
      <c r="I2" s="64"/>
    </row>
    <row r="3" spans="1:14" x14ac:dyDescent="0.3">
      <c r="A3" s="63" t="s">
        <v>377</v>
      </c>
      <c r="B3" s="12"/>
      <c r="C3" s="12"/>
      <c r="D3" s="12"/>
      <c r="E3" s="12"/>
      <c r="F3" s="12"/>
      <c r="G3" s="12"/>
      <c r="H3" s="12"/>
      <c r="I3" s="64"/>
    </row>
    <row r="4" spans="1:14" ht="18.75" x14ac:dyDescent="0.3">
      <c r="A4" s="133" t="s">
        <v>378</v>
      </c>
      <c r="B4" s="12"/>
      <c r="C4" s="12"/>
      <c r="D4" s="12"/>
      <c r="E4" s="12"/>
      <c r="F4" s="12"/>
      <c r="G4" s="12"/>
      <c r="H4" s="12"/>
      <c r="I4" s="64"/>
    </row>
    <row r="5" spans="1:14" ht="18.75" x14ac:dyDescent="0.3">
      <c r="A5" s="133" t="s">
        <v>379</v>
      </c>
      <c r="B5" s="12"/>
      <c r="C5" s="12"/>
      <c r="D5" s="12"/>
      <c r="E5" s="12"/>
      <c r="F5" s="12"/>
      <c r="G5" s="12"/>
      <c r="H5" s="12"/>
      <c r="I5" s="64"/>
    </row>
    <row r="6" spans="1:14" ht="18.75" x14ac:dyDescent="0.3">
      <c r="A6" s="133" t="s">
        <v>380</v>
      </c>
      <c r="B6" s="12"/>
      <c r="C6" s="12"/>
      <c r="D6" s="12"/>
      <c r="E6" s="12"/>
      <c r="F6" s="12"/>
      <c r="G6" s="12"/>
      <c r="H6" s="12"/>
      <c r="I6" s="64"/>
    </row>
    <row r="7" spans="1:14" ht="18.75" x14ac:dyDescent="0.3">
      <c r="A7" s="132"/>
      <c r="B7" s="12"/>
      <c r="C7" s="12"/>
      <c r="D7" s="12"/>
      <c r="E7" s="12"/>
      <c r="F7" s="12"/>
      <c r="G7" s="12"/>
      <c r="H7" s="12"/>
      <c r="I7" s="64"/>
    </row>
    <row r="8" spans="1:14" x14ac:dyDescent="0.3">
      <c r="A8" s="119"/>
      <c r="B8" s="12"/>
      <c r="C8" s="12"/>
      <c r="D8" s="12"/>
      <c r="E8" s="12"/>
      <c r="F8" s="12"/>
      <c r="G8" s="12"/>
      <c r="H8" s="12"/>
      <c r="I8" s="64"/>
    </row>
    <row r="9" spans="1:14" x14ac:dyDescent="0.3">
      <c r="A9" s="481" t="s">
        <v>378</v>
      </c>
      <c r="B9" s="482"/>
      <c r="C9" s="482"/>
      <c r="D9" s="482"/>
      <c r="E9" s="482"/>
      <c r="F9" s="482"/>
      <c r="G9" s="482"/>
      <c r="H9" s="482"/>
      <c r="I9" s="483"/>
    </row>
    <row r="10" spans="1:14" x14ac:dyDescent="0.3">
      <c r="A10" s="65" t="s">
        <v>381</v>
      </c>
      <c r="B10" s="56" t="s">
        <v>382</v>
      </c>
      <c r="C10" s="56" t="s">
        <v>383</v>
      </c>
      <c r="D10" s="56" t="s">
        <v>384</v>
      </c>
      <c r="E10" s="56" t="s">
        <v>385</v>
      </c>
      <c r="F10" s="56" t="s">
        <v>386</v>
      </c>
      <c r="G10" s="56" t="s">
        <v>387</v>
      </c>
      <c r="H10" s="57" t="s">
        <v>388</v>
      </c>
      <c r="I10" s="66" t="s">
        <v>389</v>
      </c>
    </row>
    <row r="11" spans="1:14" x14ac:dyDescent="0.3">
      <c r="A11" s="65"/>
      <c r="B11" s="56"/>
      <c r="C11" s="56"/>
      <c r="D11" s="476" t="s">
        <v>390</v>
      </c>
      <c r="E11" s="477"/>
      <c r="F11" s="478"/>
      <c r="G11" s="56"/>
      <c r="H11" s="57"/>
      <c r="I11" s="66"/>
    </row>
    <row r="12" spans="1:14" ht="58.5" customHeight="1" x14ac:dyDescent="0.3">
      <c r="A12" s="67" t="s">
        <v>391</v>
      </c>
      <c r="B12" s="59" t="s">
        <v>392</v>
      </c>
      <c r="C12" s="58" t="s">
        <v>331</v>
      </c>
      <c r="D12" s="59" t="s">
        <v>393</v>
      </c>
      <c r="E12" s="59" t="s">
        <v>394</v>
      </c>
      <c r="F12" s="59" t="s">
        <v>395</v>
      </c>
      <c r="G12" s="59" t="s">
        <v>396</v>
      </c>
      <c r="H12" s="59" t="s">
        <v>397</v>
      </c>
      <c r="I12" s="68" t="s">
        <v>398</v>
      </c>
      <c r="N12" s="122" t="s">
        <v>399</v>
      </c>
    </row>
    <row r="13" spans="1:14" ht="48" customHeight="1" x14ac:dyDescent="0.3">
      <c r="A13" s="69">
        <v>1</v>
      </c>
      <c r="B13" s="53" t="s">
        <v>400</v>
      </c>
      <c r="C13" s="60"/>
      <c r="D13" s="54"/>
      <c r="E13" s="54"/>
      <c r="F13" s="54"/>
      <c r="G13" s="54">
        <f>SUM(D13:F13)</f>
        <v>0</v>
      </c>
      <c r="H13" s="54"/>
      <c r="I13" s="70">
        <f>+G13*H13</f>
        <v>0</v>
      </c>
      <c r="N13" s="120" t="s">
        <v>400</v>
      </c>
    </row>
    <row r="14" spans="1:14" ht="48" customHeight="1" x14ac:dyDescent="0.3">
      <c r="A14" s="69">
        <v>2</v>
      </c>
      <c r="B14" s="53" t="s">
        <v>400</v>
      </c>
      <c r="C14" s="60"/>
      <c r="D14" s="54"/>
      <c r="E14" s="54"/>
      <c r="F14" s="54"/>
      <c r="G14" s="54">
        <f t="shared" ref="G14:G77" si="0">SUM(D14:F14)</f>
        <v>0</v>
      </c>
      <c r="H14" s="54"/>
      <c r="I14" s="70">
        <f t="shared" ref="I14:I77" si="1">+G14*H14</f>
        <v>0</v>
      </c>
      <c r="N14" s="120" t="s">
        <v>401</v>
      </c>
    </row>
    <row r="15" spans="1:14" ht="48" customHeight="1" x14ac:dyDescent="0.3">
      <c r="A15" s="69">
        <v>3</v>
      </c>
      <c r="B15" s="53" t="s">
        <v>400</v>
      </c>
      <c r="C15" s="60"/>
      <c r="D15" s="54"/>
      <c r="E15" s="54"/>
      <c r="F15" s="54"/>
      <c r="G15" s="54">
        <f t="shared" si="0"/>
        <v>0</v>
      </c>
      <c r="H15" s="54"/>
      <c r="I15" s="70">
        <f t="shared" si="1"/>
        <v>0</v>
      </c>
      <c r="N15" s="120" t="s">
        <v>402</v>
      </c>
    </row>
    <row r="16" spans="1:14" ht="48" customHeight="1" x14ac:dyDescent="0.3">
      <c r="A16" s="69">
        <v>4</v>
      </c>
      <c r="B16" s="53" t="s">
        <v>400</v>
      </c>
      <c r="C16" s="60"/>
      <c r="D16" s="54"/>
      <c r="E16" s="54"/>
      <c r="F16" s="54"/>
      <c r="G16" s="54">
        <f t="shared" si="0"/>
        <v>0</v>
      </c>
      <c r="H16" s="54"/>
      <c r="I16" s="70">
        <f t="shared" si="1"/>
        <v>0</v>
      </c>
      <c r="N16" s="120" t="s">
        <v>403</v>
      </c>
    </row>
    <row r="17" spans="1:14" ht="48" customHeight="1" x14ac:dyDescent="0.3">
      <c r="A17" s="69">
        <v>5</v>
      </c>
      <c r="B17" s="53" t="s">
        <v>400</v>
      </c>
      <c r="C17" s="60"/>
      <c r="D17" s="54"/>
      <c r="E17" s="54"/>
      <c r="F17" s="54"/>
      <c r="G17" s="54">
        <f t="shared" si="0"/>
        <v>0</v>
      </c>
      <c r="H17" s="54"/>
      <c r="I17" s="70">
        <f t="shared" si="1"/>
        <v>0</v>
      </c>
      <c r="N17" s="120" t="s">
        <v>404</v>
      </c>
    </row>
    <row r="18" spans="1:14" ht="48" customHeight="1" x14ac:dyDescent="0.3">
      <c r="A18" s="69">
        <v>6</v>
      </c>
      <c r="B18" s="53" t="s">
        <v>401</v>
      </c>
      <c r="C18" s="60"/>
      <c r="D18" s="54"/>
      <c r="E18" s="54"/>
      <c r="F18" s="54"/>
      <c r="G18" s="54">
        <f t="shared" si="0"/>
        <v>0</v>
      </c>
      <c r="H18" s="54"/>
      <c r="I18" s="70">
        <f t="shared" si="1"/>
        <v>0</v>
      </c>
    </row>
    <row r="19" spans="1:14" ht="48" customHeight="1" x14ac:dyDescent="0.3">
      <c r="A19" s="69">
        <v>7</v>
      </c>
      <c r="B19" s="53" t="s">
        <v>401</v>
      </c>
      <c r="C19" s="60"/>
      <c r="D19" s="54"/>
      <c r="E19" s="54"/>
      <c r="F19" s="54"/>
      <c r="G19" s="54">
        <f t="shared" si="0"/>
        <v>0</v>
      </c>
      <c r="H19" s="54"/>
      <c r="I19" s="70">
        <f t="shared" si="1"/>
        <v>0</v>
      </c>
    </row>
    <row r="20" spans="1:14" ht="48" customHeight="1" x14ac:dyDescent="0.3">
      <c r="A20" s="69">
        <v>8</v>
      </c>
      <c r="B20" s="53" t="s">
        <v>401</v>
      </c>
      <c r="C20" s="60"/>
      <c r="D20" s="54"/>
      <c r="E20" s="54"/>
      <c r="F20" s="54"/>
      <c r="G20" s="54">
        <f t="shared" si="0"/>
        <v>0</v>
      </c>
      <c r="H20" s="54"/>
      <c r="I20" s="70">
        <f t="shared" si="1"/>
        <v>0</v>
      </c>
    </row>
    <row r="21" spans="1:14" ht="48" customHeight="1" x14ac:dyDescent="0.3">
      <c r="A21" s="69">
        <v>9</v>
      </c>
      <c r="B21" s="53" t="s">
        <v>401</v>
      </c>
      <c r="C21" s="60"/>
      <c r="D21" s="54"/>
      <c r="E21" s="54"/>
      <c r="F21" s="54"/>
      <c r="G21" s="54">
        <f t="shared" si="0"/>
        <v>0</v>
      </c>
      <c r="H21" s="54"/>
      <c r="I21" s="70">
        <f t="shared" si="1"/>
        <v>0</v>
      </c>
    </row>
    <row r="22" spans="1:14" ht="48" customHeight="1" x14ac:dyDescent="0.3">
      <c r="A22" s="69">
        <v>10</v>
      </c>
      <c r="B22" s="53" t="s">
        <v>402</v>
      </c>
      <c r="C22" s="60"/>
      <c r="D22" s="54"/>
      <c r="E22" s="54"/>
      <c r="F22" s="54"/>
      <c r="G22" s="54">
        <f t="shared" si="0"/>
        <v>0</v>
      </c>
      <c r="H22" s="54"/>
      <c r="I22" s="70">
        <f t="shared" si="1"/>
        <v>0</v>
      </c>
    </row>
    <row r="23" spans="1:14" ht="48" customHeight="1" x14ac:dyDescent="0.3">
      <c r="A23" s="69">
        <v>11</v>
      </c>
      <c r="B23" s="53" t="s">
        <v>402</v>
      </c>
      <c r="C23" s="60"/>
      <c r="D23" s="54"/>
      <c r="E23" s="54"/>
      <c r="F23" s="54"/>
      <c r="G23" s="54">
        <f t="shared" si="0"/>
        <v>0</v>
      </c>
      <c r="H23" s="54"/>
      <c r="I23" s="70">
        <f t="shared" si="1"/>
        <v>0</v>
      </c>
    </row>
    <row r="24" spans="1:14" ht="48" customHeight="1" x14ac:dyDescent="0.3">
      <c r="A24" s="69">
        <v>12</v>
      </c>
      <c r="B24" s="53" t="s">
        <v>402</v>
      </c>
      <c r="C24" s="60"/>
      <c r="D24" s="54"/>
      <c r="E24" s="54"/>
      <c r="F24" s="54"/>
      <c r="G24" s="54">
        <f t="shared" si="0"/>
        <v>0</v>
      </c>
      <c r="H24" s="54"/>
      <c r="I24" s="70">
        <f t="shared" si="1"/>
        <v>0</v>
      </c>
    </row>
    <row r="25" spans="1:14" ht="48" customHeight="1" x14ac:dyDescent="0.3">
      <c r="A25" s="69">
        <v>13</v>
      </c>
      <c r="B25" s="53" t="s">
        <v>402</v>
      </c>
      <c r="C25" s="60"/>
      <c r="D25" s="54"/>
      <c r="E25" s="54"/>
      <c r="F25" s="54"/>
      <c r="G25" s="54">
        <f t="shared" si="0"/>
        <v>0</v>
      </c>
      <c r="H25" s="54"/>
      <c r="I25" s="70">
        <f t="shared" si="1"/>
        <v>0</v>
      </c>
    </row>
    <row r="26" spans="1:14" ht="48" customHeight="1" x14ac:dyDescent="0.3">
      <c r="A26" s="69">
        <v>14</v>
      </c>
      <c r="B26" s="53" t="s">
        <v>402</v>
      </c>
      <c r="C26" s="60"/>
      <c r="D26" s="54"/>
      <c r="E26" s="54"/>
      <c r="F26" s="54"/>
      <c r="G26" s="54">
        <f t="shared" si="0"/>
        <v>0</v>
      </c>
      <c r="H26" s="54"/>
      <c r="I26" s="70">
        <f t="shared" si="1"/>
        <v>0</v>
      </c>
    </row>
    <row r="27" spans="1:14" ht="48" customHeight="1" x14ac:dyDescent="0.3">
      <c r="A27" s="69">
        <v>15</v>
      </c>
      <c r="B27" s="53" t="s">
        <v>402</v>
      </c>
      <c r="C27" s="60"/>
      <c r="D27" s="54"/>
      <c r="E27" s="54"/>
      <c r="F27" s="54"/>
      <c r="G27" s="54">
        <f t="shared" si="0"/>
        <v>0</v>
      </c>
      <c r="H27" s="54"/>
      <c r="I27" s="70">
        <f t="shared" si="1"/>
        <v>0</v>
      </c>
    </row>
    <row r="28" spans="1:14" ht="48" customHeight="1" x14ac:dyDescent="0.3">
      <c r="A28" s="69">
        <v>16</v>
      </c>
      <c r="B28" s="53" t="s">
        <v>402</v>
      </c>
      <c r="C28" s="60"/>
      <c r="D28" s="54"/>
      <c r="E28" s="54"/>
      <c r="F28" s="54"/>
      <c r="G28" s="54">
        <f t="shared" si="0"/>
        <v>0</v>
      </c>
      <c r="H28" s="54"/>
      <c r="I28" s="70">
        <f t="shared" si="1"/>
        <v>0</v>
      </c>
    </row>
    <row r="29" spans="1:14" ht="48" customHeight="1" x14ac:dyDescent="0.3">
      <c r="A29" s="69">
        <v>17</v>
      </c>
      <c r="B29" s="53" t="s">
        <v>402</v>
      </c>
      <c r="C29" s="60"/>
      <c r="D29" s="54"/>
      <c r="E29" s="54"/>
      <c r="F29" s="54"/>
      <c r="G29" s="54">
        <f t="shared" si="0"/>
        <v>0</v>
      </c>
      <c r="H29" s="54"/>
      <c r="I29" s="70">
        <f t="shared" si="1"/>
        <v>0</v>
      </c>
    </row>
    <row r="30" spans="1:14" ht="48" customHeight="1" x14ac:dyDescent="0.3">
      <c r="A30" s="69">
        <v>18</v>
      </c>
      <c r="B30" s="53" t="s">
        <v>402</v>
      </c>
      <c r="C30" s="60"/>
      <c r="D30" s="54">
        <v>12</v>
      </c>
      <c r="E30" s="54">
        <v>12</v>
      </c>
      <c r="F30" s="54">
        <v>12</v>
      </c>
      <c r="G30" s="54">
        <f t="shared" si="0"/>
        <v>36</v>
      </c>
      <c r="H30" s="54">
        <v>1</v>
      </c>
      <c r="I30" s="70">
        <f t="shared" si="1"/>
        <v>36</v>
      </c>
    </row>
    <row r="31" spans="1:14" ht="48" customHeight="1" x14ac:dyDescent="0.3">
      <c r="A31" s="121"/>
      <c r="B31" s="53"/>
      <c r="C31" s="60"/>
      <c r="D31" s="54"/>
      <c r="E31" s="54"/>
      <c r="F31" s="54"/>
      <c r="G31" s="54">
        <f t="shared" si="0"/>
        <v>0</v>
      </c>
      <c r="H31" s="54"/>
      <c r="I31" s="70">
        <f t="shared" si="1"/>
        <v>0</v>
      </c>
    </row>
    <row r="32" spans="1:14" ht="48" customHeight="1" x14ac:dyDescent="0.3">
      <c r="A32" s="121"/>
      <c r="B32" s="53"/>
      <c r="C32" s="60"/>
      <c r="D32" s="54"/>
      <c r="E32" s="54"/>
      <c r="F32" s="54"/>
      <c r="G32" s="54">
        <f t="shared" si="0"/>
        <v>0</v>
      </c>
      <c r="H32" s="54"/>
      <c r="I32" s="70">
        <f t="shared" si="1"/>
        <v>0</v>
      </c>
    </row>
    <row r="33" spans="1:9" ht="48" customHeight="1" x14ac:dyDescent="0.3">
      <c r="A33" s="121"/>
      <c r="B33" s="53"/>
      <c r="C33" s="60"/>
      <c r="D33" s="54"/>
      <c r="E33" s="54"/>
      <c r="F33" s="54"/>
      <c r="G33" s="54">
        <f t="shared" si="0"/>
        <v>0</v>
      </c>
      <c r="H33" s="54"/>
      <c r="I33" s="70">
        <f t="shared" si="1"/>
        <v>0</v>
      </c>
    </row>
    <row r="34" spans="1:9" ht="48" customHeight="1" x14ac:dyDescent="0.3">
      <c r="A34" s="121"/>
      <c r="B34" s="53"/>
      <c r="C34" s="60"/>
      <c r="D34" s="54"/>
      <c r="E34" s="54"/>
      <c r="F34" s="54"/>
      <c r="G34" s="54">
        <f t="shared" si="0"/>
        <v>0</v>
      </c>
      <c r="H34" s="54"/>
      <c r="I34" s="70">
        <f t="shared" si="1"/>
        <v>0</v>
      </c>
    </row>
    <row r="35" spans="1:9" ht="48" customHeight="1" x14ac:dyDescent="0.3">
      <c r="A35" s="121"/>
      <c r="B35" s="53"/>
      <c r="C35" s="60"/>
      <c r="D35" s="54"/>
      <c r="E35" s="54"/>
      <c r="F35" s="54"/>
      <c r="G35" s="54">
        <f t="shared" si="0"/>
        <v>0</v>
      </c>
      <c r="H35" s="54"/>
      <c r="I35" s="70">
        <f t="shared" si="1"/>
        <v>0</v>
      </c>
    </row>
    <row r="36" spans="1:9" ht="48" customHeight="1" x14ac:dyDescent="0.3">
      <c r="A36" s="121"/>
      <c r="B36" s="53"/>
      <c r="C36" s="60"/>
      <c r="D36" s="54"/>
      <c r="E36" s="54"/>
      <c r="F36" s="54"/>
      <c r="G36" s="54">
        <f t="shared" si="0"/>
        <v>0</v>
      </c>
      <c r="H36" s="54"/>
      <c r="I36" s="70">
        <f t="shared" si="1"/>
        <v>0</v>
      </c>
    </row>
    <row r="37" spans="1:9" ht="48" customHeight="1" x14ac:dyDescent="0.3">
      <c r="A37" s="121"/>
      <c r="B37" s="53"/>
      <c r="C37" s="60"/>
      <c r="D37" s="54"/>
      <c r="E37" s="54"/>
      <c r="F37" s="54"/>
      <c r="G37" s="54">
        <f t="shared" si="0"/>
        <v>0</v>
      </c>
      <c r="H37" s="54"/>
      <c r="I37" s="70">
        <f t="shared" si="1"/>
        <v>0</v>
      </c>
    </row>
    <row r="38" spans="1:9" ht="48" customHeight="1" x14ac:dyDescent="0.3">
      <c r="A38" s="121"/>
      <c r="B38" s="53"/>
      <c r="C38" s="60"/>
      <c r="D38" s="54"/>
      <c r="E38" s="54"/>
      <c r="F38" s="54"/>
      <c r="G38" s="54">
        <f t="shared" si="0"/>
        <v>0</v>
      </c>
      <c r="H38" s="54"/>
      <c r="I38" s="70">
        <f t="shared" si="1"/>
        <v>0</v>
      </c>
    </row>
    <row r="39" spans="1:9" ht="48" customHeight="1" x14ac:dyDescent="0.3">
      <c r="A39" s="121"/>
      <c r="B39" s="53"/>
      <c r="C39" s="60"/>
      <c r="D39" s="54"/>
      <c r="E39" s="54"/>
      <c r="F39" s="54"/>
      <c r="G39" s="54">
        <f t="shared" si="0"/>
        <v>0</v>
      </c>
      <c r="H39" s="54"/>
      <c r="I39" s="70">
        <f t="shared" si="1"/>
        <v>0</v>
      </c>
    </row>
    <row r="40" spans="1:9" ht="48" customHeight="1" x14ac:dyDescent="0.3">
      <c r="A40" s="121"/>
      <c r="B40" s="53"/>
      <c r="C40" s="60"/>
      <c r="D40" s="54"/>
      <c r="E40" s="54"/>
      <c r="F40" s="54"/>
      <c r="G40" s="54">
        <f t="shared" si="0"/>
        <v>0</v>
      </c>
      <c r="H40" s="54"/>
      <c r="I40" s="70">
        <f t="shared" si="1"/>
        <v>0</v>
      </c>
    </row>
    <row r="41" spans="1:9" ht="48" customHeight="1" x14ac:dyDescent="0.3">
      <c r="A41" s="121"/>
      <c r="B41" s="53"/>
      <c r="C41" s="60"/>
      <c r="D41" s="54"/>
      <c r="E41" s="54"/>
      <c r="F41" s="54"/>
      <c r="G41" s="54">
        <f t="shared" si="0"/>
        <v>0</v>
      </c>
      <c r="H41" s="54"/>
      <c r="I41" s="70">
        <f t="shared" si="1"/>
        <v>0</v>
      </c>
    </row>
    <row r="42" spans="1:9" ht="48" customHeight="1" x14ac:dyDescent="0.3">
      <c r="A42" s="121"/>
      <c r="B42" s="53"/>
      <c r="C42" s="60"/>
      <c r="D42" s="54"/>
      <c r="E42" s="54"/>
      <c r="F42" s="54"/>
      <c r="G42" s="54">
        <f t="shared" si="0"/>
        <v>0</v>
      </c>
      <c r="H42" s="54"/>
      <c r="I42" s="70">
        <f t="shared" si="1"/>
        <v>0</v>
      </c>
    </row>
    <row r="43" spans="1:9" ht="48" customHeight="1" x14ac:dyDescent="0.3">
      <c r="A43" s="121"/>
      <c r="B43" s="53"/>
      <c r="C43" s="60"/>
      <c r="D43" s="54"/>
      <c r="E43" s="54"/>
      <c r="F43" s="54"/>
      <c r="G43" s="54">
        <f t="shared" si="0"/>
        <v>0</v>
      </c>
      <c r="H43" s="54"/>
      <c r="I43" s="70">
        <f t="shared" si="1"/>
        <v>0</v>
      </c>
    </row>
    <row r="44" spans="1:9" ht="48" customHeight="1" x14ac:dyDescent="0.3">
      <c r="A44" s="121"/>
      <c r="B44" s="53"/>
      <c r="C44" s="60"/>
      <c r="D44" s="54"/>
      <c r="E44" s="54"/>
      <c r="F44" s="54"/>
      <c r="G44" s="54">
        <f t="shared" si="0"/>
        <v>0</v>
      </c>
      <c r="H44" s="54"/>
      <c r="I44" s="70">
        <f t="shared" si="1"/>
        <v>0</v>
      </c>
    </row>
    <row r="45" spans="1:9" ht="48" customHeight="1" x14ac:dyDescent="0.3">
      <c r="A45" s="121"/>
      <c r="B45" s="53"/>
      <c r="C45" s="60"/>
      <c r="D45" s="54"/>
      <c r="E45" s="54"/>
      <c r="F45" s="54"/>
      <c r="G45" s="54">
        <f t="shared" si="0"/>
        <v>0</v>
      </c>
      <c r="H45" s="54"/>
      <c r="I45" s="70">
        <f t="shared" si="1"/>
        <v>0</v>
      </c>
    </row>
    <row r="46" spans="1:9" ht="48" customHeight="1" x14ac:dyDescent="0.3">
      <c r="A46" s="121"/>
      <c r="B46" s="53"/>
      <c r="C46" s="60"/>
      <c r="D46" s="54"/>
      <c r="E46" s="54"/>
      <c r="F46" s="54"/>
      <c r="G46" s="54">
        <f t="shared" si="0"/>
        <v>0</v>
      </c>
      <c r="H46" s="54"/>
      <c r="I46" s="70">
        <f t="shared" si="1"/>
        <v>0</v>
      </c>
    </row>
    <row r="47" spans="1:9" ht="48" customHeight="1" x14ac:dyDescent="0.3">
      <c r="A47" s="121"/>
      <c r="B47" s="53"/>
      <c r="C47" s="60"/>
      <c r="D47" s="54"/>
      <c r="E47" s="54"/>
      <c r="F47" s="54"/>
      <c r="G47" s="54">
        <f t="shared" si="0"/>
        <v>0</v>
      </c>
      <c r="H47" s="54"/>
      <c r="I47" s="70">
        <f t="shared" si="1"/>
        <v>0</v>
      </c>
    </row>
    <row r="48" spans="1:9" ht="48" customHeight="1" x14ac:dyDescent="0.3">
      <c r="A48" s="121"/>
      <c r="B48" s="53"/>
      <c r="C48" s="60"/>
      <c r="D48" s="54"/>
      <c r="E48" s="54"/>
      <c r="F48" s="54"/>
      <c r="G48" s="54">
        <f t="shared" si="0"/>
        <v>0</v>
      </c>
      <c r="H48" s="54"/>
      <c r="I48" s="70">
        <f t="shared" si="1"/>
        <v>0</v>
      </c>
    </row>
    <row r="49" spans="1:9" ht="48" customHeight="1" x14ac:dyDescent="0.3">
      <c r="A49" s="121"/>
      <c r="B49" s="53"/>
      <c r="C49" s="60"/>
      <c r="D49" s="54"/>
      <c r="E49" s="54"/>
      <c r="F49" s="54"/>
      <c r="G49" s="54">
        <f t="shared" si="0"/>
        <v>0</v>
      </c>
      <c r="H49" s="54"/>
      <c r="I49" s="70">
        <f t="shared" si="1"/>
        <v>0</v>
      </c>
    </row>
    <row r="50" spans="1:9" ht="48" customHeight="1" x14ac:dyDescent="0.3">
      <c r="A50" s="121"/>
      <c r="B50" s="53"/>
      <c r="C50" s="60"/>
      <c r="D50" s="54"/>
      <c r="E50" s="54"/>
      <c r="F50" s="54"/>
      <c r="G50" s="54">
        <f t="shared" si="0"/>
        <v>0</v>
      </c>
      <c r="H50" s="54"/>
      <c r="I50" s="70">
        <f t="shared" si="1"/>
        <v>0</v>
      </c>
    </row>
    <row r="51" spans="1:9" ht="48" customHeight="1" x14ac:dyDescent="0.3">
      <c r="A51" s="121"/>
      <c r="B51" s="53"/>
      <c r="C51" s="60"/>
      <c r="D51" s="54"/>
      <c r="E51" s="54"/>
      <c r="F51" s="54"/>
      <c r="G51" s="54">
        <f t="shared" si="0"/>
        <v>0</v>
      </c>
      <c r="H51" s="54"/>
      <c r="I51" s="70">
        <f t="shared" si="1"/>
        <v>0</v>
      </c>
    </row>
    <row r="52" spans="1:9" ht="48" customHeight="1" x14ac:dyDescent="0.3">
      <c r="A52" s="121"/>
      <c r="B52" s="53"/>
      <c r="C52" s="60"/>
      <c r="D52" s="54"/>
      <c r="E52" s="54"/>
      <c r="F52" s="54"/>
      <c r="G52" s="54">
        <f t="shared" si="0"/>
        <v>0</v>
      </c>
      <c r="H52" s="54"/>
      <c r="I52" s="70">
        <f t="shared" si="1"/>
        <v>0</v>
      </c>
    </row>
    <row r="53" spans="1:9" ht="48" customHeight="1" x14ac:dyDescent="0.3">
      <c r="A53" s="121"/>
      <c r="B53" s="53"/>
      <c r="C53" s="60"/>
      <c r="D53" s="54"/>
      <c r="E53" s="54"/>
      <c r="F53" s="54"/>
      <c r="G53" s="54">
        <f t="shared" si="0"/>
        <v>0</v>
      </c>
      <c r="H53" s="54"/>
      <c r="I53" s="70">
        <f t="shared" si="1"/>
        <v>0</v>
      </c>
    </row>
    <row r="54" spans="1:9" ht="48" customHeight="1" x14ac:dyDescent="0.3">
      <c r="A54" s="121"/>
      <c r="B54" s="53"/>
      <c r="C54" s="60"/>
      <c r="D54" s="54"/>
      <c r="E54" s="54"/>
      <c r="F54" s="54"/>
      <c r="G54" s="54">
        <f t="shared" si="0"/>
        <v>0</v>
      </c>
      <c r="H54" s="54"/>
      <c r="I54" s="70">
        <f t="shared" si="1"/>
        <v>0</v>
      </c>
    </row>
    <row r="55" spans="1:9" ht="48" customHeight="1" x14ac:dyDescent="0.3">
      <c r="A55" s="121"/>
      <c r="B55" s="53"/>
      <c r="C55" s="60"/>
      <c r="D55" s="54"/>
      <c r="E55" s="54"/>
      <c r="F55" s="54"/>
      <c r="G55" s="54">
        <f t="shared" si="0"/>
        <v>0</v>
      </c>
      <c r="H55" s="54"/>
      <c r="I55" s="70">
        <f t="shared" si="1"/>
        <v>0</v>
      </c>
    </row>
    <row r="56" spans="1:9" ht="48" customHeight="1" x14ac:dyDescent="0.3">
      <c r="A56" s="121"/>
      <c r="B56" s="53"/>
      <c r="C56" s="60"/>
      <c r="D56" s="54"/>
      <c r="E56" s="54"/>
      <c r="F56" s="54"/>
      <c r="G56" s="54">
        <f t="shared" si="0"/>
        <v>0</v>
      </c>
      <c r="H56" s="54"/>
      <c r="I56" s="70">
        <f t="shared" si="1"/>
        <v>0</v>
      </c>
    </row>
    <row r="57" spans="1:9" ht="48" customHeight="1" x14ac:dyDescent="0.3">
      <c r="A57" s="121"/>
      <c r="B57" s="53"/>
      <c r="C57" s="60"/>
      <c r="D57" s="54"/>
      <c r="E57" s="54"/>
      <c r="F57" s="54"/>
      <c r="G57" s="54">
        <f t="shared" si="0"/>
        <v>0</v>
      </c>
      <c r="H57" s="54"/>
      <c r="I57" s="70">
        <f t="shared" si="1"/>
        <v>0</v>
      </c>
    </row>
    <row r="58" spans="1:9" ht="48" customHeight="1" x14ac:dyDescent="0.3">
      <c r="A58" s="121"/>
      <c r="B58" s="53"/>
      <c r="C58" s="60"/>
      <c r="D58" s="54"/>
      <c r="E58" s="54"/>
      <c r="F58" s="54"/>
      <c r="G58" s="54">
        <f t="shared" si="0"/>
        <v>0</v>
      </c>
      <c r="H58" s="54"/>
      <c r="I58" s="70">
        <f t="shared" si="1"/>
        <v>0</v>
      </c>
    </row>
    <row r="59" spans="1:9" ht="48" customHeight="1" x14ac:dyDescent="0.3">
      <c r="A59" s="121"/>
      <c r="B59" s="53"/>
      <c r="C59" s="60"/>
      <c r="D59" s="54"/>
      <c r="E59" s="54"/>
      <c r="F59" s="54"/>
      <c r="G59" s="54">
        <f t="shared" si="0"/>
        <v>0</v>
      </c>
      <c r="H59" s="54"/>
      <c r="I59" s="70">
        <f t="shared" si="1"/>
        <v>0</v>
      </c>
    </row>
    <row r="60" spans="1:9" ht="48" customHeight="1" x14ac:dyDescent="0.3">
      <c r="A60" s="121"/>
      <c r="B60" s="53"/>
      <c r="C60" s="60"/>
      <c r="D60" s="54"/>
      <c r="E60" s="54"/>
      <c r="F60" s="54"/>
      <c r="G60" s="54">
        <f t="shared" si="0"/>
        <v>0</v>
      </c>
      <c r="H60" s="54"/>
      <c r="I60" s="70">
        <f t="shared" si="1"/>
        <v>0</v>
      </c>
    </row>
    <row r="61" spans="1:9" ht="48" customHeight="1" x14ac:dyDescent="0.3">
      <c r="A61" s="121"/>
      <c r="B61" s="53"/>
      <c r="C61" s="60"/>
      <c r="D61" s="54"/>
      <c r="E61" s="54"/>
      <c r="F61" s="54"/>
      <c r="G61" s="54">
        <f t="shared" si="0"/>
        <v>0</v>
      </c>
      <c r="H61" s="54"/>
      <c r="I61" s="70">
        <f t="shared" si="1"/>
        <v>0</v>
      </c>
    </row>
    <row r="62" spans="1:9" ht="48" customHeight="1" x14ac:dyDescent="0.3">
      <c r="A62" s="121"/>
      <c r="B62" s="53"/>
      <c r="C62" s="60"/>
      <c r="D62" s="54"/>
      <c r="E62" s="54"/>
      <c r="F62" s="54"/>
      <c r="G62" s="54">
        <f t="shared" si="0"/>
        <v>0</v>
      </c>
      <c r="H62" s="54"/>
      <c r="I62" s="70">
        <f t="shared" si="1"/>
        <v>0</v>
      </c>
    </row>
    <row r="63" spans="1:9" ht="48" customHeight="1" x14ac:dyDescent="0.3">
      <c r="A63" s="121"/>
      <c r="B63" s="53"/>
      <c r="C63" s="60"/>
      <c r="D63" s="54"/>
      <c r="E63" s="54"/>
      <c r="F63" s="54"/>
      <c r="G63" s="54">
        <f t="shared" si="0"/>
        <v>0</v>
      </c>
      <c r="H63" s="54"/>
      <c r="I63" s="70">
        <f t="shared" si="1"/>
        <v>0</v>
      </c>
    </row>
    <row r="64" spans="1:9" ht="48" customHeight="1" x14ac:dyDescent="0.3">
      <c r="A64" s="121"/>
      <c r="B64" s="53"/>
      <c r="C64" s="60"/>
      <c r="D64" s="54"/>
      <c r="E64" s="54"/>
      <c r="F64" s="54"/>
      <c r="G64" s="54">
        <f t="shared" si="0"/>
        <v>0</v>
      </c>
      <c r="H64" s="54"/>
      <c r="I64" s="70">
        <f t="shared" si="1"/>
        <v>0</v>
      </c>
    </row>
    <row r="65" spans="1:9" ht="48" customHeight="1" x14ac:dyDescent="0.3">
      <c r="A65" s="121"/>
      <c r="B65" s="53"/>
      <c r="C65" s="60"/>
      <c r="D65" s="54"/>
      <c r="E65" s="54"/>
      <c r="F65" s="54"/>
      <c r="G65" s="54">
        <f t="shared" si="0"/>
        <v>0</v>
      </c>
      <c r="H65" s="54"/>
      <c r="I65" s="70">
        <f t="shared" si="1"/>
        <v>0</v>
      </c>
    </row>
    <row r="66" spans="1:9" ht="48" customHeight="1" x14ac:dyDescent="0.3">
      <c r="A66" s="121"/>
      <c r="B66" s="53"/>
      <c r="C66" s="60"/>
      <c r="D66" s="54"/>
      <c r="E66" s="54"/>
      <c r="F66" s="54"/>
      <c r="G66" s="54">
        <f t="shared" si="0"/>
        <v>0</v>
      </c>
      <c r="H66" s="54"/>
      <c r="I66" s="70">
        <f t="shared" si="1"/>
        <v>0</v>
      </c>
    </row>
    <row r="67" spans="1:9" ht="48" customHeight="1" x14ac:dyDescent="0.3">
      <c r="A67" s="121"/>
      <c r="B67" s="53"/>
      <c r="C67" s="60"/>
      <c r="D67" s="54"/>
      <c r="E67" s="54"/>
      <c r="F67" s="54"/>
      <c r="G67" s="54">
        <f t="shared" si="0"/>
        <v>0</v>
      </c>
      <c r="H67" s="54"/>
      <c r="I67" s="70">
        <f t="shared" si="1"/>
        <v>0</v>
      </c>
    </row>
    <row r="68" spans="1:9" ht="48" customHeight="1" x14ac:dyDescent="0.3">
      <c r="A68" s="121"/>
      <c r="B68" s="53"/>
      <c r="C68" s="60"/>
      <c r="D68" s="54"/>
      <c r="E68" s="54"/>
      <c r="F68" s="54"/>
      <c r="G68" s="54">
        <f t="shared" si="0"/>
        <v>0</v>
      </c>
      <c r="H68" s="54"/>
      <c r="I68" s="70">
        <f t="shared" si="1"/>
        <v>0</v>
      </c>
    </row>
    <row r="69" spans="1:9" ht="48" customHeight="1" x14ac:dyDescent="0.3">
      <c r="A69" s="121"/>
      <c r="B69" s="53"/>
      <c r="C69" s="60"/>
      <c r="D69" s="54"/>
      <c r="E69" s="54"/>
      <c r="F69" s="54"/>
      <c r="G69" s="54">
        <f t="shared" si="0"/>
        <v>0</v>
      </c>
      <c r="H69" s="54"/>
      <c r="I69" s="70">
        <f t="shared" si="1"/>
        <v>0</v>
      </c>
    </row>
    <row r="70" spans="1:9" ht="48" customHeight="1" x14ac:dyDescent="0.3">
      <c r="A70" s="121"/>
      <c r="B70" s="53"/>
      <c r="C70" s="60"/>
      <c r="D70" s="54"/>
      <c r="E70" s="54"/>
      <c r="F70" s="54"/>
      <c r="G70" s="54">
        <f t="shared" si="0"/>
        <v>0</v>
      </c>
      <c r="H70" s="54"/>
      <c r="I70" s="70">
        <f t="shared" si="1"/>
        <v>0</v>
      </c>
    </row>
    <row r="71" spans="1:9" ht="48" customHeight="1" x14ac:dyDescent="0.3">
      <c r="A71" s="121"/>
      <c r="B71" s="53"/>
      <c r="C71" s="60"/>
      <c r="D71" s="54"/>
      <c r="E71" s="54"/>
      <c r="F71" s="54"/>
      <c r="G71" s="54">
        <f t="shared" si="0"/>
        <v>0</v>
      </c>
      <c r="H71" s="54"/>
      <c r="I71" s="70">
        <f t="shared" si="1"/>
        <v>0</v>
      </c>
    </row>
    <row r="72" spans="1:9" ht="48" customHeight="1" x14ac:dyDescent="0.3">
      <c r="A72" s="121"/>
      <c r="B72" s="53"/>
      <c r="C72" s="60"/>
      <c r="D72" s="54"/>
      <c r="E72" s="54"/>
      <c r="F72" s="54"/>
      <c r="G72" s="54">
        <f t="shared" si="0"/>
        <v>0</v>
      </c>
      <c r="H72" s="54"/>
      <c r="I72" s="70">
        <f t="shared" si="1"/>
        <v>0</v>
      </c>
    </row>
    <row r="73" spans="1:9" ht="48" customHeight="1" x14ac:dyDescent="0.3">
      <c r="A73" s="121"/>
      <c r="B73" s="53"/>
      <c r="C73" s="60"/>
      <c r="D73" s="54"/>
      <c r="E73" s="54"/>
      <c r="F73" s="54"/>
      <c r="G73" s="54">
        <f t="shared" si="0"/>
        <v>0</v>
      </c>
      <c r="H73" s="54"/>
      <c r="I73" s="70">
        <f t="shared" si="1"/>
        <v>0</v>
      </c>
    </row>
    <row r="74" spans="1:9" ht="48" customHeight="1" x14ac:dyDescent="0.3">
      <c r="A74" s="121"/>
      <c r="B74" s="53"/>
      <c r="C74" s="60"/>
      <c r="D74" s="54"/>
      <c r="E74" s="54"/>
      <c r="F74" s="54"/>
      <c r="G74" s="54">
        <f t="shared" si="0"/>
        <v>0</v>
      </c>
      <c r="H74" s="54"/>
      <c r="I74" s="70">
        <f t="shared" si="1"/>
        <v>0</v>
      </c>
    </row>
    <row r="75" spans="1:9" ht="48" customHeight="1" x14ac:dyDescent="0.3">
      <c r="A75" s="121"/>
      <c r="B75" s="53"/>
      <c r="C75" s="60"/>
      <c r="D75" s="54"/>
      <c r="E75" s="54"/>
      <c r="F75" s="54"/>
      <c r="G75" s="54">
        <f t="shared" si="0"/>
        <v>0</v>
      </c>
      <c r="H75" s="54"/>
      <c r="I75" s="70">
        <f t="shared" si="1"/>
        <v>0</v>
      </c>
    </row>
    <row r="76" spans="1:9" ht="48" customHeight="1" x14ac:dyDescent="0.3">
      <c r="A76" s="121"/>
      <c r="B76" s="53"/>
      <c r="C76" s="60"/>
      <c r="D76" s="54"/>
      <c r="E76" s="54"/>
      <c r="F76" s="54"/>
      <c r="G76" s="54">
        <f t="shared" si="0"/>
        <v>0</v>
      </c>
      <c r="H76" s="54"/>
      <c r="I76" s="70">
        <f t="shared" si="1"/>
        <v>0</v>
      </c>
    </row>
    <row r="77" spans="1:9" ht="48" customHeight="1" x14ac:dyDescent="0.3">
      <c r="A77" s="121"/>
      <c r="B77" s="53"/>
      <c r="C77" s="60"/>
      <c r="D77" s="54"/>
      <c r="E77" s="54"/>
      <c r="F77" s="54"/>
      <c r="G77" s="54">
        <f t="shared" si="0"/>
        <v>0</v>
      </c>
      <c r="H77" s="54"/>
      <c r="I77" s="70">
        <f t="shared" si="1"/>
        <v>0</v>
      </c>
    </row>
    <row r="78" spans="1:9" ht="48" customHeight="1" x14ac:dyDescent="0.3">
      <c r="A78" s="121"/>
      <c r="B78" s="53"/>
      <c r="C78" s="60"/>
      <c r="D78" s="54"/>
      <c r="E78" s="54"/>
      <c r="F78" s="54"/>
      <c r="G78" s="54">
        <f t="shared" ref="G78:G98" si="2">SUM(D78:F78)</f>
        <v>0</v>
      </c>
      <c r="H78" s="54"/>
      <c r="I78" s="70">
        <f t="shared" ref="I78:I98" si="3">+G78*H78</f>
        <v>0</v>
      </c>
    </row>
    <row r="79" spans="1:9" ht="48" customHeight="1" x14ac:dyDescent="0.3">
      <c r="A79" s="121"/>
      <c r="B79" s="53"/>
      <c r="C79" s="60"/>
      <c r="D79" s="54"/>
      <c r="E79" s="54"/>
      <c r="F79" s="54"/>
      <c r="G79" s="54">
        <f t="shared" si="2"/>
        <v>0</v>
      </c>
      <c r="H79" s="54"/>
      <c r="I79" s="70">
        <f t="shared" si="3"/>
        <v>0</v>
      </c>
    </row>
    <row r="80" spans="1:9" ht="48" customHeight="1" x14ac:dyDescent="0.3">
      <c r="A80" s="121"/>
      <c r="B80" s="53"/>
      <c r="C80" s="60"/>
      <c r="D80" s="54"/>
      <c r="E80" s="54"/>
      <c r="F80" s="54"/>
      <c r="G80" s="54">
        <f t="shared" si="2"/>
        <v>0</v>
      </c>
      <c r="H80" s="54"/>
      <c r="I80" s="70">
        <f t="shared" si="3"/>
        <v>0</v>
      </c>
    </row>
    <row r="81" spans="1:9" ht="48" customHeight="1" x14ac:dyDescent="0.3">
      <c r="A81" s="121"/>
      <c r="B81" s="53"/>
      <c r="C81" s="60"/>
      <c r="D81" s="54"/>
      <c r="E81" s="54"/>
      <c r="F81" s="54"/>
      <c r="G81" s="54">
        <f t="shared" si="2"/>
        <v>0</v>
      </c>
      <c r="H81" s="54"/>
      <c r="I81" s="70">
        <f t="shared" si="3"/>
        <v>0</v>
      </c>
    </row>
    <row r="82" spans="1:9" ht="48" customHeight="1" x14ac:dyDescent="0.3">
      <c r="A82" s="121"/>
      <c r="B82" s="53"/>
      <c r="C82" s="60"/>
      <c r="D82" s="54"/>
      <c r="E82" s="54"/>
      <c r="F82" s="54"/>
      <c r="G82" s="54">
        <f t="shared" si="2"/>
        <v>0</v>
      </c>
      <c r="H82" s="54"/>
      <c r="I82" s="70">
        <f t="shared" si="3"/>
        <v>0</v>
      </c>
    </row>
    <row r="83" spans="1:9" ht="48" customHeight="1" x14ac:dyDescent="0.3">
      <c r="A83" s="121"/>
      <c r="B83" s="53"/>
      <c r="C83" s="60"/>
      <c r="D83" s="54"/>
      <c r="E83" s="54"/>
      <c r="F83" s="54"/>
      <c r="G83" s="54">
        <f t="shared" si="2"/>
        <v>0</v>
      </c>
      <c r="H83" s="54"/>
      <c r="I83" s="70">
        <f t="shared" si="3"/>
        <v>0</v>
      </c>
    </row>
    <row r="84" spans="1:9" ht="48" customHeight="1" x14ac:dyDescent="0.3">
      <c r="A84" s="121"/>
      <c r="B84" s="53"/>
      <c r="C84" s="60"/>
      <c r="D84" s="54"/>
      <c r="E84" s="54"/>
      <c r="F84" s="54"/>
      <c r="G84" s="54">
        <f t="shared" si="2"/>
        <v>0</v>
      </c>
      <c r="H84" s="54"/>
      <c r="I84" s="70">
        <f t="shared" si="3"/>
        <v>0</v>
      </c>
    </row>
    <row r="85" spans="1:9" ht="48" customHeight="1" x14ac:dyDescent="0.3">
      <c r="A85" s="121"/>
      <c r="B85" s="53"/>
      <c r="C85" s="60"/>
      <c r="D85" s="54"/>
      <c r="E85" s="54"/>
      <c r="F85" s="54"/>
      <c r="G85" s="54">
        <f t="shared" si="2"/>
        <v>0</v>
      </c>
      <c r="H85" s="54"/>
      <c r="I85" s="70">
        <f t="shared" si="3"/>
        <v>0</v>
      </c>
    </row>
    <row r="86" spans="1:9" ht="48" customHeight="1" x14ac:dyDescent="0.3">
      <c r="A86" s="121"/>
      <c r="B86" s="53"/>
      <c r="C86" s="60"/>
      <c r="D86" s="54"/>
      <c r="E86" s="54"/>
      <c r="F86" s="54"/>
      <c r="G86" s="54">
        <f t="shared" si="2"/>
        <v>0</v>
      </c>
      <c r="H86" s="54"/>
      <c r="I86" s="70">
        <f t="shared" si="3"/>
        <v>0</v>
      </c>
    </row>
    <row r="87" spans="1:9" ht="48" customHeight="1" x14ac:dyDescent="0.3">
      <c r="A87" s="121"/>
      <c r="B87" s="53"/>
      <c r="C87" s="60"/>
      <c r="D87" s="54"/>
      <c r="E87" s="54"/>
      <c r="F87" s="54"/>
      <c r="G87" s="54">
        <f t="shared" si="2"/>
        <v>0</v>
      </c>
      <c r="H87" s="54"/>
      <c r="I87" s="70">
        <f t="shared" si="3"/>
        <v>0</v>
      </c>
    </row>
    <row r="88" spans="1:9" ht="48" customHeight="1" x14ac:dyDescent="0.3">
      <c r="A88" s="121"/>
      <c r="B88" s="53"/>
      <c r="C88" s="60"/>
      <c r="D88" s="54"/>
      <c r="E88" s="54"/>
      <c r="F88" s="54"/>
      <c r="G88" s="54">
        <f t="shared" si="2"/>
        <v>0</v>
      </c>
      <c r="H88" s="54"/>
      <c r="I88" s="70">
        <f t="shared" si="3"/>
        <v>0</v>
      </c>
    </row>
    <row r="89" spans="1:9" ht="48" customHeight="1" x14ac:dyDescent="0.3">
      <c r="A89" s="121"/>
      <c r="B89" s="53"/>
      <c r="C89" s="60"/>
      <c r="D89" s="54"/>
      <c r="E89" s="54"/>
      <c r="F89" s="54"/>
      <c r="G89" s="54">
        <f t="shared" si="2"/>
        <v>0</v>
      </c>
      <c r="H89" s="54"/>
      <c r="I89" s="70">
        <f t="shared" si="3"/>
        <v>0</v>
      </c>
    </row>
    <row r="90" spans="1:9" ht="48" customHeight="1" x14ac:dyDescent="0.3">
      <c r="A90" s="121"/>
      <c r="B90" s="53"/>
      <c r="C90" s="60"/>
      <c r="D90" s="54"/>
      <c r="E90" s="54"/>
      <c r="F90" s="54"/>
      <c r="G90" s="54">
        <f t="shared" si="2"/>
        <v>0</v>
      </c>
      <c r="H90" s="54"/>
      <c r="I90" s="70">
        <f t="shared" si="3"/>
        <v>0</v>
      </c>
    </row>
    <row r="91" spans="1:9" ht="48" customHeight="1" x14ac:dyDescent="0.3">
      <c r="A91" s="121"/>
      <c r="B91" s="53"/>
      <c r="C91" s="60"/>
      <c r="D91" s="54"/>
      <c r="E91" s="54"/>
      <c r="F91" s="54"/>
      <c r="G91" s="54">
        <f t="shared" si="2"/>
        <v>0</v>
      </c>
      <c r="H91" s="54"/>
      <c r="I91" s="70">
        <f t="shared" si="3"/>
        <v>0</v>
      </c>
    </row>
    <row r="92" spans="1:9" ht="48" customHeight="1" x14ac:dyDescent="0.3">
      <c r="A92" s="121"/>
      <c r="B92" s="53"/>
      <c r="C92" s="60"/>
      <c r="D92" s="54"/>
      <c r="E92" s="54"/>
      <c r="F92" s="54"/>
      <c r="G92" s="54">
        <f t="shared" si="2"/>
        <v>0</v>
      </c>
      <c r="H92" s="54"/>
      <c r="I92" s="70">
        <f t="shared" si="3"/>
        <v>0</v>
      </c>
    </row>
    <row r="93" spans="1:9" ht="48" customHeight="1" x14ac:dyDescent="0.3">
      <c r="A93" s="121"/>
      <c r="B93" s="53"/>
      <c r="C93" s="60"/>
      <c r="D93" s="54"/>
      <c r="E93" s="54"/>
      <c r="F93" s="54"/>
      <c r="G93" s="54">
        <f t="shared" si="2"/>
        <v>0</v>
      </c>
      <c r="H93" s="54"/>
      <c r="I93" s="70">
        <f t="shared" si="3"/>
        <v>0</v>
      </c>
    </row>
    <row r="94" spans="1:9" ht="48" customHeight="1" x14ac:dyDescent="0.3">
      <c r="A94" s="121"/>
      <c r="B94" s="53"/>
      <c r="C94" s="60"/>
      <c r="D94" s="54"/>
      <c r="E94" s="54"/>
      <c r="F94" s="54"/>
      <c r="G94" s="54">
        <f t="shared" si="2"/>
        <v>0</v>
      </c>
      <c r="H94" s="54"/>
      <c r="I94" s="70">
        <f t="shared" si="3"/>
        <v>0</v>
      </c>
    </row>
    <row r="95" spans="1:9" ht="48" customHeight="1" x14ac:dyDescent="0.3">
      <c r="A95" s="121"/>
      <c r="B95" s="53"/>
      <c r="C95" s="60"/>
      <c r="D95" s="54"/>
      <c r="E95" s="54"/>
      <c r="F95" s="54"/>
      <c r="G95" s="54">
        <f t="shared" si="2"/>
        <v>0</v>
      </c>
      <c r="H95" s="54"/>
      <c r="I95" s="70">
        <f t="shared" si="3"/>
        <v>0</v>
      </c>
    </row>
    <row r="96" spans="1:9" ht="48" customHeight="1" x14ac:dyDescent="0.3">
      <c r="A96" s="121"/>
      <c r="B96" s="53"/>
      <c r="C96" s="60"/>
      <c r="D96" s="54"/>
      <c r="E96" s="54"/>
      <c r="F96" s="54"/>
      <c r="G96" s="54">
        <f t="shared" si="2"/>
        <v>0</v>
      </c>
      <c r="H96" s="54"/>
      <c r="I96" s="70">
        <f t="shared" si="3"/>
        <v>0</v>
      </c>
    </row>
    <row r="97" spans="1:11" ht="48" customHeight="1" x14ac:dyDescent="0.3">
      <c r="A97" s="121"/>
      <c r="B97" s="53"/>
      <c r="C97" s="60"/>
      <c r="D97" s="54"/>
      <c r="E97" s="54"/>
      <c r="F97" s="54"/>
      <c r="G97" s="54">
        <f t="shared" si="2"/>
        <v>0</v>
      </c>
      <c r="H97" s="54"/>
      <c r="I97" s="70">
        <f t="shared" si="3"/>
        <v>0</v>
      </c>
    </row>
    <row r="98" spans="1:11" ht="48" customHeight="1" x14ac:dyDescent="0.3">
      <c r="A98" s="121"/>
      <c r="B98" s="53"/>
      <c r="C98" s="60"/>
      <c r="D98" s="54"/>
      <c r="E98" s="54"/>
      <c r="F98" s="54"/>
      <c r="G98" s="54">
        <f t="shared" si="2"/>
        <v>0</v>
      </c>
      <c r="H98" s="54"/>
      <c r="I98" s="70">
        <f t="shared" si="3"/>
        <v>0</v>
      </c>
    </row>
    <row r="99" spans="1:11" ht="48" customHeight="1" thickBot="1" x14ac:dyDescent="0.35">
      <c r="A99" s="71"/>
      <c r="B99" s="72"/>
      <c r="C99" s="72"/>
      <c r="D99" s="73"/>
      <c r="E99" s="73"/>
      <c r="F99" s="74" t="s">
        <v>405</v>
      </c>
      <c r="G99" s="74">
        <f>SUBTOTAL(109,G13:G30)</f>
        <v>36</v>
      </c>
      <c r="H99" s="74">
        <f>SUBTOTAL(109,H13:H30)</f>
        <v>1</v>
      </c>
      <c r="I99" s="75">
        <f>SUBTOTAL(109,I13:I30)</f>
        <v>36</v>
      </c>
    </row>
    <row r="101" spans="1:11" x14ac:dyDescent="0.3">
      <c r="K101" s="62"/>
    </row>
    <row r="102" spans="1:11" x14ac:dyDescent="0.3">
      <c r="K102" s="62"/>
    </row>
    <row r="103" spans="1:11" x14ac:dyDescent="0.3">
      <c r="A103" s="123" t="s">
        <v>406</v>
      </c>
      <c r="K103" s="62"/>
    </row>
    <row r="104" spans="1:11" x14ac:dyDescent="0.3">
      <c r="A104" s="123"/>
      <c r="K104" s="62"/>
    </row>
    <row r="105" spans="1:11" x14ac:dyDescent="0.3">
      <c r="A105" s="124" t="s">
        <v>407</v>
      </c>
      <c r="B105" s="12" t="s">
        <v>408</v>
      </c>
      <c r="C105" s="12" t="s">
        <v>409</v>
      </c>
      <c r="D105" s="12" t="s">
        <v>410</v>
      </c>
      <c r="E105"/>
      <c r="F105"/>
      <c r="G105"/>
      <c r="H105"/>
      <c r="I105"/>
      <c r="J105"/>
      <c r="K105"/>
    </row>
    <row r="106" spans="1:11" x14ac:dyDescent="0.3">
      <c r="A106" s="125" t="s">
        <v>402</v>
      </c>
      <c r="B106" s="12">
        <v>36</v>
      </c>
      <c r="C106" s="12">
        <v>1</v>
      </c>
      <c r="D106" s="12">
        <v>36</v>
      </c>
      <c r="E106"/>
      <c r="F106"/>
      <c r="G106"/>
      <c r="H106"/>
      <c r="I106"/>
      <c r="J106"/>
      <c r="K106"/>
    </row>
    <row r="107" spans="1:11" x14ac:dyDescent="0.3">
      <c r="A107" s="125" t="s">
        <v>400</v>
      </c>
      <c r="B107" s="12">
        <v>272</v>
      </c>
      <c r="C107" s="12">
        <v>16</v>
      </c>
      <c r="D107" s="12">
        <v>896</v>
      </c>
      <c r="E107"/>
      <c r="F107"/>
      <c r="G107"/>
      <c r="H107"/>
      <c r="I107"/>
      <c r="J107"/>
      <c r="K107"/>
    </row>
    <row r="108" spans="1:11" x14ac:dyDescent="0.3">
      <c r="A108" s="125" t="s">
        <v>401</v>
      </c>
      <c r="B108" s="12">
        <v>0</v>
      </c>
      <c r="C108" s="12"/>
      <c r="D108" s="12">
        <v>0</v>
      </c>
      <c r="E108"/>
      <c r="F108"/>
      <c r="G108"/>
      <c r="H108"/>
      <c r="I108"/>
      <c r="J108"/>
      <c r="K108"/>
    </row>
    <row r="109" spans="1:11" x14ac:dyDescent="0.3">
      <c r="A109" s="125" t="s">
        <v>411</v>
      </c>
      <c r="B109" s="12">
        <v>308</v>
      </c>
      <c r="C109" s="12">
        <v>17</v>
      </c>
      <c r="D109" s="12">
        <v>932</v>
      </c>
      <c r="E109"/>
      <c r="F109"/>
      <c r="G109"/>
      <c r="H109"/>
      <c r="I109"/>
      <c r="J109"/>
      <c r="K109"/>
    </row>
    <row r="110" spans="1:11" x14ac:dyDescent="0.3">
      <c r="A110"/>
      <c r="B110"/>
      <c r="C110"/>
      <c r="D110"/>
      <c r="E110"/>
      <c r="F110"/>
      <c r="G110"/>
      <c r="H110"/>
      <c r="I110"/>
      <c r="J110"/>
      <c r="K110"/>
    </row>
    <row r="111" spans="1:11" x14ac:dyDescent="0.3">
      <c r="A111"/>
      <c r="B111"/>
      <c r="C111"/>
      <c r="D111"/>
      <c r="E111"/>
      <c r="F111"/>
      <c r="G111"/>
      <c r="H111"/>
      <c r="I111"/>
      <c r="J111"/>
      <c r="K111"/>
    </row>
    <row r="112" spans="1:11" x14ac:dyDescent="0.3">
      <c r="A112"/>
      <c r="B112"/>
      <c r="C112"/>
    </row>
    <row r="113" spans="1:3" x14ac:dyDescent="0.3">
      <c r="A113"/>
      <c r="B113"/>
      <c r="C113"/>
    </row>
    <row r="114" spans="1:3" x14ac:dyDescent="0.3">
      <c r="A114"/>
      <c r="B114"/>
      <c r="C114"/>
    </row>
    <row r="115" spans="1:3" x14ac:dyDescent="0.3">
      <c r="A115"/>
      <c r="B115"/>
      <c r="C115"/>
    </row>
    <row r="116" spans="1:3" x14ac:dyDescent="0.3">
      <c r="A116"/>
      <c r="B116"/>
      <c r="C116"/>
    </row>
    <row r="117" spans="1:3" x14ac:dyDescent="0.3">
      <c r="A117"/>
      <c r="B117"/>
      <c r="C117"/>
    </row>
    <row r="118" spans="1:3" x14ac:dyDescent="0.3">
      <c r="A118"/>
      <c r="B118"/>
      <c r="C118"/>
    </row>
    <row r="119" spans="1:3" x14ac:dyDescent="0.3">
      <c r="A119"/>
      <c r="B119"/>
      <c r="C119"/>
    </row>
    <row r="120" spans="1:3" x14ac:dyDescent="0.3">
      <c r="A120"/>
      <c r="B120"/>
      <c r="C120"/>
    </row>
    <row r="121" spans="1:3" x14ac:dyDescent="0.3">
      <c r="A121"/>
      <c r="B121"/>
      <c r="C121"/>
    </row>
    <row r="122" spans="1:3" x14ac:dyDescent="0.3">
      <c r="A122"/>
      <c r="B122"/>
      <c r="C122"/>
    </row>
  </sheetData>
  <mergeCells count="3">
    <mergeCell ref="D11:F11"/>
    <mergeCell ref="B1:I1"/>
    <mergeCell ref="A9:I9"/>
  </mergeCells>
  <dataValidations count="6">
    <dataValidation allowBlank="1" showInputMessage="1" showErrorMessage="1" prompt="Para el cálculo de las horas requeridas para el desarrollo del PAAI, liste todos los informes de ley que debe realizar la OCI, seguimientos y auditorias priorizadas" sqref="C12" xr:uid="{00000000-0002-0000-0A00-000000000000}"/>
    <dataValidation allowBlank="1" showInputMessage="1" showErrorMessage="1" prompt="Registre para cada informe a realizar, las horas estimadas en cada fase o etapa (planeación, ejecucion y elaboracion del informe)" sqref="D12:F12" xr:uid="{00000000-0002-0000-0A00-000001000000}"/>
    <dataValidation allowBlank="1" showInputMessage="1" showErrorMessage="1" prompt="Registre el numero de informes que se proyectan realizar en la vigencia según la periodicidad" sqref="H12" xr:uid="{00000000-0002-0000-0A00-000002000000}"/>
    <dataValidation allowBlank="1" showInputMessage="1" showErrorMessage="1" prompt="En esta columna se determina el numero de horas requeridas para el desarrollo del PAAI" sqref="I12" xr:uid="{00000000-0002-0000-0A00-000003000000}"/>
    <dataValidation allowBlank="1" showInputMessage="1" showErrorMessage="1" prompt="Identifique el tipo de trabajo de auditoría a realizar de acuerdo a la priorización realizada" sqref="B12" xr:uid="{00000000-0002-0000-0A00-000004000000}"/>
    <dataValidation type="list" allowBlank="1" showInputMessage="1" showErrorMessage="1" sqref="B13:B98" xr:uid="{00000000-0002-0000-0A00-000005000000}">
      <formula1>$N$13:$N$17</formula1>
    </dataValidation>
  </dataValidations>
  <hyperlinks>
    <hyperlink ref="A4" location="'1. Horas requeridas PAAI'!A9" display="1.CÁLCULO DE HORAS REQUERIDAS PARA EL PAA" xr:uid="{00000000-0004-0000-0A00-000000000000}"/>
    <hyperlink ref="A5" location="'2. Días -horas hábiles x vig'!A1" display="2.CALCULO DIAS -HORAS LABORALES POR AÑO Y POR AUDITOR" xr:uid="{00000000-0004-0000-0A00-000001000000}"/>
    <hyperlink ref="A6" location="'3 Horas disponibles E. Auditor'!A30" display="3. RESULTADOS SOBRE LA CAPACIDAD INSTALADA Y REQUERIDA DEL EQUIPO AUDITOR" xr:uid="{00000000-0004-0000-0A00-000002000000}"/>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C4:K21"/>
  <sheetViews>
    <sheetView workbookViewId="0">
      <selection activeCell="A9" sqref="A9"/>
    </sheetView>
  </sheetViews>
  <sheetFormatPr baseColWidth="10" defaultColWidth="11.42578125" defaultRowHeight="15" x14ac:dyDescent="0.25"/>
  <cols>
    <col min="1" max="2" width="11.42578125" style="5"/>
    <col min="3" max="3" width="16.85546875" style="5" customWidth="1"/>
    <col min="4" max="16384" width="11.42578125" style="5"/>
  </cols>
  <sheetData>
    <row r="4" spans="3:11" ht="15.75" thickBot="1" x14ac:dyDescent="0.3"/>
    <row r="5" spans="3:11" x14ac:dyDescent="0.25">
      <c r="C5" s="113" t="s">
        <v>184</v>
      </c>
      <c r="D5" s="114"/>
      <c r="E5" s="114"/>
      <c r="F5" s="114"/>
      <c r="G5" s="114"/>
      <c r="H5" s="114"/>
      <c r="I5" s="114"/>
      <c r="J5" s="114"/>
      <c r="K5" s="115"/>
    </row>
    <row r="6" spans="3:11" ht="32.25" customHeight="1" thickBot="1" x14ac:dyDescent="0.3">
      <c r="C6" s="135" t="s">
        <v>412</v>
      </c>
      <c r="D6" s="484" t="s">
        <v>413</v>
      </c>
      <c r="E6" s="484"/>
      <c r="F6" s="484"/>
      <c r="G6" s="484"/>
      <c r="H6" s="484"/>
      <c r="I6" s="484"/>
      <c r="J6" s="484"/>
      <c r="K6" s="485"/>
    </row>
    <row r="9" spans="3:11" ht="384" customHeight="1" x14ac:dyDescent="0.25">
      <c r="C9" s="380" t="s">
        <v>414</v>
      </c>
      <c r="D9" s="380"/>
      <c r="E9" s="380"/>
      <c r="F9" s="380"/>
      <c r="G9" s="380"/>
      <c r="H9" s="380"/>
      <c r="I9" s="380"/>
      <c r="J9" s="380"/>
      <c r="K9" s="380"/>
    </row>
    <row r="10" spans="3:11" ht="205.5" customHeight="1" x14ac:dyDescent="0.25">
      <c r="C10" s="380" t="s">
        <v>415</v>
      </c>
      <c r="D10" s="380"/>
      <c r="E10" s="380"/>
      <c r="F10" s="380"/>
      <c r="G10" s="380"/>
      <c r="H10" s="380"/>
      <c r="I10" s="380"/>
      <c r="J10" s="380"/>
      <c r="K10" s="380"/>
    </row>
    <row r="11" spans="3:11" ht="205.5" customHeight="1" thickBot="1" x14ac:dyDescent="0.3">
      <c r="C11" s="380" t="s">
        <v>416</v>
      </c>
      <c r="D11" s="380"/>
      <c r="E11" s="380"/>
      <c r="F11" s="380"/>
      <c r="G11" s="380"/>
      <c r="H11" s="380"/>
      <c r="I11" s="380"/>
      <c r="J11" s="380"/>
      <c r="K11" s="380"/>
    </row>
    <row r="12" spans="3:11" ht="39.75" customHeight="1" x14ac:dyDescent="0.25">
      <c r="C12" s="113" t="s">
        <v>184</v>
      </c>
      <c r="D12" s="114"/>
      <c r="E12" s="114"/>
      <c r="F12" s="114"/>
      <c r="G12" s="114"/>
      <c r="H12" s="114"/>
      <c r="I12" s="114"/>
      <c r="J12" s="114"/>
      <c r="K12" s="115"/>
    </row>
    <row r="13" spans="3:11" ht="15.75" thickBot="1" x14ac:dyDescent="0.3">
      <c r="C13" s="135" t="s">
        <v>417</v>
      </c>
      <c r="D13" s="484" t="s">
        <v>418</v>
      </c>
      <c r="E13" s="484"/>
      <c r="F13" s="484"/>
      <c r="G13" s="484"/>
      <c r="H13" s="484"/>
      <c r="I13" s="484"/>
      <c r="J13" s="484"/>
      <c r="K13" s="485"/>
    </row>
    <row r="16" spans="3:11" ht="184.5" customHeight="1" x14ac:dyDescent="0.25">
      <c r="C16" s="380" t="s">
        <v>419</v>
      </c>
      <c r="D16" s="380"/>
      <c r="E16" s="380"/>
      <c r="F16" s="380"/>
      <c r="G16" s="380"/>
      <c r="H16" s="380"/>
      <c r="I16" s="380"/>
      <c r="J16" s="380"/>
      <c r="K16" s="380"/>
    </row>
    <row r="17" spans="3:11" ht="320.25" customHeight="1" x14ac:dyDescent="0.25">
      <c r="C17" s="380" t="s">
        <v>420</v>
      </c>
      <c r="D17" s="380"/>
      <c r="E17" s="380"/>
      <c r="F17" s="380"/>
      <c r="G17" s="380"/>
      <c r="H17" s="380"/>
      <c r="I17" s="380"/>
      <c r="J17" s="380"/>
      <c r="K17" s="380"/>
    </row>
    <row r="18" spans="3:11" ht="242.25" customHeight="1" x14ac:dyDescent="0.25">
      <c r="C18" s="380" t="s">
        <v>421</v>
      </c>
      <c r="D18" s="380"/>
      <c r="E18" s="380"/>
      <c r="F18" s="380"/>
      <c r="G18" s="380"/>
      <c r="H18" s="380"/>
      <c r="I18" s="380"/>
      <c r="J18" s="380"/>
      <c r="K18" s="380"/>
    </row>
    <row r="19" spans="3:11" ht="252" customHeight="1" x14ac:dyDescent="0.25">
      <c r="C19" s="380" t="s">
        <v>422</v>
      </c>
      <c r="D19" s="380"/>
      <c r="E19" s="380"/>
      <c r="F19" s="380"/>
      <c r="G19" s="380"/>
      <c r="H19" s="380"/>
      <c r="I19" s="380"/>
      <c r="J19" s="380"/>
      <c r="K19" s="380"/>
    </row>
    <row r="20" spans="3:11" ht="161.25" customHeight="1" x14ac:dyDescent="0.25">
      <c r="C20" s="380" t="s">
        <v>423</v>
      </c>
      <c r="D20" s="380"/>
      <c r="E20" s="380"/>
      <c r="F20" s="380"/>
      <c r="G20" s="380"/>
      <c r="H20" s="380"/>
      <c r="I20" s="380"/>
      <c r="J20" s="380"/>
      <c r="K20" s="380"/>
    </row>
    <row r="21" spans="3:11" ht="16.5" x14ac:dyDescent="0.25">
      <c r="C21" s="486" t="s">
        <v>189</v>
      </c>
      <c r="D21" s="486"/>
      <c r="E21" s="486"/>
      <c r="F21" s="486"/>
      <c r="G21" s="486"/>
      <c r="H21" s="486"/>
      <c r="I21" s="486"/>
      <c r="J21" s="486"/>
      <c r="K21" s="486"/>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2"/>
  <sheetViews>
    <sheetView zoomScale="118" zoomScaleNormal="118" workbookViewId="0">
      <selection activeCell="A56" sqref="A56"/>
    </sheetView>
  </sheetViews>
  <sheetFormatPr baseColWidth="10" defaultColWidth="11.42578125" defaultRowHeight="11.25" x14ac:dyDescent="0.2"/>
  <cols>
    <col min="1" max="1" width="26.140625" style="77" customWidth="1"/>
    <col min="2" max="2" width="21.28515625" style="77" customWidth="1"/>
    <col min="3" max="3" width="11.42578125" style="77"/>
    <col min="4" max="4" width="13.140625" style="77" customWidth="1"/>
    <col min="5" max="5" width="21.5703125" style="77" customWidth="1"/>
    <col min="6" max="6" width="11.42578125" style="77"/>
    <col min="7" max="7" width="26.42578125" style="77" customWidth="1"/>
    <col min="8" max="8" width="27.5703125" style="77" customWidth="1"/>
    <col min="9" max="9" width="15.85546875" style="77" customWidth="1"/>
    <col min="10" max="10" width="23.85546875" style="77" customWidth="1"/>
    <col min="11" max="11" width="11.42578125" style="77"/>
    <col min="12" max="12" width="12.28515625" style="77" customWidth="1"/>
    <col min="13" max="15" width="11.42578125" style="77"/>
    <col min="16" max="16" width="18.42578125" style="77" customWidth="1"/>
    <col min="17" max="16384" width="11.42578125" style="77"/>
  </cols>
  <sheetData>
    <row r="1" spans="1:15" s="5" customFormat="1" ht="72" customHeight="1" x14ac:dyDescent="0.25">
      <c r="A1" s="24" t="s">
        <v>375</v>
      </c>
      <c r="B1" s="487" t="s">
        <v>424</v>
      </c>
      <c r="C1" s="487"/>
      <c r="D1" s="487"/>
      <c r="E1" s="487"/>
      <c r="F1" s="487"/>
      <c r="G1" s="487"/>
      <c r="H1" s="50"/>
      <c r="I1" s="89"/>
      <c r="J1" s="89"/>
      <c r="K1" s="89"/>
      <c r="L1" s="89"/>
      <c r="M1" s="89"/>
      <c r="N1" s="89"/>
      <c r="O1" s="89"/>
    </row>
    <row r="2" spans="1:15" ht="12.75" x14ac:dyDescent="0.25">
      <c r="A2" s="86" t="s">
        <v>425</v>
      </c>
      <c r="B2" s="51"/>
      <c r="C2" s="51"/>
      <c r="D2" s="51"/>
      <c r="E2" s="51"/>
      <c r="F2" s="51"/>
      <c r="G2" s="51"/>
      <c r="H2" s="51"/>
    </row>
    <row r="3" spans="1:15" ht="12.75" x14ac:dyDescent="0.25">
      <c r="A3" s="490" t="s">
        <v>379</v>
      </c>
      <c r="B3" s="490"/>
      <c r="C3" s="490"/>
      <c r="D3" s="490"/>
      <c r="E3" s="490"/>
      <c r="F3" s="490"/>
      <c r="G3" s="490"/>
      <c r="H3" s="490"/>
    </row>
    <row r="4" spans="1:15" ht="18.75" customHeight="1" x14ac:dyDescent="0.25">
      <c r="A4" s="493" t="s">
        <v>426</v>
      </c>
      <c r="B4" s="493"/>
      <c r="C4" s="493"/>
      <c r="D4" s="493"/>
      <c r="E4" s="493"/>
      <c r="F4" s="493"/>
      <c r="G4" s="493"/>
      <c r="H4" s="493"/>
    </row>
    <row r="5" spans="1:15" ht="12.75" x14ac:dyDescent="0.25">
      <c r="A5" s="81" t="s">
        <v>427</v>
      </c>
      <c r="B5" s="81" t="s">
        <v>428</v>
      </c>
      <c r="C5" s="81" t="s">
        <v>429</v>
      </c>
      <c r="D5" s="81" t="s">
        <v>430</v>
      </c>
      <c r="E5" s="81" t="s">
        <v>431</v>
      </c>
      <c r="F5" s="81" t="s">
        <v>429</v>
      </c>
      <c r="G5" s="81" t="s">
        <v>430</v>
      </c>
      <c r="H5" s="81" t="s">
        <v>432</v>
      </c>
      <c r="I5" s="78"/>
      <c r="J5" s="78"/>
      <c r="K5" s="78"/>
      <c r="L5" s="78"/>
    </row>
    <row r="6" spans="1:15" ht="13.5" x14ac:dyDescent="0.3">
      <c r="A6" s="84" t="s">
        <v>433</v>
      </c>
      <c r="B6" s="82">
        <v>21</v>
      </c>
      <c r="C6" s="82">
        <v>8</v>
      </c>
      <c r="D6" s="82">
        <f t="shared" ref="D6:D17" si="0">+C6*B6</f>
        <v>168</v>
      </c>
      <c r="E6" s="82">
        <v>4</v>
      </c>
      <c r="F6" s="82">
        <v>8</v>
      </c>
      <c r="G6" s="82">
        <f>+F6*E6</f>
        <v>32</v>
      </c>
      <c r="H6" s="82">
        <f>+D6-G6</f>
        <v>136</v>
      </c>
      <c r="J6" s="79"/>
      <c r="K6" s="79"/>
      <c r="L6" s="79"/>
    </row>
    <row r="7" spans="1:15" ht="13.5" x14ac:dyDescent="0.3">
      <c r="A7" s="84" t="s">
        <v>434</v>
      </c>
      <c r="B7" s="82">
        <v>20</v>
      </c>
      <c r="C7" s="82">
        <v>8</v>
      </c>
      <c r="D7" s="82">
        <f t="shared" si="0"/>
        <v>160</v>
      </c>
      <c r="E7" s="82">
        <v>4</v>
      </c>
      <c r="F7" s="82">
        <v>8</v>
      </c>
      <c r="G7" s="82">
        <f t="shared" ref="G7:G17" si="1">+F7*E7</f>
        <v>32</v>
      </c>
      <c r="H7" s="82">
        <f t="shared" ref="H7:H17" si="2">+D7-G7</f>
        <v>128</v>
      </c>
      <c r="J7" s="79"/>
      <c r="K7" s="79"/>
      <c r="L7" s="79"/>
    </row>
    <row r="8" spans="1:15" ht="13.5" x14ac:dyDescent="0.3">
      <c r="A8" s="84" t="s">
        <v>435</v>
      </c>
      <c r="B8" s="82">
        <v>20</v>
      </c>
      <c r="C8" s="82">
        <v>8</v>
      </c>
      <c r="D8" s="82">
        <f t="shared" si="0"/>
        <v>160</v>
      </c>
      <c r="E8" s="82">
        <v>5</v>
      </c>
      <c r="F8" s="82">
        <v>8</v>
      </c>
      <c r="G8" s="82">
        <f t="shared" si="1"/>
        <v>40</v>
      </c>
      <c r="H8" s="82">
        <f t="shared" si="2"/>
        <v>120</v>
      </c>
      <c r="J8" s="79"/>
      <c r="K8" s="79"/>
      <c r="L8" s="79"/>
    </row>
    <row r="9" spans="1:15" ht="13.5" x14ac:dyDescent="0.3">
      <c r="A9" s="84" t="s">
        <v>436</v>
      </c>
      <c r="B9" s="82">
        <v>20</v>
      </c>
      <c r="C9" s="82">
        <v>8</v>
      </c>
      <c r="D9" s="82">
        <f t="shared" si="0"/>
        <v>160</v>
      </c>
      <c r="E9" s="82">
        <v>3</v>
      </c>
      <c r="F9" s="82">
        <v>8</v>
      </c>
      <c r="G9" s="82">
        <f t="shared" si="1"/>
        <v>24</v>
      </c>
      <c r="H9" s="82">
        <f t="shared" si="2"/>
        <v>136</v>
      </c>
      <c r="J9" s="79"/>
      <c r="K9" s="79"/>
      <c r="L9" s="79"/>
    </row>
    <row r="10" spans="1:15" ht="13.5" x14ac:dyDescent="0.3">
      <c r="A10" s="84" t="s">
        <v>437</v>
      </c>
      <c r="B10" s="82">
        <v>22</v>
      </c>
      <c r="C10" s="82">
        <v>8</v>
      </c>
      <c r="D10" s="82">
        <f t="shared" si="0"/>
        <v>176</v>
      </c>
      <c r="E10" s="82">
        <v>5</v>
      </c>
      <c r="F10" s="82">
        <v>8</v>
      </c>
      <c r="G10" s="82">
        <f t="shared" si="1"/>
        <v>40</v>
      </c>
      <c r="H10" s="82">
        <f t="shared" si="2"/>
        <v>136</v>
      </c>
      <c r="J10" s="79"/>
      <c r="K10" s="79"/>
      <c r="L10" s="79"/>
    </row>
    <row r="11" spans="1:15" ht="13.5" x14ac:dyDescent="0.3">
      <c r="A11" s="84" t="s">
        <v>438</v>
      </c>
      <c r="B11" s="82">
        <v>18</v>
      </c>
      <c r="C11" s="82">
        <v>8</v>
      </c>
      <c r="D11" s="82">
        <f t="shared" si="0"/>
        <v>144</v>
      </c>
      <c r="E11" s="82">
        <v>4</v>
      </c>
      <c r="F11" s="82">
        <v>8</v>
      </c>
      <c r="G11" s="82">
        <f t="shared" si="1"/>
        <v>32</v>
      </c>
      <c r="H11" s="82">
        <f t="shared" si="2"/>
        <v>112</v>
      </c>
      <c r="J11" s="79"/>
      <c r="K11" s="79"/>
      <c r="L11" s="79"/>
    </row>
    <row r="12" spans="1:15" ht="13.5" x14ac:dyDescent="0.3">
      <c r="A12" s="84" t="s">
        <v>439</v>
      </c>
      <c r="B12" s="82">
        <v>22</v>
      </c>
      <c r="C12" s="82">
        <v>8</v>
      </c>
      <c r="D12" s="82">
        <f t="shared" si="0"/>
        <v>176</v>
      </c>
      <c r="E12" s="82">
        <v>4</v>
      </c>
      <c r="F12" s="82">
        <v>8</v>
      </c>
      <c r="G12" s="82">
        <f t="shared" si="1"/>
        <v>32</v>
      </c>
      <c r="H12" s="82">
        <f t="shared" si="2"/>
        <v>144</v>
      </c>
      <c r="J12" s="79"/>
      <c r="K12" s="79"/>
      <c r="L12" s="79"/>
    </row>
    <row r="13" spans="1:15" ht="13.5" x14ac:dyDescent="0.3">
      <c r="A13" s="84" t="s">
        <v>440</v>
      </c>
      <c r="B13" s="82">
        <v>20</v>
      </c>
      <c r="C13" s="82">
        <v>8</v>
      </c>
      <c r="D13" s="82">
        <f t="shared" si="0"/>
        <v>160</v>
      </c>
      <c r="E13" s="82">
        <v>5</v>
      </c>
      <c r="F13" s="82">
        <v>8</v>
      </c>
      <c r="G13" s="82">
        <f t="shared" si="1"/>
        <v>40</v>
      </c>
      <c r="H13" s="82">
        <f t="shared" si="2"/>
        <v>120</v>
      </c>
      <c r="J13" s="79"/>
      <c r="K13" s="79"/>
      <c r="L13" s="79"/>
    </row>
    <row r="14" spans="1:15" ht="13.5" x14ac:dyDescent="0.3">
      <c r="A14" s="84" t="s">
        <v>441</v>
      </c>
      <c r="B14" s="82">
        <v>21</v>
      </c>
      <c r="C14" s="82">
        <v>8</v>
      </c>
      <c r="D14" s="82">
        <f t="shared" si="0"/>
        <v>168</v>
      </c>
      <c r="E14" s="82">
        <v>4</v>
      </c>
      <c r="F14" s="82">
        <v>8</v>
      </c>
      <c r="G14" s="82">
        <f t="shared" si="1"/>
        <v>32</v>
      </c>
      <c r="H14" s="82">
        <f t="shared" si="2"/>
        <v>136</v>
      </c>
      <c r="J14" s="79"/>
      <c r="K14" s="79"/>
      <c r="L14" s="79"/>
    </row>
    <row r="15" spans="1:15" ht="13.5" x14ac:dyDescent="0.3">
      <c r="A15" s="84" t="s">
        <v>442</v>
      </c>
      <c r="B15" s="82">
        <v>22</v>
      </c>
      <c r="C15" s="82">
        <v>8</v>
      </c>
      <c r="D15" s="82">
        <f t="shared" si="0"/>
        <v>176</v>
      </c>
      <c r="E15" s="82">
        <v>4</v>
      </c>
      <c r="F15" s="82">
        <v>8</v>
      </c>
      <c r="G15" s="82">
        <f t="shared" si="1"/>
        <v>32</v>
      </c>
      <c r="H15" s="82">
        <f t="shared" si="2"/>
        <v>144</v>
      </c>
      <c r="J15" s="79"/>
      <c r="K15" s="79"/>
      <c r="L15" s="79"/>
    </row>
    <row r="16" spans="1:15" ht="13.5" x14ac:dyDescent="0.3">
      <c r="A16" s="84" t="s">
        <v>443</v>
      </c>
      <c r="B16" s="82">
        <v>19</v>
      </c>
      <c r="C16" s="82">
        <v>8</v>
      </c>
      <c r="D16" s="82">
        <f t="shared" si="0"/>
        <v>152</v>
      </c>
      <c r="E16" s="82">
        <v>5</v>
      </c>
      <c r="F16" s="82">
        <v>8</v>
      </c>
      <c r="G16" s="82">
        <f t="shared" si="1"/>
        <v>40</v>
      </c>
      <c r="H16" s="82">
        <f t="shared" si="2"/>
        <v>112</v>
      </c>
      <c r="J16" s="79"/>
      <c r="K16" s="79"/>
      <c r="L16" s="79"/>
    </row>
    <row r="17" spans="1:15" ht="13.5" x14ac:dyDescent="0.3">
      <c r="A17" s="84" t="s">
        <v>444</v>
      </c>
      <c r="B17" s="82">
        <v>21</v>
      </c>
      <c r="C17" s="82">
        <v>8</v>
      </c>
      <c r="D17" s="82">
        <f t="shared" si="0"/>
        <v>168</v>
      </c>
      <c r="E17" s="82">
        <v>4</v>
      </c>
      <c r="F17" s="82">
        <v>8</v>
      </c>
      <c r="G17" s="82">
        <f t="shared" si="1"/>
        <v>32</v>
      </c>
      <c r="H17" s="82">
        <f t="shared" si="2"/>
        <v>136</v>
      </c>
      <c r="J17" s="79"/>
      <c r="K17" s="79"/>
      <c r="L17" s="79"/>
    </row>
    <row r="18" spans="1:15" ht="12.75" x14ac:dyDescent="0.25">
      <c r="A18" s="85" t="s">
        <v>209</v>
      </c>
      <c r="B18" s="81">
        <f>SUM(B6:B17)</f>
        <v>246</v>
      </c>
      <c r="C18" s="81"/>
      <c r="D18" s="81">
        <f>SUM(D6:D17)</f>
        <v>1968</v>
      </c>
      <c r="E18" s="81">
        <f>SUM(E6:E17)</f>
        <v>51</v>
      </c>
      <c r="F18" s="81"/>
      <c r="G18" s="81">
        <f>SUM(G6:G17)</f>
        <v>408</v>
      </c>
      <c r="H18" s="81">
        <f>SUM(H6:H17)</f>
        <v>1560</v>
      </c>
      <c r="I18" s="80"/>
      <c r="J18" s="78"/>
      <c r="K18" s="78"/>
      <c r="L18" s="78"/>
    </row>
    <row r="19" spans="1:15" x14ac:dyDescent="0.2">
      <c r="A19" s="83"/>
      <c r="B19" s="88"/>
      <c r="C19" s="51"/>
      <c r="D19" s="51"/>
      <c r="E19" s="51"/>
      <c r="F19" s="51"/>
      <c r="G19" s="52"/>
      <c r="H19" s="51"/>
      <c r="L19" s="79"/>
    </row>
    <row r="20" spans="1:15" ht="25.5" customHeight="1" x14ac:dyDescent="0.25">
      <c r="A20" s="488" t="s">
        <v>445</v>
      </c>
      <c r="B20" s="489"/>
    </row>
    <row r="21" spans="1:15" ht="12.75" x14ac:dyDescent="0.25">
      <c r="A21" s="85" t="s">
        <v>446</v>
      </c>
      <c r="B21" s="76">
        <f>+B18-E18</f>
        <v>195</v>
      </c>
      <c r="F21" s="78"/>
      <c r="G21" s="78"/>
      <c r="H21" s="78"/>
      <c r="I21" s="78"/>
      <c r="K21" s="78"/>
      <c r="L21" s="78"/>
      <c r="M21" s="78"/>
      <c r="N21" s="78"/>
    </row>
    <row r="22" spans="1:15" ht="12.75" x14ac:dyDescent="0.25">
      <c r="A22" s="85" t="s">
        <v>447</v>
      </c>
      <c r="B22" s="76">
        <f>+D18-G18</f>
        <v>1560</v>
      </c>
      <c r="G22" s="79"/>
      <c r="H22" s="79"/>
      <c r="I22" s="79"/>
      <c r="L22" s="79"/>
      <c r="M22" s="79"/>
      <c r="N22" s="79"/>
    </row>
    <row r="23" spans="1:15" x14ac:dyDescent="0.2">
      <c r="G23" s="79"/>
      <c r="H23" s="79"/>
      <c r="I23" s="79"/>
      <c r="L23" s="79"/>
      <c r="M23" s="79"/>
      <c r="N23" s="79"/>
    </row>
    <row r="24" spans="1:15" x14ac:dyDescent="0.2">
      <c r="G24" s="79"/>
      <c r="H24" s="79"/>
      <c r="I24" s="79"/>
      <c r="L24" s="79"/>
      <c r="M24" s="79"/>
      <c r="N24" s="79"/>
    </row>
    <row r="25" spans="1:15" ht="15" x14ac:dyDescent="0.25">
      <c r="A25" s="87" t="s">
        <v>448</v>
      </c>
      <c r="G25" s="79"/>
      <c r="H25" s="79"/>
      <c r="I25" s="79"/>
      <c r="L25" s="79"/>
      <c r="M25" s="79"/>
      <c r="N25" s="79"/>
    </row>
    <row r="26" spans="1:15" x14ac:dyDescent="0.2">
      <c r="G26" s="79"/>
      <c r="H26" s="79"/>
      <c r="I26" s="79"/>
      <c r="L26" s="79"/>
      <c r="M26" s="79"/>
      <c r="N26" s="79"/>
    </row>
    <row r="27" spans="1:15" s="51" customFormat="1" ht="17.25" customHeight="1" x14ac:dyDescent="0.25">
      <c r="A27" s="493" t="s">
        <v>449</v>
      </c>
      <c r="B27" s="493"/>
      <c r="C27" s="493"/>
      <c r="D27" s="493"/>
      <c r="E27" s="493"/>
      <c r="F27" s="493"/>
      <c r="G27" s="493"/>
      <c r="H27" s="493"/>
      <c r="I27" s="493"/>
      <c r="J27" s="493"/>
      <c r="K27" s="493"/>
      <c r="L27" s="493"/>
      <c r="M27" s="493"/>
      <c r="N27" s="493"/>
      <c r="O27" s="493"/>
    </row>
    <row r="28" spans="1:15" s="52" customFormat="1" ht="18" customHeight="1" x14ac:dyDescent="0.2">
      <c r="A28" s="494" t="s">
        <v>381</v>
      </c>
      <c r="B28" s="494" t="s">
        <v>382</v>
      </c>
      <c r="C28" s="494" t="s">
        <v>384</v>
      </c>
      <c r="D28" s="494" t="s">
        <v>385</v>
      </c>
      <c r="E28" s="494" t="s">
        <v>387</v>
      </c>
      <c r="F28" s="224" t="s">
        <v>388</v>
      </c>
      <c r="G28" s="224" t="s">
        <v>450</v>
      </c>
      <c r="H28" s="225" t="s">
        <v>389</v>
      </c>
      <c r="I28" s="225" t="s">
        <v>451</v>
      </c>
      <c r="J28" s="494" t="s">
        <v>452</v>
      </c>
      <c r="K28" s="496" t="s">
        <v>453</v>
      </c>
      <c r="L28" s="494" t="s">
        <v>454</v>
      </c>
      <c r="M28" s="494" t="s">
        <v>455</v>
      </c>
      <c r="N28" s="494" t="s">
        <v>456</v>
      </c>
    </row>
    <row r="29" spans="1:15" s="51" customFormat="1" x14ac:dyDescent="0.2">
      <c r="A29" s="495"/>
      <c r="B29" s="495"/>
      <c r="C29" s="495"/>
      <c r="D29" s="495"/>
      <c r="E29" s="495"/>
      <c r="F29" s="498" t="s">
        <v>457</v>
      </c>
      <c r="G29" s="498"/>
      <c r="H29" s="499" t="s">
        <v>458</v>
      </c>
      <c r="I29" s="499"/>
      <c r="J29" s="495"/>
      <c r="K29" s="497"/>
      <c r="L29" s="495"/>
      <c r="M29" s="495"/>
      <c r="N29" s="495"/>
    </row>
    <row r="30" spans="1:15" s="94" customFormat="1" ht="77.25" customHeight="1" x14ac:dyDescent="0.3">
      <c r="A30" s="90" t="s">
        <v>459</v>
      </c>
      <c r="B30" s="90" t="s">
        <v>460</v>
      </c>
      <c r="C30" s="91" t="s">
        <v>461</v>
      </c>
      <c r="D30" s="91" t="s">
        <v>462</v>
      </c>
      <c r="E30" s="92" t="s">
        <v>463</v>
      </c>
      <c r="F30" s="91" t="s">
        <v>464</v>
      </c>
      <c r="G30" s="91" t="s">
        <v>465</v>
      </c>
      <c r="H30" s="91" t="s">
        <v>466</v>
      </c>
      <c r="I30" s="91" t="s">
        <v>467</v>
      </c>
      <c r="J30" s="91" t="s">
        <v>468</v>
      </c>
      <c r="K30" s="93" t="s">
        <v>469</v>
      </c>
      <c r="L30" s="91" t="s">
        <v>470</v>
      </c>
      <c r="M30" s="91" t="s">
        <v>471</v>
      </c>
      <c r="N30" s="91" t="s">
        <v>472</v>
      </c>
    </row>
    <row r="31" spans="1:15" s="12" customFormat="1" ht="16.5" x14ac:dyDescent="0.3">
      <c r="A31" s="95"/>
      <c r="B31" s="95"/>
      <c r="C31" s="95"/>
      <c r="D31" s="95"/>
      <c r="E31" s="95"/>
      <c r="F31" s="96">
        <v>0.1</v>
      </c>
      <c r="G31" s="96">
        <v>0.05</v>
      </c>
      <c r="H31" s="96">
        <v>2.5000000000000001E-2</v>
      </c>
      <c r="I31" s="97">
        <f>+I32/E32</f>
        <v>7.6923076923076927E-2</v>
      </c>
      <c r="J31" s="98">
        <f>SUM(F31:I31)</f>
        <v>0.25192307692307692</v>
      </c>
      <c r="K31" s="99"/>
      <c r="L31" s="100"/>
      <c r="M31" s="100"/>
      <c r="N31" s="95"/>
    </row>
    <row r="32" spans="1:15" s="94" customFormat="1" ht="13.5" x14ac:dyDescent="0.3">
      <c r="A32" s="82" t="s">
        <v>473</v>
      </c>
      <c r="B32" s="82">
        <v>1</v>
      </c>
      <c r="C32" s="82">
        <f>+B21</f>
        <v>195</v>
      </c>
      <c r="D32" s="82">
        <v>0</v>
      </c>
      <c r="E32" s="101">
        <f>+C32-D32</f>
        <v>195</v>
      </c>
      <c r="F32" s="102">
        <f>+E32*$F$31</f>
        <v>19.5</v>
      </c>
      <c r="G32" s="103">
        <f>+E32*$G$31</f>
        <v>9.75</v>
      </c>
      <c r="H32" s="103">
        <f>+E32*$H$31</f>
        <v>4.875</v>
      </c>
      <c r="I32" s="102">
        <v>15</v>
      </c>
      <c r="J32" s="102">
        <f>SUM(F32:I32)</f>
        <v>49.125</v>
      </c>
      <c r="K32" s="104">
        <f>+E32-J32</f>
        <v>145.875</v>
      </c>
      <c r="L32" s="105">
        <v>8</v>
      </c>
      <c r="M32" s="105">
        <f>+K32*L32</f>
        <v>1167</v>
      </c>
      <c r="N32" s="105">
        <f>+M32*B32</f>
        <v>1167</v>
      </c>
    </row>
    <row r="33" spans="1:14" s="94" customFormat="1" ht="13.5" x14ac:dyDescent="0.3">
      <c r="A33" s="82" t="s">
        <v>474</v>
      </c>
      <c r="B33" s="82">
        <v>1</v>
      </c>
      <c r="C33" s="82">
        <f>+B21</f>
        <v>195</v>
      </c>
      <c r="D33" s="82">
        <f>+'[2]2. Días -horas hábiles x vig'!D63</f>
        <v>0</v>
      </c>
      <c r="E33" s="101">
        <f t="shared" ref="E33" si="3">+C33-D33</f>
        <v>195</v>
      </c>
      <c r="F33" s="102">
        <f t="shared" ref="F33:F42" si="4">+E33*$F$31</f>
        <v>19.5</v>
      </c>
      <c r="G33" s="103">
        <f t="shared" ref="G33:G34" si="5">+E33*$G$31</f>
        <v>9.75</v>
      </c>
      <c r="H33" s="103">
        <f>+E33*$H$31</f>
        <v>4.875</v>
      </c>
      <c r="I33" s="102">
        <v>15</v>
      </c>
      <c r="J33" s="102">
        <f t="shared" ref="J33:J34" si="6">SUM(F33:I33)</f>
        <v>49.125</v>
      </c>
      <c r="K33" s="104">
        <f t="shared" ref="K33:K34" si="7">+E33-J33</f>
        <v>145.875</v>
      </c>
      <c r="L33" s="105">
        <v>8</v>
      </c>
      <c r="M33" s="105">
        <f t="shared" ref="M33:M34" si="8">+K33*L33</f>
        <v>1167</v>
      </c>
      <c r="N33" s="105">
        <f t="shared" ref="N33:N34" si="9">+M33*B33</f>
        <v>1167</v>
      </c>
    </row>
    <row r="34" spans="1:14" s="94" customFormat="1" ht="13.5" x14ac:dyDescent="0.3">
      <c r="A34" s="82" t="s">
        <v>475</v>
      </c>
      <c r="B34" s="82">
        <v>1</v>
      </c>
      <c r="C34" s="82">
        <v>204</v>
      </c>
      <c r="D34" s="82">
        <v>0</v>
      </c>
      <c r="E34" s="101">
        <f>+C34-D34</f>
        <v>204</v>
      </c>
      <c r="F34" s="102">
        <f t="shared" si="4"/>
        <v>20.400000000000002</v>
      </c>
      <c r="G34" s="103">
        <f t="shared" si="5"/>
        <v>10.200000000000001</v>
      </c>
      <c r="H34" s="103">
        <f>+E34*$H$31</f>
        <v>5.1000000000000005</v>
      </c>
      <c r="I34" s="102">
        <v>0</v>
      </c>
      <c r="J34" s="102">
        <f t="shared" si="6"/>
        <v>35.700000000000003</v>
      </c>
      <c r="K34" s="104">
        <f t="shared" si="7"/>
        <v>168.3</v>
      </c>
      <c r="L34" s="105">
        <v>6</v>
      </c>
      <c r="M34" s="105">
        <f t="shared" si="8"/>
        <v>1009.8000000000001</v>
      </c>
      <c r="N34" s="105">
        <f t="shared" si="9"/>
        <v>1009.8000000000001</v>
      </c>
    </row>
    <row r="35" spans="1:14" s="94" customFormat="1" ht="13.5" x14ac:dyDescent="0.3">
      <c r="A35" s="82" t="s">
        <v>476</v>
      </c>
      <c r="B35" s="82">
        <v>1</v>
      </c>
      <c r="C35" s="82">
        <v>204</v>
      </c>
      <c r="D35" s="82">
        <v>0</v>
      </c>
      <c r="E35" s="101">
        <f t="shared" ref="E35:E42" si="10">+C35-D35</f>
        <v>204</v>
      </c>
      <c r="F35" s="102">
        <f t="shared" si="4"/>
        <v>20.400000000000002</v>
      </c>
      <c r="G35" s="103">
        <f t="shared" ref="G35:G42" si="11">+E35*$G$31</f>
        <v>10.200000000000001</v>
      </c>
      <c r="H35" s="103">
        <f t="shared" ref="H35:H42" si="12">+E35*$H$31</f>
        <v>5.1000000000000005</v>
      </c>
      <c r="I35" s="102">
        <v>1</v>
      </c>
      <c r="J35" s="102">
        <f t="shared" ref="J35:J42" si="13">SUM(F35:I35)</f>
        <v>36.700000000000003</v>
      </c>
      <c r="K35" s="104">
        <f t="shared" ref="K35:K42" si="14">+E35-J35</f>
        <v>167.3</v>
      </c>
      <c r="L35" s="105">
        <v>7</v>
      </c>
      <c r="M35" s="105">
        <f t="shared" ref="M35:M42" si="15">+K35*L35</f>
        <v>1171.1000000000001</v>
      </c>
      <c r="N35" s="105">
        <f t="shared" ref="N35:N42" si="16">+M35*B35</f>
        <v>1171.1000000000001</v>
      </c>
    </row>
    <row r="36" spans="1:14" s="94" customFormat="1" ht="13.5" x14ac:dyDescent="0.3">
      <c r="A36" s="82" t="s">
        <v>477</v>
      </c>
      <c r="B36" s="82">
        <v>1</v>
      </c>
      <c r="C36" s="82">
        <v>204</v>
      </c>
      <c r="D36" s="82">
        <v>0</v>
      </c>
      <c r="E36" s="101">
        <f t="shared" si="10"/>
        <v>204</v>
      </c>
      <c r="F36" s="102">
        <f t="shared" si="4"/>
        <v>20.400000000000002</v>
      </c>
      <c r="G36" s="103">
        <f t="shared" si="11"/>
        <v>10.200000000000001</v>
      </c>
      <c r="H36" s="103">
        <f t="shared" si="12"/>
        <v>5.1000000000000005</v>
      </c>
      <c r="I36" s="102">
        <v>2</v>
      </c>
      <c r="J36" s="102">
        <f t="shared" si="13"/>
        <v>37.700000000000003</v>
      </c>
      <c r="K36" s="104">
        <f t="shared" si="14"/>
        <v>166.3</v>
      </c>
      <c r="L36" s="105">
        <v>8</v>
      </c>
      <c r="M36" s="105">
        <f t="shared" si="15"/>
        <v>1330.4</v>
      </c>
      <c r="N36" s="105">
        <f t="shared" si="16"/>
        <v>1330.4</v>
      </c>
    </row>
    <row r="37" spans="1:14" s="94" customFormat="1" ht="13.5" x14ac:dyDescent="0.3">
      <c r="A37" s="82" t="s">
        <v>478</v>
      </c>
      <c r="B37" s="82">
        <v>1</v>
      </c>
      <c r="C37" s="82">
        <v>204</v>
      </c>
      <c r="D37" s="82">
        <v>0</v>
      </c>
      <c r="E37" s="101">
        <f t="shared" si="10"/>
        <v>204</v>
      </c>
      <c r="F37" s="102">
        <f t="shared" si="4"/>
        <v>20.400000000000002</v>
      </c>
      <c r="G37" s="103">
        <f t="shared" si="11"/>
        <v>10.200000000000001</v>
      </c>
      <c r="H37" s="103">
        <f t="shared" si="12"/>
        <v>5.1000000000000005</v>
      </c>
      <c r="I37" s="102">
        <v>3</v>
      </c>
      <c r="J37" s="102">
        <f t="shared" si="13"/>
        <v>38.700000000000003</v>
      </c>
      <c r="K37" s="104">
        <f t="shared" si="14"/>
        <v>165.3</v>
      </c>
      <c r="L37" s="105">
        <v>9</v>
      </c>
      <c r="M37" s="105">
        <f t="shared" si="15"/>
        <v>1487.7</v>
      </c>
      <c r="N37" s="105">
        <f t="shared" si="16"/>
        <v>1487.7</v>
      </c>
    </row>
    <row r="38" spans="1:14" s="94" customFormat="1" ht="13.5" x14ac:dyDescent="0.3">
      <c r="A38" s="82" t="s">
        <v>479</v>
      </c>
      <c r="B38" s="82">
        <v>1</v>
      </c>
      <c r="C38" s="82">
        <v>204</v>
      </c>
      <c r="D38" s="82">
        <v>0</v>
      </c>
      <c r="E38" s="101">
        <f t="shared" si="10"/>
        <v>204</v>
      </c>
      <c r="F38" s="102">
        <f t="shared" si="4"/>
        <v>20.400000000000002</v>
      </c>
      <c r="G38" s="103">
        <f t="shared" si="11"/>
        <v>10.200000000000001</v>
      </c>
      <c r="H38" s="103">
        <f t="shared" si="12"/>
        <v>5.1000000000000005</v>
      </c>
      <c r="I38" s="102">
        <v>4</v>
      </c>
      <c r="J38" s="102">
        <f t="shared" si="13"/>
        <v>39.700000000000003</v>
      </c>
      <c r="K38" s="104">
        <f t="shared" si="14"/>
        <v>164.3</v>
      </c>
      <c r="L38" s="105">
        <v>10</v>
      </c>
      <c r="M38" s="105">
        <f t="shared" si="15"/>
        <v>1643</v>
      </c>
      <c r="N38" s="105">
        <f t="shared" si="16"/>
        <v>1643</v>
      </c>
    </row>
    <row r="39" spans="1:14" s="94" customFormat="1" ht="13.5" x14ac:dyDescent="0.3">
      <c r="A39" s="82" t="s">
        <v>480</v>
      </c>
      <c r="B39" s="82">
        <v>1</v>
      </c>
      <c r="C39" s="82">
        <v>204</v>
      </c>
      <c r="D39" s="82">
        <v>0</v>
      </c>
      <c r="E39" s="101">
        <f t="shared" si="10"/>
        <v>204</v>
      </c>
      <c r="F39" s="102">
        <f t="shared" si="4"/>
        <v>20.400000000000002</v>
      </c>
      <c r="G39" s="103">
        <f t="shared" si="11"/>
        <v>10.200000000000001</v>
      </c>
      <c r="H39" s="103">
        <f t="shared" si="12"/>
        <v>5.1000000000000005</v>
      </c>
      <c r="I39" s="102">
        <v>5</v>
      </c>
      <c r="J39" s="102">
        <f t="shared" si="13"/>
        <v>40.700000000000003</v>
      </c>
      <c r="K39" s="104">
        <f t="shared" si="14"/>
        <v>163.30000000000001</v>
      </c>
      <c r="L39" s="105">
        <v>11</v>
      </c>
      <c r="M39" s="105">
        <f t="shared" si="15"/>
        <v>1796.3000000000002</v>
      </c>
      <c r="N39" s="105">
        <f t="shared" si="16"/>
        <v>1796.3000000000002</v>
      </c>
    </row>
    <row r="40" spans="1:14" s="94" customFormat="1" ht="13.5" x14ac:dyDescent="0.3">
      <c r="A40" s="82" t="s">
        <v>481</v>
      </c>
      <c r="B40" s="82">
        <v>1</v>
      </c>
      <c r="C40" s="82">
        <v>204</v>
      </c>
      <c r="D40" s="82">
        <v>0</v>
      </c>
      <c r="E40" s="101">
        <f t="shared" si="10"/>
        <v>204</v>
      </c>
      <c r="F40" s="102">
        <f t="shared" si="4"/>
        <v>20.400000000000002</v>
      </c>
      <c r="G40" s="103">
        <f t="shared" si="11"/>
        <v>10.200000000000001</v>
      </c>
      <c r="H40" s="103">
        <f t="shared" si="12"/>
        <v>5.1000000000000005</v>
      </c>
      <c r="I40" s="102">
        <v>6</v>
      </c>
      <c r="J40" s="102">
        <f t="shared" si="13"/>
        <v>41.7</v>
      </c>
      <c r="K40" s="104">
        <f t="shared" si="14"/>
        <v>162.30000000000001</v>
      </c>
      <c r="L40" s="105">
        <v>12</v>
      </c>
      <c r="M40" s="105">
        <f t="shared" si="15"/>
        <v>1947.6000000000001</v>
      </c>
      <c r="N40" s="105">
        <f t="shared" si="16"/>
        <v>1947.6000000000001</v>
      </c>
    </row>
    <row r="41" spans="1:14" s="94" customFormat="1" ht="13.5" x14ac:dyDescent="0.3">
      <c r="A41" s="82" t="s">
        <v>482</v>
      </c>
      <c r="B41" s="82">
        <v>1</v>
      </c>
      <c r="C41" s="82">
        <v>204</v>
      </c>
      <c r="D41" s="82">
        <v>0</v>
      </c>
      <c r="E41" s="101">
        <f t="shared" si="10"/>
        <v>204</v>
      </c>
      <c r="F41" s="102">
        <f t="shared" si="4"/>
        <v>20.400000000000002</v>
      </c>
      <c r="G41" s="103">
        <f t="shared" si="11"/>
        <v>10.200000000000001</v>
      </c>
      <c r="H41" s="103">
        <f t="shared" si="12"/>
        <v>5.1000000000000005</v>
      </c>
      <c r="I41" s="102">
        <v>7</v>
      </c>
      <c r="J41" s="102">
        <f t="shared" si="13"/>
        <v>42.7</v>
      </c>
      <c r="K41" s="104">
        <f t="shared" si="14"/>
        <v>161.30000000000001</v>
      </c>
      <c r="L41" s="105">
        <v>13</v>
      </c>
      <c r="M41" s="105">
        <f t="shared" si="15"/>
        <v>2096.9</v>
      </c>
      <c r="N41" s="105">
        <f t="shared" si="16"/>
        <v>2096.9</v>
      </c>
    </row>
    <row r="42" spans="1:14" s="94" customFormat="1" ht="13.5" x14ac:dyDescent="0.3">
      <c r="A42" s="82" t="s">
        <v>483</v>
      </c>
      <c r="B42" s="82">
        <v>1</v>
      </c>
      <c r="C42" s="82">
        <v>204</v>
      </c>
      <c r="D42" s="82">
        <v>0</v>
      </c>
      <c r="E42" s="101">
        <f t="shared" si="10"/>
        <v>204</v>
      </c>
      <c r="F42" s="102">
        <f t="shared" si="4"/>
        <v>20.400000000000002</v>
      </c>
      <c r="G42" s="103">
        <f t="shared" si="11"/>
        <v>10.200000000000001</v>
      </c>
      <c r="H42" s="103">
        <f t="shared" si="12"/>
        <v>5.1000000000000005</v>
      </c>
      <c r="I42" s="102">
        <v>8</v>
      </c>
      <c r="J42" s="102">
        <f t="shared" si="13"/>
        <v>43.7</v>
      </c>
      <c r="K42" s="104">
        <f t="shared" si="14"/>
        <v>160.30000000000001</v>
      </c>
      <c r="L42" s="105">
        <v>14</v>
      </c>
      <c r="M42" s="105">
        <f t="shared" si="15"/>
        <v>2244.2000000000003</v>
      </c>
      <c r="N42" s="105">
        <f t="shared" si="16"/>
        <v>2244.2000000000003</v>
      </c>
    </row>
    <row r="43" spans="1:14" s="94" customFormat="1" ht="13.5" x14ac:dyDescent="0.3">
      <c r="A43" s="106"/>
      <c r="B43" s="107"/>
      <c r="C43" s="107"/>
      <c r="D43" s="107"/>
      <c r="E43" s="107"/>
      <c r="F43" s="107"/>
      <c r="G43" s="107"/>
      <c r="H43" s="107"/>
      <c r="I43" s="107"/>
      <c r="J43" s="108" t="s">
        <v>405</v>
      </c>
      <c r="K43" s="109">
        <f>SUM(K32:K33)</f>
        <v>291.75</v>
      </c>
      <c r="L43" s="109"/>
      <c r="M43" s="109"/>
      <c r="N43" s="109">
        <f t="shared" ref="N43" si="17">SUM(N32:N33)</f>
        <v>2334</v>
      </c>
    </row>
    <row r="44" spans="1:14" s="110" customFormat="1" ht="13.5" x14ac:dyDescent="0.3"/>
    <row r="45" spans="1:14" s="110" customFormat="1" ht="13.5" x14ac:dyDescent="0.3"/>
    <row r="46" spans="1:14" s="110" customFormat="1" ht="13.5" x14ac:dyDescent="0.3"/>
    <row r="48" spans="1:14" ht="23.25" customHeight="1" x14ac:dyDescent="0.25">
      <c r="A48" s="488" t="s">
        <v>484</v>
      </c>
      <c r="B48" s="489"/>
    </row>
    <row r="49" spans="1:2" ht="22.5" customHeight="1" x14ac:dyDescent="0.25">
      <c r="A49" s="85" t="s">
        <v>446</v>
      </c>
      <c r="B49" s="111">
        <f>K43</f>
        <v>291.75</v>
      </c>
    </row>
    <row r="50" spans="1:2" ht="27.75" customHeight="1" x14ac:dyDescent="0.25">
      <c r="A50" s="112" t="s">
        <v>485</v>
      </c>
      <c r="B50" s="111">
        <f>+N43</f>
        <v>2334</v>
      </c>
    </row>
    <row r="54" spans="1:2" ht="12" thickBot="1" x14ac:dyDescent="0.25"/>
    <row r="55" spans="1:2" ht="41.25" customHeight="1" x14ac:dyDescent="0.25">
      <c r="A55" s="491" t="s">
        <v>486</v>
      </c>
      <c r="B55" s="492"/>
    </row>
    <row r="56" spans="1:2" ht="15" x14ac:dyDescent="0.25">
      <c r="A56" s="2"/>
      <c r="B56" s="126" t="s">
        <v>429</v>
      </c>
    </row>
    <row r="57" spans="1:2" ht="25.5" x14ac:dyDescent="0.25">
      <c r="A57" s="127" t="s">
        <v>487</v>
      </c>
      <c r="B57" s="128">
        <f>+'1. Horas requeridas PAA'!I99</f>
        <v>36</v>
      </c>
    </row>
    <row r="58" spans="1:2" ht="25.5" x14ac:dyDescent="0.25">
      <c r="A58" s="127" t="s">
        <v>488</v>
      </c>
      <c r="B58" s="129">
        <f>+B50</f>
        <v>2334</v>
      </c>
    </row>
    <row r="59" spans="1:2" ht="12.75" x14ac:dyDescent="0.25">
      <c r="A59" s="127" t="s">
        <v>489</v>
      </c>
      <c r="B59" s="129">
        <f>+B58-B57</f>
        <v>2298</v>
      </c>
    </row>
    <row r="60" spans="1:2" ht="36.75" customHeight="1" thickBot="1" x14ac:dyDescent="0.3">
      <c r="A60" s="130" t="s">
        <v>490</v>
      </c>
      <c r="B60" s="131" t="str">
        <f>IF(B58&gt;B57,"NO PRESENTA DÉFICIT","PRESENTA DÉFICIT")</f>
        <v>NO PRESENTA DÉFICIT</v>
      </c>
    </row>
    <row r="61" spans="1:2" ht="15" x14ac:dyDescent="0.25">
      <c r="A61"/>
      <c r="B61"/>
    </row>
    <row r="62" spans="1:2" ht="15" x14ac:dyDescent="0.25">
      <c r="A62"/>
    </row>
  </sheetData>
  <mergeCells count="19">
    <mergeCell ref="C28:C29"/>
    <mergeCell ref="D28:D29"/>
    <mergeCell ref="E28:E2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s>
  <dataValidations count="8">
    <dataValidation allowBlank="1" showInputMessage="1" showErrorMessage="1" prompt="Registre el numero de auditores de la OCI, discrimado por tipo de vinculacion ej Carrera Administrativa, Provisional o Contratista" sqref="B30" xr:uid="{00000000-0002-0000-0C00-000000000000}"/>
    <dataValidation allowBlank="1" showInputMessage="1" showErrorMessage="1" prompt="Registre el tipo de vinculacion por auditor disponible en el equipo: Carrera Administrativa, Provisional,  Contratista  u otro." sqref="A30" xr:uid="{00000000-0002-0000-0C00-000001000000}"/>
    <dataValidation allowBlank="1" showInputMessage="1" showErrorMessage="1" prompt="En caso de contar con auditores con permiso sindical registrelo de manera independiente, para efectuar el calculo respectivo" sqref="D30" xr:uid="{00000000-0002-0000-0C00-000002000000}"/>
    <dataValidation allowBlank="1" showInputMessage="1" showErrorMessage="1" prompt="Registre en la celda inferior (amarilla) el % estimado a actividades administrativas y/o atencion a entes de control" sqref="F30" xr:uid="{00000000-0002-0000-0C00-000003000000}"/>
    <dataValidation allowBlank="1" showInputMessage="1" showErrorMessage="1" prompt="Registre en celda inferior (amarilla) &quot; el % estimado a reuniones y/o capacitaciones" sqref="G30" xr:uid="{00000000-0002-0000-0C00-000004000000}"/>
    <dataValidation allowBlank="1" showInputMessage="1" showErrorMessage="1" prompt="Registre en la en la celda inferior (amarilla) el % estimado por incapacidades y permisos" sqref="H30" xr:uid="{00000000-0002-0000-0C00-000005000000}"/>
    <dataValidation allowBlank="1" showInputMessage="1" showErrorMessage="1" prompt="Registre los 15 dias habiles correspondientes de los auditores con derecho a disfrute a vacaciones" sqref="I30" xr:uid="{00000000-0002-0000-0C00-000006000000}"/>
    <dataValidation allowBlank="1" showInputMessage="1" showErrorMessage="1" prompt="Registre el numero de horas laborables por tipo de vinculacion" sqref="L30" xr:uid="{00000000-0002-0000-0C00-000007000000}"/>
  </dataValidations>
  <hyperlinks>
    <hyperlink ref="A25" r:id="rId1" xr:uid="{00000000-0004-0000-0C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8"/>
  <sheetViews>
    <sheetView workbookViewId="0">
      <selection activeCell="B3" sqref="B3:L4"/>
    </sheetView>
  </sheetViews>
  <sheetFormatPr baseColWidth="10" defaultColWidth="11.42578125" defaultRowHeight="15" x14ac:dyDescent="0.25"/>
  <cols>
    <col min="1" max="16384" width="11.42578125" style="5"/>
  </cols>
  <sheetData>
    <row r="1" spans="2:12" ht="15.75" thickBot="1" x14ac:dyDescent="0.3">
      <c r="B1" s="332" t="s">
        <v>74</v>
      </c>
      <c r="C1" s="333"/>
      <c r="D1" s="333"/>
      <c r="E1" s="333"/>
      <c r="F1" s="333"/>
      <c r="G1" s="333"/>
      <c r="H1" s="333"/>
      <c r="I1" s="333"/>
      <c r="J1" s="333"/>
      <c r="K1" s="333"/>
      <c r="L1" s="334"/>
    </row>
    <row r="2" spans="2:12" ht="15.75" thickBot="1" x14ac:dyDescent="0.3"/>
    <row r="3" spans="2:12" ht="50.25" customHeight="1" x14ac:dyDescent="0.25">
      <c r="B3" s="335" t="s">
        <v>75</v>
      </c>
      <c r="C3" s="336"/>
      <c r="D3" s="336"/>
      <c r="E3" s="336"/>
      <c r="F3" s="336"/>
      <c r="G3" s="336"/>
      <c r="H3" s="336"/>
      <c r="I3" s="336"/>
      <c r="J3" s="336"/>
      <c r="K3" s="336"/>
      <c r="L3" s="337"/>
    </row>
    <row r="4" spans="2:12" ht="267.75" customHeight="1" thickBot="1" x14ac:dyDescent="0.3">
      <c r="B4" s="338"/>
      <c r="C4" s="339"/>
      <c r="D4" s="339"/>
      <c r="E4" s="339"/>
      <c r="F4" s="339"/>
      <c r="G4" s="339"/>
      <c r="H4" s="339"/>
      <c r="I4" s="339"/>
      <c r="J4" s="339"/>
      <c r="K4" s="339"/>
      <c r="L4" s="340"/>
    </row>
    <row r="5" spans="2:12" ht="15.75" thickBot="1" x14ac:dyDescent="0.3"/>
    <row r="6" spans="2:12" ht="15.75" thickBot="1" x14ac:dyDescent="0.3">
      <c r="B6" s="332" t="s">
        <v>76</v>
      </c>
      <c r="C6" s="333"/>
      <c r="D6" s="333"/>
      <c r="E6" s="333"/>
      <c r="F6" s="333"/>
      <c r="G6" s="333"/>
      <c r="H6" s="333"/>
      <c r="I6" s="333"/>
      <c r="J6" s="333"/>
      <c r="K6" s="333"/>
      <c r="L6" s="334"/>
    </row>
    <row r="7" spans="2:12" ht="15.75" thickBot="1" x14ac:dyDescent="0.3"/>
    <row r="8" spans="2:12" ht="38.25" customHeight="1" x14ac:dyDescent="0.25">
      <c r="B8" s="326" t="s">
        <v>77</v>
      </c>
      <c r="C8" s="327"/>
      <c r="D8" s="327"/>
      <c r="E8" s="327"/>
      <c r="F8" s="327"/>
      <c r="G8" s="327"/>
      <c r="H8" s="327"/>
      <c r="I8" s="327"/>
      <c r="J8" s="327"/>
      <c r="K8" s="327"/>
      <c r="L8" s="328"/>
    </row>
    <row r="9" spans="2:12" ht="45.75" customHeight="1" thickBot="1" x14ac:dyDescent="0.3">
      <c r="B9" s="329"/>
      <c r="C9" s="330"/>
      <c r="D9" s="330"/>
      <c r="E9" s="330"/>
      <c r="F9" s="330"/>
      <c r="G9" s="330"/>
      <c r="H9" s="330"/>
      <c r="I9" s="330"/>
      <c r="J9" s="330"/>
      <c r="K9" s="330"/>
      <c r="L9" s="331"/>
    </row>
    <row r="10" spans="2:12" ht="15.75" thickBot="1" x14ac:dyDescent="0.3"/>
    <row r="11" spans="2:12" ht="15.75" thickBot="1" x14ac:dyDescent="0.3">
      <c r="B11" s="332" t="s">
        <v>78</v>
      </c>
      <c r="C11" s="333"/>
      <c r="D11" s="333"/>
      <c r="E11" s="333"/>
      <c r="F11" s="333"/>
      <c r="G11" s="333"/>
      <c r="H11" s="333"/>
      <c r="I11" s="333"/>
      <c r="J11" s="333"/>
      <c r="K11" s="333"/>
      <c r="L11" s="334"/>
    </row>
    <row r="12" spans="2:12" ht="15.75" thickBot="1" x14ac:dyDescent="0.3"/>
    <row r="13" spans="2:12" x14ac:dyDescent="0.25">
      <c r="B13" s="326" t="s">
        <v>79</v>
      </c>
      <c r="C13" s="327"/>
      <c r="D13" s="327"/>
      <c r="E13" s="327"/>
      <c r="F13" s="327"/>
      <c r="G13" s="327"/>
      <c r="H13" s="327"/>
      <c r="I13" s="327"/>
      <c r="J13" s="327"/>
      <c r="K13" s="327"/>
      <c r="L13" s="328"/>
    </row>
    <row r="14" spans="2:12" ht="147" customHeight="1" thickBot="1" x14ac:dyDescent="0.3">
      <c r="B14" s="329"/>
      <c r="C14" s="330"/>
      <c r="D14" s="330"/>
      <c r="E14" s="330"/>
      <c r="F14" s="330"/>
      <c r="G14" s="330"/>
      <c r="H14" s="330"/>
      <c r="I14" s="330"/>
      <c r="J14" s="330"/>
      <c r="K14" s="330"/>
      <c r="L14" s="331"/>
    </row>
    <row r="15" spans="2:12" ht="15.75" thickBot="1" x14ac:dyDescent="0.3"/>
    <row r="16" spans="2:12" ht="25.5" customHeight="1" thickBot="1" x14ac:dyDescent="0.3">
      <c r="B16" s="332" t="s">
        <v>80</v>
      </c>
      <c r="C16" s="333"/>
      <c r="D16" s="333"/>
      <c r="E16" s="333"/>
      <c r="F16" s="333"/>
      <c r="G16" s="333"/>
      <c r="H16" s="333"/>
      <c r="I16" s="333"/>
      <c r="J16" s="333"/>
      <c r="K16" s="333"/>
      <c r="L16" s="334"/>
    </row>
    <row r="17" spans="2:12" ht="15.75" thickBot="1" x14ac:dyDescent="0.3"/>
    <row r="18" spans="2:12" x14ac:dyDescent="0.25">
      <c r="B18" s="344" t="s">
        <v>81</v>
      </c>
      <c r="C18" s="345"/>
      <c r="D18" s="345"/>
      <c r="E18" s="345"/>
      <c r="F18" s="345"/>
      <c r="G18" s="345"/>
      <c r="H18" s="345"/>
      <c r="I18" s="345"/>
      <c r="J18" s="345"/>
      <c r="K18" s="345"/>
      <c r="L18" s="346"/>
    </row>
    <row r="19" spans="2:12" x14ac:dyDescent="0.25">
      <c r="B19" s="347" t="s">
        <v>82</v>
      </c>
      <c r="C19" s="348"/>
      <c r="D19" s="348"/>
      <c r="E19" s="348"/>
      <c r="F19" s="348"/>
      <c r="G19" s="348"/>
      <c r="H19" s="348"/>
      <c r="I19" s="348"/>
      <c r="J19" s="348"/>
      <c r="K19" s="348"/>
      <c r="L19" s="349"/>
    </row>
    <row r="20" spans="2:12" x14ac:dyDescent="0.25">
      <c r="B20" s="347"/>
      <c r="C20" s="348"/>
      <c r="D20" s="348"/>
      <c r="E20" s="348"/>
      <c r="F20" s="348"/>
      <c r="G20" s="348"/>
      <c r="H20" s="348"/>
      <c r="I20" s="348"/>
      <c r="J20" s="348"/>
      <c r="K20" s="348"/>
      <c r="L20" s="349"/>
    </row>
    <row r="21" spans="2:12" x14ac:dyDescent="0.25">
      <c r="B21" s="347" t="s">
        <v>83</v>
      </c>
      <c r="C21" s="348"/>
      <c r="D21" s="348"/>
      <c r="E21" s="348"/>
      <c r="F21" s="348"/>
      <c r="G21" s="348"/>
      <c r="H21" s="348"/>
      <c r="I21" s="348"/>
      <c r="J21" s="348"/>
      <c r="K21" s="348"/>
      <c r="L21" s="349"/>
    </row>
    <row r="22" spans="2:12" x14ac:dyDescent="0.25">
      <c r="B22" s="347"/>
      <c r="C22" s="348"/>
      <c r="D22" s="348"/>
      <c r="E22" s="348"/>
      <c r="F22" s="348"/>
      <c r="G22" s="348"/>
      <c r="H22" s="348"/>
      <c r="I22" s="348"/>
      <c r="J22" s="348"/>
      <c r="K22" s="348"/>
      <c r="L22" s="349"/>
    </row>
    <row r="23" spans="2:12" x14ac:dyDescent="0.25">
      <c r="B23" s="347" t="s">
        <v>84</v>
      </c>
      <c r="C23" s="348"/>
      <c r="D23" s="348"/>
      <c r="E23" s="348"/>
      <c r="F23" s="348"/>
      <c r="G23" s="348"/>
      <c r="H23" s="348"/>
      <c r="I23" s="348"/>
      <c r="J23" s="348"/>
      <c r="K23" s="348"/>
      <c r="L23" s="349"/>
    </row>
    <row r="24" spans="2:12" ht="41.25" customHeight="1" thickBot="1" x14ac:dyDescent="0.3">
      <c r="B24" s="350"/>
      <c r="C24" s="351"/>
      <c r="D24" s="351"/>
      <c r="E24" s="351"/>
      <c r="F24" s="351"/>
      <c r="G24" s="351"/>
      <c r="H24" s="351"/>
      <c r="I24" s="351"/>
      <c r="J24" s="351"/>
      <c r="K24" s="351"/>
      <c r="L24" s="352"/>
    </row>
    <row r="25" spans="2:12" ht="15" customHeight="1" thickBot="1" x14ac:dyDescent="0.3">
      <c r="C25" s="167"/>
      <c r="D25" s="167"/>
      <c r="E25" s="167"/>
      <c r="F25" s="167"/>
      <c r="G25" s="167"/>
      <c r="H25" s="167"/>
      <c r="I25" s="167"/>
      <c r="J25" s="167"/>
    </row>
    <row r="26" spans="2:12" ht="45" customHeight="1" thickBot="1" x14ac:dyDescent="0.3">
      <c r="B26" s="353" t="s">
        <v>85</v>
      </c>
      <c r="C26" s="354"/>
      <c r="D26" s="354"/>
      <c r="E26" s="354"/>
      <c r="F26" s="354"/>
      <c r="G26" s="354"/>
      <c r="H26" s="354"/>
      <c r="I26" s="354"/>
      <c r="J26" s="354"/>
      <c r="K26" s="354"/>
      <c r="L26" s="355"/>
    </row>
    <row r="27" spans="2:12" ht="5.25" customHeight="1" thickBot="1" x14ac:dyDescent="0.3"/>
    <row r="28" spans="2:12" x14ac:dyDescent="0.25">
      <c r="B28" s="344" t="s">
        <v>86</v>
      </c>
      <c r="C28" s="345"/>
      <c r="D28" s="345"/>
      <c r="E28" s="345"/>
      <c r="F28" s="345"/>
      <c r="G28" s="345"/>
      <c r="H28" s="345"/>
      <c r="I28" s="345"/>
      <c r="J28" s="345"/>
      <c r="K28" s="345"/>
      <c r="L28" s="346"/>
    </row>
    <row r="29" spans="2:12" ht="15.75" thickBot="1" x14ac:dyDescent="0.3">
      <c r="B29" s="350"/>
      <c r="C29" s="351"/>
      <c r="D29" s="351"/>
      <c r="E29" s="351"/>
      <c r="F29" s="351"/>
      <c r="G29" s="351"/>
      <c r="H29" s="351"/>
      <c r="I29" s="351"/>
      <c r="J29" s="351"/>
      <c r="K29" s="351"/>
      <c r="L29" s="352"/>
    </row>
    <row r="30" spans="2:12" ht="15" customHeight="1" thickBot="1" x14ac:dyDescent="0.3">
      <c r="C30" s="168"/>
      <c r="D30" s="168"/>
      <c r="E30" s="168"/>
      <c r="F30" s="168"/>
      <c r="G30" s="168"/>
      <c r="H30" s="168"/>
      <c r="I30" s="168"/>
      <c r="J30" s="168"/>
      <c r="K30" s="168"/>
      <c r="L30" s="169"/>
    </row>
    <row r="31" spans="2:12" s="170" customFormat="1" ht="33.75" customHeight="1" thickBot="1" x14ac:dyDescent="0.3">
      <c r="B31" s="353" t="s">
        <v>87</v>
      </c>
      <c r="C31" s="354"/>
      <c r="D31" s="354"/>
      <c r="E31" s="354"/>
      <c r="F31" s="354"/>
      <c r="G31" s="354"/>
      <c r="H31" s="354"/>
      <c r="I31" s="354"/>
      <c r="J31" s="354"/>
      <c r="K31" s="354"/>
      <c r="L31" s="355"/>
    </row>
    <row r="32" spans="2:12" ht="6" customHeight="1" thickBot="1" x14ac:dyDescent="0.3"/>
    <row r="33" spans="2:12" x14ac:dyDescent="0.25">
      <c r="B33" s="344" t="s">
        <v>88</v>
      </c>
      <c r="C33" s="345"/>
      <c r="D33" s="345"/>
      <c r="E33" s="345"/>
      <c r="F33" s="345"/>
      <c r="G33" s="345"/>
      <c r="H33" s="345"/>
      <c r="I33" s="345"/>
      <c r="J33" s="345"/>
      <c r="K33" s="345"/>
      <c r="L33" s="346"/>
    </row>
    <row r="34" spans="2:12" ht="15.75" thickBot="1" x14ac:dyDescent="0.3">
      <c r="B34" s="350"/>
      <c r="C34" s="351"/>
      <c r="D34" s="351"/>
      <c r="E34" s="351"/>
      <c r="F34" s="351"/>
      <c r="G34" s="351"/>
      <c r="H34" s="351"/>
      <c r="I34" s="351"/>
      <c r="J34" s="351"/>
      <c r="K34" s="351"/>
      <c r="L34" s="352"/>
    </row>
    <row r="35" spans="2:12" ht="15.75" thickBot="1" x14ac:dyDescent="0.3"/>
    <row r="36" spans="2:12" ht="15.75" thickBot="1" x14ac:dyDescent="0.3">
      <c r="B36" s="332" t="s">
        <v>89</v>
      </c>
      <c r="C36" s="333"/>
      <c r="D36" s="333"/>
      <c r="E36" s="333"/>
      <c r="F36" s="333"/>
      <c r="G36" s="333"/>
      <c r="H36" s="333"/>
      <c r="I36" s="333"/>
      <c r="J36" s="333"/>
      <c r="K36" s="333"/>
      <c r="L36" s="334"/>
    </row>
    <row r="37" spans="2:12" ht="15.75" thickBot="1" x14ac:dyDescent="0.3"/>
    <row r="38" spans="2:12" ht="29.25" customHeight="1" x14ac:dyDescent="0.25">
      <c r="B38" s="356" t="s">
        <v>90</v>
      </c>
      <c r="C38" s="357"/>
      <c r="D38" s="357"/>
      <c r="E38" s="357"/>
      <c r="F38" s="357"/>
      <c r="G38" s="357"/>
      <c r="H38" s="357"/>
      <c r="I38" s="357"/>
      <c r="J38" s="357"/>
      <c r="K38" s="357"/>
      <c r="L38" s="358"/>
    </row>
    <row r="39" spans="2:12" ht="15" customHeight="1" x14ac:dyDescent="0.25">
      <c r="B39" s="341" t="s">
        <v>91</v>
      </c>
      <c r="C39" s="342"/>
      <c r="D39" s="342"/>
      <c r="E39" s="342"/>
      <c r="F39" s="342"/>
      <c r="G39" s="342"/>
      <c r="H39" s="342"/>
      <c r="I39" s="342"/>
      <c r="J39" s="342"/>
      <c r="K39" s="342"/>
      <c r="L39" s="343"/>
    </row>
    <row r="40" spans="2:12" x14ac:dyDescent="0.25">
      <c r="B40" s="341"/>
      <c r="C40" s="342"/>
      <c r="D40" s="342"/>
      <c r="E40" s="342"/>
      <c r="F40" s="342"/>
      <c r="G40" s="342"/>
      <c r="H40" s="342"/>
      <c r="I40" s="342"/>
      <c r="J40" s="342"/>
      <c r="K40" s="342"/>
      <c r="L40" s="343"/>
    </row>
    <row r="41" spans="2:12" ht="15" customHeight="1" x14ac:dyDescent="0.25">
      <c r="B41" s="341" t="s">
        <v>92</v>
      </c>
      <c r="C41" s="342"/>
      <c r="D41" s="342"/>
      <c r="E41" s="342"/>
      <c r="F41" s="342"/>
      <c r="G41" s="342"/>
      <c r="H41" s="342"/>
      <c r="I41" s="342"/>
      <c r="J41" s="342"/>
      <c r="K41" s="342"/>
      <c r="L41" s="343"/>
    </row>
    <row r="42" spans="2:12" x14ac:dyDescent="0.25">
      <c r="B42" s="341"/>
      <c r="C42" s="342"/>
      <c r="D42" s="342"/>
      <c r="E42" s="342"/>
      <c r="F42" s="342"/>
      <c r="G42" s="342"/>
      <c r="H42" s="342"/>
      <c r="I42" s="342"/>
      <c r="J42" s="342"/>
      <c r="K42" s="342"/>
      <c r="L42" s="343"/>
    </row>
    <row r="43" spans="2:12" ht="15" customHeight="1" x14ac:dyDescent="0.25">
      <c r="B43" s="341" t="s">
        <v>93</v>
      </c>
      <c r="C43" s="342"/>
      <c r="D43" s="342"/>
      <c r="E43" s="342"/>
      <c r="F43" s="342"/>
      <c r="G43" s="342"/>
      <c r="H43" s="342"/>
      <c r="I43" s="342"/>
      <c r="J43" s="342"/>
      <c r="K43" s="342"/>
      <c r="L43" s="343"/>
    </row>
    <row r="44" spans="2:12" x14ac:dyDescent="0.25">
      <c r="B44" s="341"/>
      <c r="C44" s="342"/>
      <c r="D44" s="342"/>
      <c r="E44" s="342"/>
      <c r="F44" s="342"/>
      <c r="G44" s="342"/>
      <c r="H44" s="342"/>
      <c r="I44" s="342"/>
      <c r="J44" s="342"/>
      <c r="K44" s="342"/>
      <c r="L44" s="343"/>
    </row>
    <row r="45" spans="2:12" ht="15" customHeight="1" x14ac:dyDescent="0.25">
      <c r="B45" s="341" t="s">
        <v>94</v>
      </c>
      <c r="C45" s="342"/>
      <c r="D45" s="342"/>
      <c r="E45" s="342"/>
      <c r="F45" s="342"/>
      <c r="G45" s="342"/>
      <c r="H45" s="342"/>
      <c r="I45" s="342"/>
      <c r="J45" s="342"/>
      <c r="K45" s="342"/>
      <c r="L45" s="343"/>
    </row>
    <row r="46" spans="2:12" ht="15.75" thickBot="1" x14ac:dyDescent="0.3">
      <c r="B46" s="359"/>
      <c r="C46" s="360"/>
      <c r="D46" s="360"/>
      <c r="E46" s="360"/>
      <c r="F46" s="360"/>
      <c r="G46" s="360"/>
      <c r="H46" s="360"/>
      <c r="I46" s="360"/>
      <c r="J46" s="360"/>
      <c r="K46" s="360"/>
      <c r="L46" s="361"/>
    </row>
    <row r="47" spans="2:12" ht="15.75" thickBot="1" x14ac:dyDescent="0.3">
      <c r="B47" s="223"/>
      <c r="C47" s="223"/>
      <c r="D47" s="223"/>
      <c r="E47" s="223"/>
      <c r="F47" s="223"/>
      <c r="G47" s="223"/>
      <c r="H47" s="223"/>
      <c r="I47" s="223"/>
      <c r="J47" s="223"/>
      <c r="K47" s="223"/>
      <c r="L47" s="223"/>
    </row>
    <row r="48" spans="2:12" ht="15.75" thickBot="1" x14ac:dyDescent="0.3">
      <c r="B48" s="332" t="s">
        <v>95</v>
      </c>
      <c r="C48" s="333"/>
      <c r="D48" s="333"/>
      <c r="E48" s="333"/>
      <c r="F48" s="333"/>
      <c r="G48" s="333"/>
      <c r="H48" s="333"/>
      <c r="I48" s="333"/>
      <c r="J48" s="333"/>
      <c r="K48" s="333"/>
      <c r="L48" s="334"/>
    </row>
    <row r="49" spans="2:12" ht="15.75" thickBot="1" x14ac:dyDescent="0.3"/>
    <row r="50" spans="2:12" ht="30.75" customHeight="1" x14ac:dyDescent="0.25">
      <c r="B50" s="356" t="s">
        <v>96</v>
      </c>
      <c r="C50" s="357"/>
      <c r="D50" s="357"/>
      <c r="E50" s="357"/>
      <c r="F50" s="357"/>
      <c r="G50" s="357"/>
      <c r="H50" s="357"/>
      <c r="I50" s="357"/>
      <c r="J50" s="357"/>
      <c r="K50" s="357"/>
      <c r="L50" s="358"/>
    </row>
    <row r="51" spans="2:12" x14ac:dyDescent="0.25">
      <c r="B51" s="341" t="s">
        <v>97</v>
      </c>
      <c r="C51" s="342"/>
      <c r="D51" s="342"/>
      <c r="E51" s="342"/>
      <c r="F51" s="342"/>
      <c r="G51" s="342"/>
      <c r="H51" s="342"/>
      <c r="I51" s="342"/>
      <c r="J51" s="342"/>
      <c r="K51" s="342"/>
      <c r="L51" s="343"/>
    </row>
    <row r="52" spans="2:12" x14ac:dyDescent="0.25">
      <c r="B52" s="341"/>
      <c r="C52" s="342"/>
      <c r="D52" s="342"/>
      <c r="E52" s="342"/>
      <c r="F52" s="342"/>
      <c r="G52" s="342"/>
      <c r="H52" s="342"/>
      <c r="I52" s="342"/>
      <c r="J52" s="342"/>
      <c r="K52" s="342"/>
      <c r="L52" s="343"/>
    </row>
    <row r="53" spans="2:12" x14ac:dyDescent="0.25">
      <c r="B53" s="341" t="s">
        <v>98</v>
      </c>
      <c r="C53" s="342"/>
      <c r="D53" s="342"/>
      <c r="E53" s="342"/>
      <c r="F53" s="342"/>
      <c r="G53" s="342"/>
      <c r="H53" s="342"/>
      <c r="I53" s="342"/>
      <c r="J53" s="342"/>
      <c r="K53" s="342"/>
      <c r="L53" s="343"/>
    </row>
    <row r="54" spans="2:12" ht="29.25" customHeight="1" x14ac:dyDescent="0.25">
      <c r="B54" s="341"/>
      <c r="C54" s="342"/>
      <c r="D54" s="342"/>
      <c r="E54" s="342"/>
      <c r="F54" s="342"/>
      <c r="G54" s="342"/>
      <c r="H54" s="342"/>
      <c r="I54" s="342"/>
      <c r="J54" s="342"/>
      <c r="K54" s="342"/>
      <c r="L54" s="343"/>
    </row>
    <row r="55" spans="2:12" x14ac:dyDescent="0.25">
      <c r="B55" s="341" t="s">
        <v>99</v>
      </c>
      <c r="C55" s="342"/>
      <c r="D55" s="342"/>
      <c r="E55" s="342"/>
      <c r="F55" s="342"/>
      <c r="G55" s="342"/>
      <c r="H55" s="342"/>
      <c r="I55" s="342"/>
      <c r="J55" s="342"/>
      <c r="K55" s="342"/>
      <c r="L55" s="343"/>
    </row>
    <row r="56" spans="2:12" x14ac:dyDescent="0.25">
      <c r="B56" s="341"/>
      <c r="C56" s="342"/>
      <c r="D56" s="342"/>
      <c r="E56" s="342"/>
      <c r="F56" s="342"/>
      <c r="G56" s="342"/>
      <c r="H56" s="342"/>
      <c r="I56" s="342"/>
      <c r="J56" s="342"/>
      <c r="K56" s="342"/>
      <c r="L56" s="343"/>
    </row>
    <row r="57" spans="2:12" x14ac:dyDescent="0.25">
      <c r="B57" s="341" t="s">
        <v>100</v>
      </c>
      <c r="C57" s="342"/>
      <c r="D57" s="342"/>
      <c r="E57" s="342"/>
      <c r="F57" s="342"/>
      <c r="G57" s="342"/>
      <c r="H57" s="342"/>
      <c r="I57" s="342"/>
      <c r="J57" s="342"/>
      <c r="K57" s="342"/>
      <c r="L57" s="343"/>
    </row>
    <row r="58" spans="2:12" ht="15.75" thickBot="1" x14ac:dyDescent="0.3">
      <c r="B58" s="359"/>
      <c r="C58" s="360"/>
      <c r="D58" s="360"/>
      <c r="E58" s="360"/>
      <c r="F58" s="360"/>
      <c r="G58" s="360"/>
      <c r="H58" s="360"/>
      <c r="I58" s="360"/>
      <c r="J58" s="360"/>
      <c r="K58" s="360"/>
      <c r="L58" s="361"/>
    </row>
  </sheetData>
  <mergeCells count="27">
    <mergeCell ref="B53:L54"/>
    <mergeCell ref="B55:L56"/>
    <mergeCell ref="B57:L58"/>
    <mergeCell ref="B41:L42"/>
    <mergeCell ref="B43:L44"/>
    <mergeCell ref="B45:L46"/>
    <mergeCell ref="B48:L48"/>
    <mergeCell ref="B50:L50"/>
    <mergeCell ref="B51:L52"/>
    <mergeCell ref="B39:L40"/>
    <mergeCell ref="B16:L16"/>
    <mergeCell ref="B18:L18"/>
    <mergeCell ref="B19:L20"/>
    <mergeCell ref="B21:L22"/>
    <mergeCell ref="B23:L24"/>
    <mergeCell ref="B26:L26"/>
    <mergeCell ref="B28:L29"/>
    <mergeCell ref="B31:L31"/>
    <mergeCell ref="B33:L34"/>
    <mergeCell ref="B36:L36"/>
    <mergeCell ref="B38:L38"/>
    <mergeCell ref="B13:L14"/>
    <mergeCell ref="B1:L1"/>
    <mergeCell ref="B3:L4"/>
    <mergeCell ref="B6:L6"/>
    <mergeCell ref="B8:L9"/>
    <mergeCell ref="B11:L11"/>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workbookViewId="0">
      <selection sqref="A1:B1"/>
    </sheetView>
  </sheetViews>
  <sheetFormatPr baseColWidth="10" defaultColWidth="11.42578125" defaultRowHeight="15" x14ac:dyDescent="0.25"/>
  <cols>
    <col min="1" max="1" width="43.28515625" style="31" customWidth="1"/>
    <col min="2" max="2" width="103.7109375" style="31" customWidth="1"/>
    <col min="3" max="16384" width="11.42578125" style="31"/>
  </cols>
  <sheetData>
    <row r="1" spans="1:2" ht="46.5" customHeight="1" x14ac:dyDescent="0.25">
      <c r="A1" s="362" t="s">
        <v>101</v>
      </c>
      <c r="B1" s="363"/>
    </row>
    <row r="2" spans="1:2" ht="78" customHeight="1" x14ac:dyDescent="0.25">
      <c r="A2" s="29" t="s">
        <v>102</v>
      </c>
      <c r="B2" s="22" t="s">
        <v>103</v>
      </c>
    </row>
    <row r="3" spans="1:2" ht="78" customHeight="1" x14ac:dyDescent="0.25">
      <c r="A3" s="29" t="s">
        <v>104</v>
      </c>
      <c r="B3" s="22" t="s">
        <v>105</v>
      </c>
    </row>
    <row r="4" spans="1:2" ht="78" customHeight="1" x14ac:dyDescent="0.25">
      <c r="A4" s="29" t="s">
        <v>106</v>
      </c>
      <c r="B4" s="22" t="s">
        <v>107</v>
      </c>
    </row>
    <row r="5" spans="1:2" ht="201.75" customHeight="1" x14ac:dyDescent="0.25">
      <c r="A5" s="29" t="s">
        <v>108</v>
      </c>
      <c r="B5" s="22" t="s">
        <v>109</v>
      </c>
    </row>
    <row r="6" spans="1:2" ht="78" customHeight="1" x14ac:dyDescent="0.25">
      <c r="A6" s="29" t="s">
        <v>110</v>
      </c>
      <c r="B6" s="22" t="s">
        <v>111</v>
      </c>
    </row>
    <row r="7" spans="1:2" ht="78" customHeight="1" x14ac:dyDescent="0.25">
      <c r="A7" s="28" t="s">
        <v>112</v>
      </c>
      <c r="B7" s="22" t="s">
        <v>113</v>
      </c>
    </row>
    <row r="8" spans="1:2" ht="78" customHeight="1" x14ac:dyDescent="0.25">
      <c r="A8" s="29" t="s">
        <v>114</v>
      </c>
      <c r="B8" s="22" t="s">
        <v>115</v>
      </c>
    </row>
    <row r="9" spans="1:2" ht="78" customHeight="1" x14ac:dyDescent="0.25">
      <c r="A9" s="28" t="s">
        <v>116</v>
      </c>
      <c r="B9" s="22" t="s">
        <v>117</v>
      </c>
    </row>
    <row r="10" spans="1:2" ht="78" customHeight="1" x14ac:dyDescent="0.25">
      <c r="A10" s="28" t="s">
        <v>118</v>
      </c>
      <c r="B10" s="22" t="s">
        <v>119</v>
      </c>
    </row>
    <row r="11" spans="1:2" ht="78" customHeight="1" x14ac:dyDescent="0.25">
      <c r="A11" s="29" t="s">
        <v>120</v>
      </c>
      <c r="B11" s="22" t="s">
        <v>121</v>
      </c>
    </row>
    <row r="12" spans="1:2" ht="78" customHeight="1" x14ac:dyDescent="0.25">
      <c r="A12" s="29" t="s">
        <v>122</v>
      </c>
      <c r="B12" s="22" t="s">
        <v>123</v>
      </c>
    </row>
    <row r="13" spans="1:2" ht="78" customHeight="1" x14ac:dyDescent="0.25">
      <c r="A13" s="29" t="s">
        <v>124</v>
      </c>
      <c r="B13" s="22" t="s">
        <v>125</v>
      </c>
    </row>
    <row r="14" spans="1:2" ht="110.25" customHeight="1" x14ac:dyDescent="0.25">
      <c r="A14" s="29" t="s">
        <v>126</v>
      </c>
      <c r="B14" s="22" t="s">
        <v>127</v>
      </c>
    </row>
    <row r="15" spans="1:2" ht="78" customHeight="1" x14ac:dyDescent="0.25">
      <c r="A15" s="29" t="s">
        <v>128</v>
      </c>
      <c r="B15" s="22" t="s">
        <v>129</v>
      </c>
    </row>
    <row r="16" spans="1:2" ht="78" customHeight="1" x14ac:dyDescent="0.25">
      <c r="A16" s="138" t="s">
        <v>130</v>
      </c>
      <c r="B16" s="139" t="s">
        <v>131</v>
      </c>
    </row>
    <row r="20" spans="1:1" x14ac:dyDescent="0.25">
      <c r="A20" s="140"/>
    </row>
    <row r="21" spans="1:1" x14ac:dyDescent="0.25">
      <c r="A21" s="141"/>
    </row>
    <row r="22" spans="1:1" x14ac:dyDescent="0.25">
      <c r="A22" s="141"/>
    </row>
    <row r="23" spans="1:1" x14ac:dyDescent="0.25">
      <c r="A23" s="141"/>
    </row>
    <row r="24" spans="1:1" x14ac:dyDescent="0.25">
      <c r="A24" s="137"/>
    </row>
    <row r="25" spans="1:1" x14ac:dyDescent="0.25">
      <c r="A25" s="137"/>
    </row>
    <row r="26" spans="1:1" x14ac:dyDescent="0.25">
      <c r="A26" s="137"/>
    </row>
    <row r="27" spans="1:1" x14ac:dyDescent="0.25">
      <c r="A27" s="137"/>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3"/>
  <sheetViews>
    <sheetView workbookViewId="0">
      <selection activeCell="A6" sqref="A6:A16"/>
    </sheetView>
  </sheetViews>
  <sheetFormatPr baseColWidth="10" defaultColWidth="11.42578125" defaultRowHeight="15" x14ac:dyDescent="0.25"/>
  <cols>
    <col min="1" max="1" width="24.140625" style="5" customWidth="1"/>
    <col min="2" max="2" width="44.42578125" style="5" customWidth="1"/>
    <col min="3" max="3" width="26.140625" style="5" customWidth="1"/>
    <col min="4" max="4" width="27" style="5" customWidth="1"/>
    <col min="5" max="5" width="25.28515625" style="5" customWidth="1"/>
    <col min="6" max="6" width="45.7109375" style="5" customWidth="1"/>
    <col min="7" max="13" width="11.42578125" style="5"/>
    <col min="14" max="14" width="27.5703125" style="5" customWidth="1"/>
    <col min="15" max="16384" width="11.42578125" style="5"/>
  </cols>
  <sheetData>
    <row r="1" spans="1:14" ht="72" customHeight="1" x14ac:dyDescent="0.25">
      <c r="A1" s="218"/>
      <c r="B1" s="364" t="s">
        <v>132</v>
      </c>
      <c r="C1" s="364"/>
      <c r="D1" s="364"/>
      <c r="E1" s="364"/>
      <c r="F1" s="364"/>
      <c r="G1" s="32"/>
      <c r="H1" s="32"/>
      <c r="I1" s="32"/>
      <c r="J1" s="32"/>
      <c r="K1" s="32"/>
      <c r="L1" s="32"/>
      <c r="M1" s="34"/>
      <c r="N1" s="35"/>
    </row>
    <row r="2" spans="1:14" ht="15" customHeight="1" x14ac:dyDescent="0.3">
      <c r="A2" s="36" t="s">
        <v>133</v>
      </c>
      <c r="B2" s="1"/>
      <c r="F2" s="6"/>
    </row>
    <row r="3" spans="1:14" ht="76.5" customHeight="1" x14ac:dyDescent="0.25">
      <c r="A3" s="365" t="s">
        <v>134</v>
      </c>
      <c r="B3" s="366"/>
      <c r="C3" s="366"/>
      <c r="D3" s="366"/>
      <c r="E3" s="366"/>
      <c r="F3" s="367"/>
    </row>
    <row r="4" spans="1:14" ht="24.75" customHeight="1" x14ac:dyDescent="0.25">
      <c r="A4" s="37"/>
      <c r="B4"/>
      <c r="C4"/>
      <c r="D4"/>
      <c r="E4"/>
      <c r="F4" s="38"/>
    </row>
    <row r="5" spans="1:14" ht="28.5" x14ac:dyDescent="0.25">
      <c r="A5" s="222" t="s">
        <v>135</v>
      </c>
      <c r="B5" s="19" t="s">
        <v>136</v>
      </c>
      <c r="C5" s="19" t="s">
        <v>137</v>
      </c>
      <c r="D5" s="19" t="s">
        <v>138</v>
      </c>
      <c r="E5" s="19" t="s">
        <v>139</v>
      </c>
      <c r="F5" s="39" t="s">
        <v>140</v>
      </c>
      <c r="G5" s="33"/>
    </row>
    <row r="6" spans="1:14" ht="30.75" customHeight="1" x14ac:dyDescent="0.25">
      <c r="A6" s="370" t="s">
        <v>141</v>
      </c>
      <c r="B6" s="25" t="s">
        <v>142</v>
      </c>
      <c r="C6" s="26"/>
      <c r="D6" s="27"/>
      <c r="E6" s="27"/>
      <c r="F6" s="40"/>
    </row>
    <row r="7" spans="1:14" ht="30.75" customHeight="1" x14ac:dyDescent="0.25">
      <c r="A7" s="370"/>
      <c r="B7" s="25" t="s">
        <v>143</v>
      </c>
      <c r="C7" s="26"/>
      <c r="D7" s="27"/>
      <c r="E7" s="27"/>
      <c r="F7" s="40"/>
    </row>
    <row r="8" spans="1:14" ht="30.75" customHeight="1" x14ac:dyDescent="0.25">
      <c r="A8" s="370"/>
      <c r="B8" s="25" t="s">
        <v>144</v>
      </c>
      <c r="C8" s="27"/>
      <c r="D8" s="27"/>
      <c r="E8" s="27"/>
      <c r="F8" s="40"/>
    </row>
    <row r="9" spans="1:14" ht="30.75" customHeight="1" x14ac:dyDescent="0.25">
      <c r="A9" s="370"/>
      <c r="B9" s="25" t="s">
        <v>145</v>
      </c>
      <c r="C9" s="27"/>
      <c r="D9" s="27"/>
      <c r="E9" s="27"/>
      <c r="F9" s="40"/>
    </row>
    <row r="10" spans="1:14" ht="30.75" customHeight="1" x14ac:dyDescent="0.25">
      <c r="A10" s="370"/>
      <c r="B10" s="25" t="s">
        <v>146</v>
      </c>
      <c r="C10" s="27"/>
      <c r="D10" s="27"/>
      <c r="E10" s="27"/>
      <c r="F10" s="40"/>
    </row>
    <row r="11" spans="1:14" ht="30.75" customHeight="1" x14ac:dyDescent="0.25">
      <c r="A11" s="370"/>
      <c r="B11" s="25" t="s">
        <v>147</v>
      </c>
      <c r="C11" s="27"/>
      <c r="D11" s="27"/>
      <c r="E11" s="27"/>
      <c r="F11" s="40"/>
    </row>
    <row r="12" spans="1:14" ht="30.75" customHeight="1" x14ac:dyDescent="0.25">
      <c r="A12" s="370"/>
      <c r="B12" s="25" t="s">
        <v>148</v>
      </c>
      <c r="C12" s="27"/>
      <c r="D12" s="27"/>
      <c r="E12" s="27"/>
      <c r="F12" s="40"/>
    </row>
    <row r="13" spans="1:14" ht="30.75" customHeight="1" x14ac:dyDescent="0.25">
      <c r="A13" s="370"/>
      <c r="B13" s="25" t="s">
        <v>149</v>
      </c>
      <c r="C13" s="27"/>
      <c r="D13" s="27"/>
      <c r="E13" s="27"/>
      <c r="F13" s="40"/>
    </row>
    <row r="14" spans="1:14" ht="30.75" customHeight="1" x14ac:dyDescent="0.25">
      <c r="A14" s="370"/>
      <c r="B14" s="25" t="s">
        <v>150</v>
      </c>
      <c r="C14" s="27"/>
      <c r="D14" s="27"/>
      <c r="E14" s="27"/>
      <c r="F14" s="40"/>
    </row>
    <row r="15" spans="1:14" ht="30.75" customHeight="1" x14ac:dyDescent="0.25">
      <c r="A15" s="370"/>
      <c r="B15" s="25" t="s">
        <v>151</v>
      </c>
      <c r="C15" s="27"/>
      <c r="D15" s="27"/>
      <c r="E15" s="27"/>
      <c r="F15" s="40"/>
    </row>
    <row r="16" spans="1:14" ht="30.75" customHeight="1" x14ac:dyDescent="0.25">
      <c r="A16" s="370"/>
      <c r="B16" s="25" t="s">
        <v>152</v>
      </c>
      <c r="C16" s="27"/>
      <c r="D16" s="27"/>
      <c r="E16" s="27"/>
      <c r="F16" s="40"/>
    </row>
    <row r="17" spans="1:6" ht="37.5" customHeight="1" x14ac:dyDescent="0.3">
      <c r="A17" s="368" t="s">
        <v>153</v>
      </c>
      <c r="B17" s="30" t="s">
        <v>154</v>
      </c>
      <c r="C17" s="20"/>
      <c r="D17" s="20"/>
      <c r="E17" s="20"/>
      <c r="F17" s="41"/>
    </row>
    <row r="18" spans="1:6" ht="37.5" customHeight="1" x14ac:dyDescent="0.3">
      <c r="A18" s="368"/>
      <c r="B18" s="30" t="s">
        <v>155</v>
      </c>
      <c r="C18" s="20"/>
      <c r="D18" s="20"/>
      <c r="E18" s="20"/>
      <c r="F18" s="41"/>
    </row>
    <row r="19" spans="1:6" ht="37.5" customHeight="1" x14ac:dyDescent="0.3">
      <c r="A19" s="368"/>
      <c r="B19" s="30" t="s">
        <v>156</v>
      </c>
      <c r="C19" s="20"/>
      <c r="D19" s="20"/>
      <c r="E19" s="20"/>
      <c r="F19" s="41"/>
    </row>
    <row r="20" spans="1:6" ht="37.5" customHeight="1" x14ac:dyDescent="0.3">
      <c r="A20" s="368"/>
      <c r="B20" s="30" t="s">
        <v>157</v>
      </c>
      <c r="C20" s="20"/>
      <c r="D20" s="20"/>
      <c r="E20" s="20"/>
      <c r="F20" s="41"/>
    </row>
    <row r="21" spans="1:6" ht="37.5" customHeight="1" x14ac:dyDescent="0.3">
      <c r="A21" s="368"/>
      <c r="B21" s="30" t="s">
        <v>158</v>
      </c>
      <c r="C21" s="20"/>
      <c r="D21" s="20"/>
      <c r="E21" s="20"/>
      <c r="F21" s="41"/>
    </row>
    <row r="22" spans="1:6" ht="37.5" customHeight="1" x14ac:dyDescent="0.3">
      <c r="A22" s="368"/>
      <c r="B22" s="30" t="s">
        <v>159</v>
      </c>
      <c r="C22" s="20"/>
      <c r="D22" s="20"/>
      <c r="E22" s="20"/>
      <c r="F22" s="41"/>
    </row>
    <row r="23" spans="1:6" ht="37.5" customHeight="1" x14ac:dyDescent="0.3">
      <c r="A23" s="368"/>
      <c r="B23" s="30" t="s">
        <v>160</v>
      </c>
      <c r="C23" s="20"/>
      <c r="D23" s="20"/>
      <c r="E23" s="20"/>
      <c r="F23" s="41"/>
    </row>
    <row r="24" spans="1:6" ht="37.5" customHeight="1" x14ac:dyDescent="0.3">
      <c r="A24" s="368"/>
      <c r="B24" s="25" t="s">
        <v>161</v>
      </c>
      <c r="C24" s="20"/>
      <c r="D24" s="20"/>
      <c r="E24" s="20"/>
      <c r="F24" s="41"/>
    </row>
    <row r="25" spans="1:6" ht="37.5" customHeight="1" x14ac:dyDescent="0.3">
      <c r="A25" s="368"/>
      <c r="B25" s="25" t="s">
        <v>162</v>
      </c>
      <c r="C25" s="20"/>
      <c r="D25" s="20"/>
      <c r="E25" s="20"/>
      <c r="F25" s="41"/>
    </row>
    <row r="26" spans="1:6" ht="37.5" customHeight="1" x14ac:dyDescent="0.3">
      <c r="A26" s="368"/>
      <c r="B26" s="25" t="s">
        <v>163</v>
      </c>
      <c r="C26" s="20"/>
      <c r="D26" s="20"/>
      <c r="E26" s="20"/>
      <c r="F26" s="41"/>
    </row>
    <row r="27" spans="1:6" ht="37.5" customHeight="1" x14ac:dyDescent="0.3">
      <c r="A27" s="368"/>
      <c r="B27" s="25" t="s">
        <v>164</v>
      </c>
      <c r="C27" s="20"/>
      <c r="D27" s="20"/>
      <c r="E27" s="20"/>
      <c r="F27" s="41"/>
    </row>
    <row r="28" spans="1:6" ht="37.5" customHeight="1" x14ac:dyDescent="0.3">
      <c r="A28" s="371" t="s">
        <v>165</v>
      </c>
      <c r="B28" s="25" t="s">
        <v>166</v>
      </c>
      <c r="C28" s="20"/>
      <c r="D28" s="20"/>
      <c r="E28" s="20"/>
      <c r="F28" s="41"/>
    </row>
    <row r="29" spans="1:6" ht="37.5" customHeight="1" x14ac:dyDescent="0.3">
      <c r="A29" s="372"/>
      <c r="B29" s="25" t="s">
        <v>167</v>
      </c>
      <c r="C29" s="20"/>
      <c r="D29" s="20"/>
      <c r="E29" s="20"/>
      <c r="F29" s="41"/>
    </row>
    <row r="30" spans="1:6" ht="37.5" customHeight="1" x14ac:dyDescent="0.3">
      <c r="A30" s="372"/>
      <c r="B30" s="25" t="s">
        <v>168</v>
      </c>
      <c r="C30" s="20"/>
      <c r="D30" s="20"/>
      <c r="E30" s="20"/>
      <c r="F30" s="41"/>
    </row>
    <row r="31" spans="1:6" ht="37.5" customHeight="1" x14ac:dyDescent="0.3">
      <c r="A31" s="372"/>
      <c r="B31" s="25" t="s">
        <v>169</v>
      </c>
      <c r="C31" s="20"/>
      <c r="D31" s="20"/>
      <c r="E31" s="20"/>
      <c r="F31" s="41"/>
    </row>
    <row r="32" spans="1:6" ht="37.5" customHeight="1" x14ac:dyDescent="0.3">
      <c r="A32" s="373"/>
      <c r="B32" s="25" t="s">
        <v>170</v>
      </c>
      <c r="C32" s="20"/>
      <c r="D32" s="20"/>
      <c r="E32" s="20"/>
      <c r="F32" s="41"/>
    </row>
    <row r="33" spans="1:6" ht="43.5" customHeight="1" x14ac:dyDescent="0.3">
      <c r="A33" s="368" t="s">
        <v>171</v>
      </c>
      <c r="B33" s="25" t="s">
        <v>172</v>
      </c>
      <c r="C33" s="20"/>
      <c r="D33" s="20"/>
      <c r="E33" s="20"/>
      <c r="F33" s="41"/>
    </row>
    <row r="34" spans="1:6" ht="43.5" customHeight="1" x14ac:dyDescent="0.3">
      <c r="A34" s="368"/>
      <c r="B34" s="25" t="s">
        <v>173</v>
      </c>
      <c r="C34" s="20"/>
      <c r="D34" s="20"/>
      <c r="E34" s="20"/>
      <c r="F34" s="41"/>
    </row>
    <row r="35" spans="1:6" ht="43.5" customHeight="1" x14ac:dyDescent="0.3">
      <c r="A35" s="368"/>
      <c r="B35" s="25" t="s">
        <v>174</v>
      </c>
      <c r="C35" s="20"/>
      <c r="D35" s="20"/>
      <c r="E35" s="20"/>
      <c r="F35" s="41"/>
    </row>
    <row r="36" spans="1:6" ht="43.5" customHeight="1" x14ac:dyDescent="0.3">
      <c r="A36" s="368"/>
      <c r="B36" s="25" t="s">
        <v>175</v>
      </c>
      <c r="C36" s="20"/>
      <c r="D36" s="20"/>
      <c r="E36" s="20"/>
      <c r="F36" s="41"/>
    </row>
    <row r="37" spans="1:6" ht="43.5" customHeight="1" x14ac:dyDescent="0.3">
      <c r="A37" s="368"/>
      <c r="B37" s="25" t="s">
        <v>176</v>
      </c>
      <c r="C37" s="20"/>
      <c r="D37" s="20"/>
      <c r="E37" s="20"/>
      <c r="F37" s="41"/>
    </row>
    <row r="38" spans="1:6" ht="33" x14ac:dyDescent="0.3">
      <c r="A38" s="368"/>
      <c r="B38" s="25" t="s">
        <v>177</v>
      </c>
      <c r="C38" s="20"/>
      <c r="D38" s="20"/>
      <c r="E38" s="20"/>
      <c r="F38" s="41"/>
    </row>
    <row r="39" spans="1:6" ht="36" customHeight="1" thickBot="1" x14ac:dyDescent="0.35">
      <c r="A39" s="369"/>
      <c r="B39" s="42" t="s">
        <v>178</v>
      </c>
      <c r="C39" s="43"/>
      <c r="D39" s="43"/>
      <c r="E39" s="43"/>
      <c r="F39" s="44"/>
    </row>
    <row r="40" spans="1:6" ht="16.5" x14ac:dyDescent="0.3">
      <c r="A40" s="136"/>
      <c r="B40" s="136"/>
      <c r="C40" s="136"/>
      <c r="D40" s="136"/>
      <c r="E40" s="136"/>
      <c r="F40" s="136"/>
    </row>
    <row r="41" spans="1:6" ht="16.5" x14ac:dyDescent="0.3">
      <c r="A41" s="136"/>
      <c r="B41" s="136"/>
      <c r="C41" s="136"/>
      <c r="D41" s="136"/>
      <c r="E41" s="136"/>
      <c r="F41" s="136"/>
    </row>
    <row r="42" spans="1:6" ht="16.5" x14ac:dyDescent="0.3">
      <c r="A42" s="61"/>
      <c r="B42" s="61"/>
      <c r="C42" s="61"/>
      <c r="D42" s="61"/>
      <c r="E42" s="61"/>
      <c r="F42" s="61"/>
    </row>
    <row r="43" spans="1:6" ht="16.5" x14ac:dyDescent="0.3">
      <c r="A43" s="61"/>
      <c r="B43" s="61"/>
      <c r="C43" s="61"/>
      <c r="D43" s="61"/>
      <c r="E43" s="61"/>
      <c r="F43" s="61"/>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xr:uid="{00000000-0002-0000-0400-000000000000}"/>
    <dataValidation allowBlank="1" showInputMessage="1" showErrorMessage="1" prompt="Registre la fecha de vigencia del soporte relacionado. Cuando sean distintos documentos y fechas en el ítem como procesos. relacione donde se encuentra el registro de actualziaciones." sqref="D5" xr:uid="{00000000-0002-0000-0400-000001000000}"/>
    <dataValidation allowBlank="1" showInputMessage="1" showErrorMessage="1" prompt="Registre SI, si tiene acceso al documento, NO cuando exista alguna limitación en su acceso, indicando en las Notas del equipo Auditor la observación._x000a_" sqref="E5" xr:uid="{00000000-0002-0000-0400-000002000000}"/>
    <dataValidation allowBlank="1" showInputMessage="1" showErrorMessage="1" prompt="Registre notas de relevancia de orientación sobre la información. Ej: Version desactualizada, No se presentó auditoría regular en la última vigencia, etc." sqref="F5" xr:uid="{00000000-0002-0000-0400-000003000000}"/>
  </dataValidations>
  <pageMargins left="0.70866141732283472" right="0.70866141732283472" top="0.74803149606299213" bottom="0.74803149606299213" header="0.31496062992125984" footer="0.31496062992125984"/>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N14"/>
  <sheetViews>
    <sheetView workbookViewId="0"/>
  </sheetViews>
  <sheetFormatPr baseColWidth="10" defaultColWidth="11.42578125" defaultRowHeight="15" x14ac:dyDescent="0.25"/>
  <cols>
    <col min="1" max="16384" width="11.42578125" style="31"/>
  </cols>
  <sheetData>
    <row r="4" spans="3:14" ht="15.75" thickBot="1" x14ac:dyDescent="0.3"/>
    <row r="5" spans="3:14" ht="68.25" customHeight="1" thickBot="1" x14ac:dyDescent="0.3">
      <c r="C5" s="377" t="s">
        <v>179</v>
      </c>
      <c r="D5" s="378"/>
      <c r="E5" s="378"/>
      <c r="F5" s="378"/>
      <c r="G5" s="378"/>
      <c r="H5" s="378"/>
      <c r="I5" s="378"/>
      <c r="J5" s="378"/>
      <c r="K5" s="378"/>
      <c r="L5" s="378"/>
      <c r="M5" s="378"/>
      <c r="N5" s="379"/>
    </row>
    <row r="6" spans="3:14" ht="288.75" customHeight="1" thickBot="1" x14ac:dyDescent="0.3">
      <c r="C6" s="374" t="s">
        <v>180</v>
      </c>
      <c r="D6" s="375"/>
      <c r="E6" s="375"/>
      <c r="F6" s="375"/>
      <c r="G6" s="375"/>
      <c r="H6" s="375"/>
      <c r="I6" s="375"/>
      <c r="J6" s="375"/>
      <c r="K6" s="375"/>
      <c r="L6" s="375"/>
      <c r="M6" s="375"/>
      <c r="N6" s="376"/>
    </row>
    <row r="7" spans="3:14" ht="45" customHeight="1" thickBot="1" x14ac:dyDescent="0.3">
      <c r="C7" s="219"/>
      <c r="D7" s="17" t="s">
        <v>101</v>
      </c>
      <c r="E7" s="220"/>
      <c r="F7" s="220"/>
      <c r="G7" s="220"/>
      <c r="H7" s="220"/>
      <c r="I7" s="220"/>
      <c r="J7" s="220"/>
      <c r="K7" s="220"/>
      <c r="L7" s="220"/>
      <c r="M7" s="220"/>
      <c r="N7" s="221"/>
    </row>
    <row r="8" spans="3:14" ht="45" customHeight="1" x14ac:dyDescent="0.25">
      <c r="C8" s="14"/>
      <c r="D8" s="18" t="s">
        <v>181</v>
      </c>
      <c r="E8" s="15"/>
      <c r="F8" s="15"/>
      <c r="G8" s="15"/>
      <c r="H8" s="15"/>
      <c r="I8" s="15"/>
      <c r="J8" s="15"/>
      <c r="K8" s="15"/>
      <c r="L8" s="15"/>
      <c r="M8" s="15"/>
      <c r="N8" s="16"/>
    </row>
    <row r="9" spans="3:14" x14ac:dyDescent="0.25">
      <c r="C9" s="9"/>
      <c r="D9" s="5"/>
      <c r="E9" s="5"/>
      <c r="F9" s="5"/>
      <c r="G9" s="5"/>
      <c r="H9" s="5"/>
      <c r="I9" s="5"/>
      <c r="J9" s="5"/>
      <c r="K9" s="5"/>
      <c r="L9" s="5"/>
      <c r="M9" s="5"/>
      <c r="N9" s="6"/>
    </row>
    <row r="10" spans="3:14" ht="18" x14ac:dyDescent="0.25">
      <c r="C10" s="4"/>
      <c r="D10" s="10" t="s">
        <v>182</v>
      </c>
      <c r="E10" s="5"/>
      <c r="F10" s="5"/>
      <c r="G10" s="5"/>
      <c r="H10" s="5"/>
      <c r="I10" s="5"/>
      <c r="J10" s="5"/>
      <c r="K10" s="5"/>
      <c r="L10" s="5"/>
      <c r="M10" s="5"/>
      <c r="N10" s="6"/>
    </row>
    <row r="11" spans="3:14" ht="15.75" thickBot="1" x14ac:dyDescent="0.3">
      <c r="C11" s="11"/>
      <c r="D11" s="7"/>
      <c r="E11" s="7"/>
      <c r="F11" s="7"/>
      <c r="G11" s="7"/>
      <c r="H11" s="7"/>
      <c r="I11" s="7"/>
      <c r="J11" s="7"/>
      <c r="K11" s="7"/>
      <c r="L11" s="7"/>
      <c r="M11" s="7"/>
      <c r="N11" s="8"/>
    </row>
    <row r="12" spans="3:14" x14ac:dyDescent="0.25">
      <c r="C12" s="9"/>
      <c r="D12" s="5"/>
      <c r="E12" s="5"/>
      <c r="F12" s="5"/>
      <c r="G12" s="5"/>
      <c r="H12" s="5"/>
      <c r="I12" s="5"/>
      <c r="J12" s="5"/>
      <c r="K12" s="5"/>
      <c r="L12" s="5"/>
      <c r="M12" s="5"/>
      <c r="N12" s="6"/>
    </row>
    <row r="13" spans="3:14" ht="18" x14ac:dyDescent="0.25">
      <c r="C13" s="4"/>
      <c r="D13" s="10" t="s">
        <v>183</v>
      </c>
      <c r="E13" s="5"/>
      <c r="F13" s="5"/>
      <c r="G13" s="5"/>
      <c r="H13" s="5"/>
      <c r="I13" s="5"/>
      <c r="J13" s="5"/>
      <c r="K13" s="5"/>
      <c r="L13" s="5"/>
      <c r="M13" s="5"/>
      <c r="N13" s="6"/>
    </row>
    <row r="14" spans="3:14" ht="15.75" thickBot="1" x14ac:dyDescent="0.3">
      <c r="C14" s="11"/>
      <c r="D14" s="7"/>
      <c r="E14" s="7"/>
      <c r="F14" s="7"/>
      <c r="G14" s="7"/>
      <c r="H14" s="7"/>
      <c r="I14" s="7"/>
      <c r="J14" s="7"/>
      <c r="K14" s="7"/>
      <c r="L14" s="7"/>
      <c r="M14" s="7"/>
      <c r="N14" s="8"/>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C4:K12"/>
  <sheetViews>
    <sheetView workbookViewId="0"/>
  </sheetViews>
  <sheetFormatPr baseColWidth="10" defaultColWidth="11.42578125" defaultRowHeight="15" x14ac:dyDescent="0.25"/>
  <cols>
    <col min="1" max="2" width="11.42578125" style="5"/>
    <col min="3" max="3" width="16.85546875" style="5" customWidth="1"/>
    <col min="4" max="16384" width="11.42578125" style="5"/>
  </cols>
  <sheetData>
    <row r="4" spans="3:11" ht="15.75" thickBot="1" x14ac:dyDescent="0.3"/>
    <row r="5" spans="3:11" x14ac:dyDescent="0.25">
      <c r="C5" s="113" t="s">
        <v>184</v>
      </c>
      <c r="D5" s="114"/>
      <c r="E5" s="114"/>
      <c r="F5" s="114"/>
      <c r="G5" s="114"/>
      <c r="H5" s="114"/>
      <c r="I5" s="114"/>
      <c r="J5" s="114"/>
      <c r="K5" s="115"/>
    </row>
    <row r="6" spans="3:11" ht="15.75" thickBot="1" x14ac:dyDescent="0.3">
      <c r="C6" s="116" t="s">
        <v>185</v>
      </c>
      <c r="D6" s="117" t="s">
        <v>186</v>
      </c>
      <c r="E6" s="117"/>
      <c r="F6" s="117"/>
      <c r="G6" s="117"/>
      <c r="H6" s="117"/>
      <c r="I6" s="117"/>
      <c r="J6" s="117"/>
      <c r="K6" s="118"/>
    </row>
    <row r="9" spans="3:11" ht="272.25" customHeight="1" x14ac:dyDescent="0.25">
      <c r="C9" s="380" t="s">
        <v>187</v>
      </c>
      <c r="D9" s="380"/>
      <c r="E9" s="380"/>
      <c r="F9" s="380"/>
      <c r="G9" s="380"/>
      <c r="H9" s="380"/>
      <c r="I9" s="380"/>
      <c r="J9" s="380"/>
      <c r="K9" s="380"/>
    </row>
    <row r="10" spans="3:11" ht="205.5" customHeight="1" x14ac:dyDescent="0.25">
      <c r="C10" s="380" t="s">
        <v>188</v>
      </c>
      <c r="D10" s="380"/>
      <c r="E10" s="380"/>
      <c r="F10" s="380"/>
      <c r="G10" s="380"/>
      <c r="H10" s="380"/>
      <c r="I10" s="380"/>
      <c r="J10" s="380"/>
      <c r="K10" s="380"/>
    </row>
    <row r="11" spans="3:11" ht="205.5" customHeight="1" x14ac:dyDescent="0.25">
      <c r="C11" s="134"/>
      <c r="D11" s="134"/>
      <c r="E11" s="134"/>
      <c r="F11" s="134"/>
      <c r="G11" s="134"/>
      <c r="H11" s="134"/>
      <c r="I11" s="134"/>
      <c r="J11" s="134"/>
      <c r="K11" s="134"/>
    </row>
    <row r="12" spans="3:11" ht="39.75" customHeight="1" x14ac:dyDescent="0.25">
      <c r="C12" s="381" t="s">
        <v>189</v>
      </c>
      <c r="D12" s="381"/>
      <c r="E12" s="381"/>
      <c r="F12" s="381"/>
      <c r="G12" s="381"/>
      <c r="H12" s="381"/>
      <c r="I12" s="381"/>
      <c r="J12" s="381"/>
      <c r="K12" s="381"/>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98"/>
  <sheetViews>
    <sheetView zoomScale="70" zoomScaleNormal="70" workbookViewId="0">
      <selection activeCell="C11" sqref="C11"/>
    </sheetView>
  </sheetViews>
  <sheetFormatPr baseColWidth="10" defaultColWidth="14.42578125" defaultRowHeight="15" customHeight="1" x14ac:dyDescent="0.3"/>
  <cols>
    <col min="1" max="1" width="4.5703125" style="142" customWidth="1"/>
    <col min="2" max="2" width="48.7109375" style="142" customWidth="1"/>
    <col min="3" max="7" width="10.7109375" style="142" customWidth="1"/>
    <col min="8" max="8" width="11.5703125" style="142" customWidth="1"/>
    <col min="9" max="9" width="14.140625" style="142" customWidth="1"/>
    <col min="10" max="10" width="22" style="142" customWidth="1"/>
    <col min="11" max="12" width="9.7109375" style="142" bestFit="1" customWidth="1"/>
    <col min="13" max="13" width="13" style="142" customWidth="1"/>
    <col min="14" max="14" width="10.85546875" style="142" customWidth="1"/>
    <col min="15" max="16" width="10.7109375" style="142" customWidth="1"/>
    <col min="17" max="17" width="16.28515625" style="142" customWidth="1"/>
    <col min="18" max="18" width="16.140625" style="142" customWidth="1"/>
    <col min="19" max="19" width="10.7109375" style="142" customWidth="1"/>
    <col min="20" max="21" width="32.140625" style="142" customWidth="1"/>
    <col min="22" max="22" width="24.42578125" style="142" customWidth="1"/>
    <col min="23" max="23" width="21.5703125" style="142" customWidth="1"/>
    <col min="24" max="24" width="46.85546875" style="142" customWidth="1"/>
    <col min="25" max="25" width="39" style="142" customWidth="1"/>
    <col min="26" max="27" width="14.42578125" style="142"/>
    <col min="28" max="28" width="14.42578125" style="142" hidden="1" customWidth="1"/>
    <col min="29" max="16384" width="14.42578125" style="142"/>
  </cols>
  <sheetData>
    <row r="1" spans="2:28" ht="15" customHeight="1" thickBot="1" x14ac:dyDescent="0.35"/>
    <row r="2" spans="2:28" ht="16.5" x14ac:dyDescent="0.3">
      <c r="B2" s="384"/>
      <c r="C2" s="387" t="s">
        <v>190</v>
      </c>
      <c r="D2" s="388"/>
      <c r="E2" s="388"/>
      <c r="F2" s="388"/>
      <c r="G2" s="388"/>
      <c r="H2" s="388"/>
      <c r="I2" s="388"/>
      <c r="J2" s="388"/>
      <c r="K2" s="388"/>
      <c r="L2" s="388"/>
      <c r="M2" s="388"/>
      <c r="N2" s="388"/>
      <c r="O2" s="388"/>
      <c r="P2" s="388"/>
      <c r="Q2" s="389"/>
      <c r="R2" s="396"/>
      <c r="S2" s="397"/>
      <c r="T2" s="398"/>
    </row>
    <row r="3" spans="2:28" ht="16.5" x14ac:dyDescent="0.3">
      <c r="B3" s="385"/>
      <c r="C3" s="390"/>
      <c r="D3" s="391"/>
      <c r="E3" s="391"/>
      <c r="F3" s="391"/>
      <c r="G3" s="391"/>
      <c r="H3" s="391"/>
      <c r="I3" s="391"/>
      <c r="J3" s="391"/>
      <c r="K3" s="391"/>
      <c r="L3" s="391"/>
      <c r="M3" s="391"/>
      <c r="N3" s="391"/>
      <c r="O3" s="391"/>
      <c r="P3" s="391"/>
      <c r="Q3" s="392"/>
      <c r="R3" s="401"/>
      <c r="S3" s="402"/>
      <c r="T3" s="399"/>
    </row>
    <row r="4" spans="2:28" ht="16.5" x14ac:dyDescent="0.3">
      <c r="B4" s="385"/>
      <c r="C4" s="390"/>
      <c r="D4" s="391"/>
      <c r="E4" s="391"/>
      <c r="F4" s="391"/>
      <c r="G4" s="391"/>
      <c r="H4" s="391"/>
      <c r="I4" s="391"/>
      <c r="J4" s="391"/>
      <c r="K4" s="391"/>
      <c r="L4" s="391"/>
      <c r="M4" s="391"/>
      <c r="N4" s="391"/>
      <c r="O4" s="391"/>
      <c r="P4" s="391"/>
      <c r="Q4" s="392"/>
      <c r="R4" s="401"/>
      <c r="S4" s="402"/>
      <c r="T4" s="399"/>
    </row>
    <row r="5" spans="2:28" ht="17.25" thickBot="1" x14ac:dyDescent="0.35">
      <c r="B5" s="386"/>
      <c r="C5" s="393"/>
      <c r="D5" s="394"/>
      <c r="E5" s="394"/>
      <c r="F5" s="394"/>
      <c r="G5" s="394"/>
      <c r="H5" s="394"/>
      <c r="I5" s="394"/>
      <c r="J5" s="394"/>
      <c r="K5" s="394"/>
      <c r="L5" s="394"/>
      <c r="M5" s="394"/>
      <c r="N5" s="394"/>
      <c r="O5" s="394"/>
      <c r="P5" s="394"/>
      <c r="Q5" s="395"/>
      <c r="R5" s="403"/>
      <c r="S5" s="404"/>
      <c r="T5" s="400"/>
    </row>
    <row r="6" spans="2:28" ht="17.25" thickBot="1" x14ac:dyDescent="0.35">
      <c r="B6" s="143" t="s">
        <v>191</v>
      </c>
      <c r="C6" s="382">
        <v>43830</v>
      </c>
      <c r="D6" s="383"/>
    </row>
    <row r="7" spans="2:28" ht="15" customHeight="1" thickBot="1" x14ac:dyDescent="0.35"/>
    <row r="8" spans="2:28" ht="17.25" thickBot="1" x14ac:dyDescent="0.35">
      <c r="B8" s="212">
        <v>1</v>
      </c>
      <c r="C8" s="419">
        <v>2</v>
      </c>
      <c r="D8" s="433"/>
      <c r="E8" s="433"/>
      <c r="F8" s="433"/>
      <c r="G8" s="433"/>
      <c r="H8" s="433"/>
      <c r="I8" s="433"/>
      <c r="J8" s="433"/>
      <c r="K8" s="433"/>
      <c r="L8" s="420"/>
      <c r="M8" s="424">
        <v>3</v>
      </c>
      <c r="N8" s="425"/>
      <c r="O8" s="426">
        <v>4</v>
      </c>
      <c r="P8" s="427"/>
      <c r="Q8" s="424">
        <v>5</v>
      </c>
      <c r="R8" s="428"/>
      <c r="S8" s="425"/>
      <c r="T8" s="419">
        <v>6</v>
      </c>
      <c r="U8" s="420"/>
      <c r="V8" s="419">
        <v>7</v>
      </c>
      <c r="W8" s="433"/>
      <c r="X8" s="433"/>
      <c r="Y8" s="420"/>
    </row>
    <row r="9" spans="2:28" ht="47.25" customHeight="1" thickBot="1" x14ac:dyDescent="0.35">
      <c r="B9" s="405" t="s">
        <v>192</v>
      </c>
      <c r="C9" s="407" t="s">
        <v>193</v>
      </c>
      <c r="D9" s="394"/>
      <c r="E9" s="394"/>
      <c r="F9" s="394"/>
      <c r="G9" s="394"/>
      <c r="H9" s="408" t="s">
        <v>194</v>
      </c>
      <c r="I9" s="409"/>
      <c r="J9" s="421" t="s">
        <v>195</v>
      </c>
      <c r="K9" s="412"/>
      <c r="L9" s="422"/>
      <c r="M9" s="412" t="s">
        <v>85</v>
      </c>
      <c r="N9" s="413"/>
      <c r="O9" s="408" t="s">
        <v>196</v>
      </c>
      <c r="P9" s="413"/>
      <c r="Q9" s="429" t="s">
        <v>197</v>
      </c>
      <c r="R9" s="408" t="s">
        <v>198</v>
      </c>
      <c r="S9" s="431" t="s">
        <v>199</v>
      </c>
      <c r="T9" s="415" t="s">
        <v>200</v>
      </c>
      <c r="U9" s="416"/>
      <c r="V9" s="431" t="s">
        <v>201</v>
      </c>
      <c r="W9" s="431" t="s">
        <v>202</v>
      </c>
      <c r="X9" s="431" t="s">
        <v>203</v>
      </c>
      <c r="Y9" s="431" t="s">
        <v>204</v>
      </c>
    </row>
    <row r="10" spans="2:28" ht="47.25" customHeight="1" thickBot="1" x14ac:dyDescent="0.35">
      <c r="B10" s="406"/>
      <c r="C10" s="207" t="s">
        <v>205</v>
      </c>
      <c r="D10" s="208" t="s">
        <v>206</v>
      </c>
      <c r="E10" s="209" t="s">
        <v>207</v>
      </c>
      <c r="F10" s="210" t="s">
        <v>208</v>
      </c>
      <c r="G10" s="211" t="s">
        <v>209</v>
      </c>
      <c r="H10" s="410"/>
      <c r="I10" s="411"/>
      <c r="J10" s="417"/>
      <c r="K10" s="423"/>
      <c r="L10" s="418"/>
      <c r="M10" s="411"/>
      <c r="N10" s="414"/>
      <c r="O10" s="410"/>
      <c r="P10" s="414"/>
      <c r="Q10" s="430"/>
      <c r="R10" s="410"/>
      <c r="S10" s="432"/>
      <c r="T10" s="417"/>
      <c r="U10" s="418"/>
      <c r="V10" s="432"/>
      <c r="W10" s="432"/>
      <c r="X10" s="432"/>
      <c r="Y10" s="432"/>
    </row>
    <row r="11" spans="2:28" ht="51.75" customHeight="1" x14ac:dyDescent="0.3">
      <c r="B11" s="183" t="s">
        <v>210</v>
      </c>
      <c r="C11" s="174"/>
      <c r="D11" s="175"/>
      <c r="E11" s="175"/>
      <c r="F11" s="175"/>
      <c r="G11" s="185">
        <f t="shared" ref="G11:G45" si="0">SUM(C11:F11)</f>
        <v>0</v>
      </c>
      <c r="H11" s="187">
        <f>IF(G11=0,0,IF(($C11/$G11)&gt;=0.2,"Extremo",+IF((($C11/G11)+($D11/$G11))&gt;=0.3,"Alto",+IF((($C11/$G11)+($D11/$G11)+($E11/$G11))&gt;=0.4,"Moderado",+IF(($C11/$G11)+($D11/$G11)+($E11/$G11)+($F11/$G11)&gt;=0.5,"Bajo",IF(G11=0,0))))))</f>
        <v>0</v>
      </c>
      <c r="I11" s="188">
        <f t="shared" ref="I11:K45" si="1">(IF(H11="Extremo",50%,(IF(H11="Alto",40%,IF(H11="Moderado",15%,IF(H11="Bajo",10%,0))))))</f>
        <v>0</v>
      </c>
      <c r="J11" s="193" t="e">
        <f>'ANALISIS OCI'!AC9</f>
        <v>#DIV/0!</v>
      </c>
      <c r="K11" s="176" t="e">
        <f t="shared" si="1"/>
        <v>#DIV/0!</v>
      </c>
      <c r="L11" s="188" t="e">
        <f>IF(I11=0,K11,I11)</f>
        <v>#DIV/0!</v>
      </c>
      <c r="M11" s="174"/>
      <c r="N11" s="188">
        <f t="shared" ref="N11:N45" si="2">IF(M11="Si",100%,IF(M11="No",0,0))</f>
        <v>0</v>
      </c>
      <c r="O11" s="174"/>
      <c r="P11" s="188">
        <f t="shared" ref="P11:P45" si="3">IF(O11="Si",20%,IF(O11="No",0,0))</f>
        <v>0</v>
      </c>
      <c r="Q11" s="196"/>
      <c r="R11" s="199">
        <f t="shared" ref="R11:R45" si="4">+$C$6-Q11</f>
        <v>43830</v>
      </c>
      <c r="S11" s="202">
        <f t="shared" ref="S11:S45" si="5">IF(R11&gt;=1080,30%,IF(R11&gt;=720,20%,IF(R11&gt;=360,10%,IF(R11&lt;=359,0%,0))))</f>
        <v>0.3</v>
      </c>
      <c r="T11" s="205" t="e">
        <f>IF(N11=100%,100%,(L11+P11+S11))</f>
        <v>#DIV/0!</v>
      </c>
      <c r="U11" s="178" t="e">
        <f>+IF(T11&gt;=85%,$AB$12,IF(AND( T11&gt;65%,T11&lt;85%),$AB$13,$AB$14))</f>
        <v>#DIV/0!</v>
      </c>
      <c r="V11" s="213"/>
      <c r="W11" s="215"/>
      <c r="X11" s="213"/>
      <c r="Y11" s="213"/>
    </row>
    <row r="12" spans="2:28" ht="43.5" customHeight="1" x14ac:dyDescent="0.3">
      <c r="B12" s="183" t="s">
        <v>211</v>
      </c>
      <c r="C12" s="177"/>
      <c r="D12" s="173"/>
      <c r="E12" s="173"/>
      <c r="F12" s="173"/>
      <c r="G12" s="155">
        <f t="shared" si="0"/>
        <v>0</v>
      </c>
      <c r="H12" s="189">
        <f t="shared" ref="H12:H45" si="6">IF(G12=0,0,IF(($C12/$G12)&gt;=0.2,"Extremo",+IF((($C12/G12)+($D12/$G12))&gt;=0.3,"Alto",+IF((($C12/$G12)+($D12/$G12)+($E12/$G12))&gt;=0.4,"Moderado",+IF(($C12/$G12)+($D12/$G12)+($E12/$G12)+($F12/$G12)&gt;=0.5,"Bajo",IF(G12=0,0))))))</f>
        <v>0</v>
      </c>
      <c r="I12" s="190">
        <f t="shared" si="1"/>
        <v>0</v>
      </c>
      <c r="J12" s="194" t="e">
        <f>'ANALISIS OCI'!AC10</f>
        <v>#DIV/0!</v>
      </c>
      <c r="K12" s="144" t="e">
        <f t="shared" ref="K12:K75" si="7">+IF(J12=$Z$13,$X$13,IF(J12=$Z$14,$X$14,IF(J12=$Z$15,$X$15,IF(J12=$Z$16,$X$16,IF(J12=$Z$17,$X$17)))))</f>
        <v>#DIV/0!</v>
      </c>
      <c r="L12" s="190" t="e">
        <f t="shared" ref="L12:L45" si="8">IF(I12=0,K12,I12)</f>
        <v>#DIV/0!</v>
      </c>
      <c r="M12" s="177"/>
      <c r="N12" s="190">
        <f t="shared" si="2"/>
        <v>0</v>
      </c>
      <c r="O12" s="177"/>
      <c r="P12" s="190">
        <f t="shared" si="3"/>
        <v>0</v>
      </c>
      <c r="Q12" s="197"/>
      <c r="R12" s="200">
        <f t="shared" si="4"/>
        <v>43830</v>
      </c>
      <c r="S12" s="203">
        <f t="shared" si="5"/>
        <v>0.3</v>
      </c>
      <c r="T12" s="205" t="e">
        <f t="shared" ref="T12:T45" si="9">IF(N12=100%,100%,(L12+P12+S12))</f>
        <v>#DIV/0!</v>
      </c>
      <c r="U12" s="178" t="e">
        <f t="shared" ref="U12:U75" si="10">+IF(T12&gt;=85%,$AB$12,IF(AND( T12&gt;65%,T12&lt;85%),$AB$13,$AB$14))</f>
        <v>#DIV/0!</v>
      </c>
      <c r="V12" s="214"/>
      <c r="W12" s="216"/>
      <c r="X12" s="214"/>
      <c r="Y12" s="214"/>
      <c r="AB12" s="142" t="s">
        <v>212</v>
      </c>
    </row>
    <row r="13" spans="2:28" ht="43.5" customHeight="1" x14ac:dyDescent="0.3">
      <c r="B13" s="183" t="s">
        <v>213</v>
      </c>
      <c r="C13" s="177"/>
      <c r="D13" s="173"/>
      <c r="E13" s="173"/>
      <c r="F13" s="173"/>
      <c r="G13" s="155">
        <f t="shared" si="0"/>
        <v>0</v>
      </c>
      <c r="H13" s="189">
        <f t="shared" si="6"/>
        <v>0</v>
      </c>
      <c r="I13" s="190">
        <f t="shared" si="1"/>
        <v>0</v>
      </c>
      <c r="J13" s="194" t="e">
        <f>'ANALISIS OCI'!AC11</f>
        <v>#DIV/0!</v>
      </c>
      <c r="K13" s="144" t="e">
        <f t="shared" si="7"/>
        <v>#DIV/0!</v>
      </c>
      <c r="L13" s="190" t="e">
        <f t="shared" si="8"/>
        <v>#DIV/0!</v>
      </c>
      <c r="M13" s="177"/>
      <c r="N13" s="190">
        <f t="shared" si="2"/>
        <v>0</v>
      </c>
      <c r="O13" s="177"/>
      <c r="P13" s="190">
        <f t="shared" si="3"/>
        <v>0</v>
      </c>
      <c r="Q13" s="197"/>
      <c r="R13" s="200">
        <f t="shared" si="4"/>
        <v>43830</v>
      </c>
      <c r="S13" s="203">
        <f t="shared" si="5"/>
        <v>0.3</v>
      </c>
      <c r="T13" s="205" t="e">
        <f t="shared" si="9"/>
        <v>#DIV/0!</v>
      </c>
      <c r="U13" s="178" t="e">
        <f t="shared" si="10"/>
        <v>#DIV/0!</v>
      </c>
      <c r="V13" s="183"/>
      <c r="W13" s="215"/>
      <c r="X13" s="183"/>
      <c r="Y13" s="183"/>
      <c r="AB13" s="142" t="s">
        <v>214</v>
      </c>
    </row>
    <row r="14" spans="2:28" ht="43.5" customHeight="1" x14ac:dyDescent="0.3">
      <c r="B14" s="183" t="s">
        <v>215</v>
      </c>
      <c r="C14" s="177"/>
      <c r="D14" s="173"/>
      <c r="E14" s="173"/>
      <c r="F14" s="173"/>
      <c r="G14" s="155">
        <f t="shared" si="0"/>
        <v>0</v>
      </c>
      <c r="H14" s="189">
        <f t="shared" si="6"/>
        <v>0</v>
      </c>
      <c r="I14" s="190">
        <f t="shared" si="1"/>
        <v>0</v>
      </c>
      <c r="J14" s="194" t="e">
        <f>'ANALISIS OCI'!AC12</f>
        <v>#DIV/0!</v>
      </c>
      <c r="K14" s="144" t="e">
        <f t="shared" si="7"/>
        <v>#DIV/0!</v>
      </c>
      <c r="L14" s="190" t="e">
        <f>L12=IF(I14=0,K14,I14)</f>
        <v>#DIV/0!</v>
      </c>
      <c r="M14" s="177"/>
      <c r="N14" s="190">
        <f t="shared" si="2"/>
        <v>0</v>
      </c>
      <c r="O14" s="177"/>
      <c r="P14" s="190">
        <f t="shared" si="3"/>
        <v>0</v>
      </c>
      <c r="Q14" s="197"/>
      <c r="R14" s="200">
        <f t="shared" si="4"/>
        <v>43830</v>
      </c>
      <c r="S14" s="203">
        <f t="shared" si="5"/>
        <v>0.3</v>
      </c>
      <c r="T14" s="205" t="e">
        <f t="shared" si="9"/>
        <v>#DIV/0!</v>
      </c>
      <c r="U14" s="178" t="e">
        <f t="shared" si="10"/>
        <v>#DIV/0!</v>
      </c>
      <c r="V14" s="183"/>
      <c r="W14" s="215"/>
      <c r="X14" s="183"/>
      <c r="Y14" s="183"/>
      <c r="AB14" s="142" t="s">
        <v>216</v>
      </c>
    </row>
    <row r="15" spans="2:28" ht="43.5" customHeight="1" x14ac:dyDescent="0.3">
      <c r="B15" s="183" t="s">
        <v>217</v>
      </c>
      <c r="C15" s="177"/>
      <c r="D15" s="173"/>
      <c r="E15" s="173"/>
      <c r="F15" s="173"/>
      <c r="G15" s="155">
        <f t="shared" si="0"/>
        <v>0</v>
      </c>
      <c r="H15" s="189">
        <f t="shared" si="6"/>
        <v>0</v>
      </c>
      <c r="I15" s="190">
        <f t="shared" si="1"/>
        <v>0</v>
      </c>
      <c r="J15" s="194" t="e">
        <f>'ANALISIS OCI'!AC13</f>
        <v>#DIV/0!</v>
      </c>
      <c r="K15" s="144" t="e">
        <f t="shared" si="7"/>
        <v>#DIV/0!</v>
      </c>
      <c r="L15" s="190" t="e">
        <f t="shared" si="8"/>
        <v>#DIV/0!</v>
      </c>
      <c r="M15" s="177"/>
      <c r="N15" s="190">
        <f t="shared" si="2"/>
        <v>0</v>
      </c>
      <c r="O15" s="177"/>
      <c r="P15" s="190">
        <f t="shared" si="3"/>
        <v>0</v>
      </c>
      <c r="Q15" s="197"/>
      <c r="R15" s="200">
        <f t="shared" si="4"/>
        <v>43830</v>
      </c>
      <c r="S15" s="203">
        <f t="shared" si="5"/>
        <v>0.3</v>
      </c>
      <c r="T15" s="205" t="e">
        <f t="shared" si="9"/>
        <v>#DIV/0!</v>
      </c>
      <c r="U15" s="178" t="e">
        <f t="shared" si="10"/>
        <v>#DIV/0!</v>
      </c>
      <c r="V15" s="183"/>
      <c r="W15" s="215"/>
      <c r="X15" s="183"/>
      <c r="Y15" s="183"/>
    </row>
    <row r="16" spans="2:28" ht="43.5" customHeight="1" x14ac:dyDescent="0.3">
      <c r="B16" s="183" t="s">
        <v>218</v>
      </c>
      <c r="C16" s="177"/>
      <c r="D16" s="173"/>
      <c r="E16" s="173"/>
      <c r="F16" s="173"/>
      <c r="G16" s="155">
        <f t="shared" si="0"/>
        <v>0</v>
      </c>
      <c r="H16" s="189">
        <f t="shared" si="6"/>
        <v>0</v>
      </c>
      <c r="I16" s="190">
        <f t="shared" si="1"/>
        <v>0</v>
      </c>
      <c r="J16" s="194" t="e">
        <f>'ANALISIS OCI'!AC14</f>
        <v>#DIV/0!</v>
      </c>
      <c r="K16" s="144" t="e">
        <f t="shared" si="7"/>
        <v>#DIV/0!</v>
      </c>
      <c r="L16" s="190" t="e">
        <f t="shared" si="8"/>
        <v>#DIV/0!</v>
      </c>
      <c r="M16" s="177"/>
      <c r="N16" s="190">
        <f t="shared" si="2"/>
        <v>0</v>
      </c>
      <c r="O16" s="177"/>
      <c r="P16" s="190">
        <f t="shared" si="3"/>
        <v>0</v>
      </c>
      <c r="Q16" s="197"/>
      <c r="R16" s="200">
        <f t="shared" si="4"/>
        <v>43830</v>
      </c>
      <c r="S16" s="203">
        <f t="shared" si="5"/>
        <v>0.3</v>
      </c>
      <c r="T16" s="205" t="e">
        <f t="shared" si="9"/>
        <v>#DIV/0!</v>
      </c>
      <c r="U16" s="178" t="e">
        <f t="shared" si="10"/>
        <v>#DIV/0!</v>
      </c>
      <c r="V16" s="183"/>
      <c r="W16" s="215"/>
      <c r="X16" s="183"/>
      <c r="Y16" s="183"/>
    </row>
    <row r="17" spans="2:28" ht="43.5" customHeight="1" x14ac:dyDescent="0.3">
      <c r="B17" s="183" t="s">
        <v>219</v>
      </c>
      <c r="C17" s="177"/>
      <c r="D17" s="173"/>
      <c r="E17" s="173"/>
      <c r="F17" s="173"/>
      <c r="G17" s="155">
        <f t="shared" si="0"/>
        <v>0</v>
      </c>
      <c r="H17" s="189">
        <f t="shared" si="6"/>
        <v>0</v>
      </c>
      <c r="I17" s="190">
        <f t="shared" si="1"/>
        <v>0</v>
      </c>
      <c r="J17" s="194" t="e">
        <f>'ANALISIS OCI'!AC15</f>
        <v>#DIV/0!</v>
      </c>
      <c r="K17" s="144" t="e">
        <f t="shared" si="7"/>
        <v>#DIV/0!</v>
      </c>
      <c r="L17" s="190" t="e">
        <f t="shared" si="8"/>
        <v>#DIV/0!</v>
      </c>
      <c r="M17" s="177"/>
      <c r="N17" s="190">
        <f t="shared" si="2"/>
        <v>0</v>
      </c>
      <c r="O17" s="177"/>
      <c r="P17" s="190">
        <f t="shared" si="3"/>
        <v>0</v>
      </c>
      <c r="Q17" s="197"/>
      <c r="R17" s="200">
        <f t="shared" si="4"/>
        <v>43830</v>
      </c>
      <c r="S17" s="203">
        <f t="shared" si="5"/>
        <v>0.3</v>
      </c>
      <c r="T17" s="205" t="e">
        <f t="shared" si="9"/>
        <v>#DIV/0!</v>
      </c>
      <c r="U17" s="178" t="e">
        <f t="shared" si="10"/>
        <v>#DIV/0!</v>
      </c>
      <c r="V17" s="183"/>
      <c r="W17" s="215"/>
      <c r="X17" s="183"/>
      <c r="Y17" s="183"/>
      <c r="AB17" s="142" t="s">
        <v>220</v>
      </c>
    </row>
    <row r="18" spans="2:28" ht="43.5" customHeight="1" x14ac:dyDescent="0.3">
      <c r="B18" s="183" t="s">
        <v>221</v>
      </c>
      <c r="C18" s="177"/>
      <c r="D18" s="173"/>
      <c r="E18" s="173"/>
      <c r="F18" s="173"/>
      <c r="G18" s="155">
        <f t="shared" si="0"/>
        <v>0</v>
      </c>
      <c r="H18" s="189">
        <f t="shared" si="6"/>
        <v>0</v>
      </c>
      <c r="I18" s="190">
        <f t="shared" si="1"/>
        <v>0</v>
      </c>
      <c r="J18" s="194" t="e">
        <f>'ANALISIS OCI'!AC16</f>
        <v>#DIV/0!</v>
      </c>
      <c r="K18" s="144" t="e">
        <f t="shared" si="7"/>
        <v>#DIV/0!</v>
      </c>
      <c r="L18" s="190" t="e">
        <f t="shared" si="8"/>
        <v>#DIV/0!</v>
      </c>
      <c r="M18" s="177"/>
      <c r="N18" s="190">
        <f t="shared" si="2"/>
        <v>0</v>
      </c>
      <c r="O18" s="177"/>
      <c r="P18" s="190">
        <f t="shared" si="3"/>
        <v>0</v>
      </c>
      <c r="Q18" s="197"/>
      <c r="R18" s="200">
        <f t="shared" si="4"/>
        <v>43830</v>
      </c>
      <c r="S18" s="203">
        <f t="shared" si="5"/>
        <v>0.3</v>
      </c>
      <c r="T18" s="205" t="e">
        <f t="shared" si="9"/>
        <v>#DIV/0!</v>
      </c>
      <c r="U18" s="178" t="e">
        <f t="shared" si="10"/>
        <v>#DIV/0!</v>
      </c>
      <c r="V18" s="183"/>
      <c r="W18" s="215"/>
      <c r="X18" s="183"/>
      <c r="Y18" s="183"/>
      <c r="AB18" s="142" t="s">
        <v>222</v>
      </c>
    </row>
    <row r="19" spans="2:28" ht="43.5" customHeight="1" x14ac:dyDescent="0.3">
      <c r="B19" s="183" t="s">
        <v>223</v>
      </c>
      <c r="C19" s="177"/>
      <c r="D19" s="173"/>
      <c r="E19" s="173"/>
      <c r="F19" s="173"/>
      <c r="G19" s="155">
        <f t="shared" si="0"/>
        <v>0</v>
      </c>
      <c r="H19" s="189">
        <f t="shared" si="6"/>
        <v>0</v>
      </c>
      <c r="I19" s="190">
        <f t="shared" si="1"/>
        <v>0</v>
      </c>
      <c r="J19" s="194" t="e">
        <f>'ANALISIS OCI'!AC17</f>
        <v>#DIV/0!</v>
      </c>
      <c r="K19" s="144" t="e">
        <f t="shared" si="7"/>
        <v>#DIV/0!</v>
      </c>
      <c r="L19" s="190" t="e">
        <f t="shared" si="8"/>
        <v>#DIV/0!</v>
      </c>
      <c r="M19" s="177"/>
      <c r="N19" s="190">
        <f t="shared" si="2"/>
        <v>0</v>
      </c>
      <c r="O19" s="177"/>
      <c r="P19" s="190">
        <f t="shared" si="3"/>
        <v>0</v>
      </c>
      <c r="Q19" s="197"/>
      <c r="R19" s="200">
        <f t="shared" si="4"/>
        <v>43830</v>
      </c>
      <c r="S19" s="203">
        <f t="shared" si="5"/>
        <v>0.3</v>
      </c>
      <c r="T19" s="205" t="e">
        <f t="shared" si="9"/>
        <v>#DIV/0!</v>
      </c>
      <c r="U19" s="178" t="e">
        <f t="shared" si="10"/>
        <v>#DIV/0!</v>
      </c>
      <c r="V19" s="183"/>
      <c r="W19" s="215"/>
      <c r="X19" s="183"/>
      <c r="Y19" s="183"/>
    </row>
    <row r="20" spans="2:28" ht="43.5" customHeight="1" x14ac:dyDescent="0.3">
      <c r="B20" s="183" t="s">
        <v>224</v>
      </c>
      <c r="C20" s="177"/>
      <c r="D20" s="173"/>
      <c r="E20" s="173"/>
      <c r="F20" s="173"/>
      <c r="G20" s="155">
        <f t="shared" si="0"/>
        <v>0</v>
      </c>
      <c r="H20" s="189">
        <f t="shared" si="6"/>
        <v>0</v>
      </c>
      <c r="I20" s="190">
        <f t="shared" si="1"/>
        <v>0</v>
      </c>
      <c r="J20" s="194" t="e">
        <f>'ANALISIS OCI'!AC18</f>
        <v>#DIV/0!</v>
      </c>
      <c r="K20" s="144" t="e">
        <f t="shared" si="7"/>
        <v>#DIV/0!</v>
      </c>
      <c r="L20" s="190" t="e">
        <f t="shared" si="8"/>
        <v>#DIV/0!</v>
      </c>
      <c r="M20" s="177"/>
      <c r="N20" s="190">
        <f t="shared" si="2"/>
        <v>0</v>
      </c>
      <c r="O20" s="177"/>
      <c r="P20" s="190">
        <f t="shared" si="3"/>
        <v>0</v>
      </c>
      <c r="Q20" s="197"/>
      <c r="R20" s="200">
        <f t="shared" si="4"/>
        <v>43830</v>
      </c>
      <c r="S20" s="203">
        <f t="shared" si="5"/>
        <v>0.3</v>
      </c>
      <c r="T20" s="205" t="e">
        <f t="shared" si="9"/>
        <v>#DIV/0!</v>
      </c>
      <c r="U20" s="178" t="e">
        <f t="shared" si="10"/>
        <v>#DIV/0!</v>
      </c>
      <c r="V20" s="183"/>
      <c r="W20" s="215"/>
      <c r="X20" s="183"/>
      <c r="Y20" s="183"/>
    </row>
    <row r="21" spans="2:28" ht="43.5" customHeight="1" x14ac:dyDescent="0.3">
      <c r="B21" s="183" t="s">
        <v>225</v>
      </c>
      <c r="C21" s="177"/>
      <c r="D21" s="173"/>
      <c r="E21" s="173"/>
      <c r="F21" s="173"/>
      <c r="G21" s="155">
        <f t="shared" si="0"/>
        <v>0</v>
      </c>
      <c r="H21" s="189">
        <f t="shared" si="6"/>
        <v>0</v>
      </c>
      <c r="I21" s="190">
        <f t="shared" si="1"/>
        <v>0</v>
      </c>
      <c r="J21" s="194" t="e">
        <f>'ANALISIS OCI'!AC19</f>
        <v>#DIV/0!</v>
      </c>
      <c r="K21" s="144" t="e">
        <f t="shared" si="7"/>
        <v>#DIV/0!</v>
      </c>
      <c r="L21" s="190" t="e">
        <f t="shared" si="8"/>
        <v>#DIV/0!</v>
      </c>
      <c r="M21" s="177"/>
      <c r="N21" s="190">
        <f t="shared" si="2"/>
        <v>0</v>
      </c>
      <c r="O21" s="177"/>
      <c r="P21" s="190">
        <f t="shared" si="3"/>
        <v>0</v>
      </c>
      <c r="Q21" s="197"/>
      <c r="R21" s="200">
        <f t="shared" si="4"/>
        <v>43830</v>
      </c>
      <c r="S21" s="203">
        <f t="shared" si="5"/>
        <v>0.3</v>
      </c>
      <c r="T21" s="205" t="e">
        <f t="shared" si="9"/>
        <v>#DIV/0!</v>
      </c>
      <c r="U21" s="178" t="e">
        <f t="shared" si="10"/>
        <v>#DIV/0!</v>
      </c>
      <c r="V21" s="183"/>
      <c r="W21" s="215"/>
      <c r="X21" s="183"/>
      <c r="Y21" s="183"/>
    </row>
    <row r="22" spans="2:28" ht="43.5" customHeight="1" x14ac:dyDescent="0.3">
      <c r="B22" s="183" t="s">
        <v>226</v>
      </c>
      <c r="C22" s="177"/>
      <c r="D22" s="173"/>
      <c r="E22" s="173"/>
      <c r="F22" s="173"/>
      <c r="G22" s="155">
        <f t="shared" si="0"/>
        <v>0</v>
      </c>
      <c r="H22" s="189">
        <f t="shared" si="6"/>
        <v>0</v>
      </c>
      <c r="I22" s="190">
        <f t="shared" si="1"/>
        <v>0</v>
      </c>
      <c r="J22" s="194" t="e">
        <f>'ANALISIS OCI'!AC20</f>
        <v>#DIV/0!</v>
      </c>
      <c r="K22" s="144" t="e">
        <f t="shared" si="7"/>
        <v>#DIV/0!</v>
      </c>
      <c r="L22" s="190" t="e">
        <f t="shared" si="8"/>
        <v>#DIV/0!</v>
      </c>
      <c r="M22" s="177"/>
      <c r="N22" s="190">
        <f t="shared" si="2"/>
        <v>0</v>
      </c>
      <c r="O22" s="177"/>
      <c r="P22" s="190">
        <f t="shared" si="3"/>
        <v>0</v>
      </c>
      <c r="Q22" s="197"/>
      <c r="R22" s="200">
        <f t="shared" si="4"/>
        <v>43830</v>
      </c>
      <c r="S22" s="203">
        <f t="shared" si="5"/>
        <v>0.3</v>
      </c>
      <c r="T22" s="205" t="e">
        <f t="shared" si="9"/>
        <v>#DIV/0!</v>
      </c>
      <c r="U22" s="178" t="e">
        <f t="shared" si="10"/>
        <v>#DIV/0!</v>
      </c>
      <c r="V22" s="183"/>
      <c r="W22" s="215"/>
      <c r="X22" s="183"/>
      <c r="Y22" s="183"/>
    </row>
    <row r="23" spans="2:28" ht="43.5" customHeight="1" x14ac:dyDescent="0.3">
      <c r="B23" s="183" t="s">
        <v>227</v>
      </c>
      <c r="C23" s="177"/>
      <c r="D23" s="173"/>
      <c r="E23" s="173"/>
      <c r="F23" s="173"/>
      <c r="G23" s="155">
        <f t="shared" si="0"/>
        <v>0</v>
      </c>
      <c r="H23" s="189">
        <f t="shared" si="6"/>
        <v>0</v>
      </c>
      <c r="I23" s="190">
        <f t="shared" si="1"/>
        <v>0</v>
      </c>
      <c r="J23" s="194" t="e">
        <f>'ANALISIS OCI'!AC21</f>
        <v>#DIV/0!</v>
      </c>
      <c r="K23" s="144" t="e">
        <f t="shared" si="7"/>
        <v>#DIV/0!</v>
      </c>
      <c r="L23" s="190" t="e">
        <f t="shared" si="8"/>
        <v>#DIV/0!</v>
      </c>
      <c r="M23" s="177"/>
      <c r="N23" s="190">
        <f t="shared" si="2"/>
        <v>0</v>
      </c>
      <c r="O23" s="177"/>
      <c r="P23" s="190">
        <f t="shared" si="3"/>
        <v>0</v>
      </c>
      <c r="Q23" s="197"/>
      <c r="R23" s="200">
        <f t="shared" si="4"/>
        <v>43830</v>
      </c>
      <c r="S23" s="203">
        <f t="shared" si="5"/>
        <v>0.3</v>
      </c>
      <c r="T23" s="205" t="e">
        <f t="shared" si="9"/>
        <v>#DIV/0!</v>
      </c>
      <c r="U23" s="178" t="e">
        <f t="shared" si="10"/>
        <v>#DIV/0!</v>
      </c>
      <c r="V23" s="183"/>
      <c r="W23" s="215"/>
      <c r="X23" s="183"/>
      <c r="Y23" s="183"/>
    </row>
    <row r="24" spans="2:28" ht="43.5" customHeight="1" x14ac:dyDescent="0.3">
      <c r="B24" s="183" t="s">
        <v>228</v>
      </c>
      <c r="C24" s="177"/>
      <c r="D24" s="173"/>
      <c r="E24" s="173"/>
      <c r="F24" s="173"/>
      <c r="G24" s="155">
        <f t="shared" si="0"/>
        <v>0</v>
      </c>
      <c r="H24" s="189">
        <f t="shared" si="6"/>
        <v>0</v>
      </c>
      <c r="I24" s="190">
        <f t="shared" si="1"/>
        <v>0</v>
      </c>
      <c r="J24" s="194" t="e">
        <f>'ANALISIS OCI'!AC22</f>
        <v>#DIV/0!</v>
      </c>
      <c r="K24" s="144" t="e">
        <f t="shared" si="7"/>
        <v>#DIV/0!</v>
      </c>
      <c r="L24" s="190" t="e">
        <f t="shared" si="8"/>
        <v>#DIV/0!</v>
      </c>
      <c r="M24" s="177"/>
      <c r="N24" s="190">
        <f t="shared" si="2"/>
        <v>0</v>
      </c>
      <c r="O24" s="177"/>
      <c r="P24" s="190">
        <f t="shared" si="3"/>
        <v>0</v>
      </c>
      <c r="Q24" s="197"/>
      <c r="R24" s="200">
        <f t="shared" si="4"/>
        <v>43830</v>
      </c>
      <c r="S24" s="203">
        <f t="shared" si="5"/>
        <v>0.3</v>
      </c>
      <c r="T24" s="205" t="e">
        <f t="shared" si="9"/>
        <v>#DIV/0!</v>
      </c>
      <c r="U24" s="178" t="e">
        <f t="shared" si="10"/>
        <v>#DIV/0!</v>
      </c>
      <c r="V24" s="183"/>
      <c r="W24" s="215"/>
      <c r="X24" s="183"/>
      <c r="Y24" s="183"/>
    </row>
    <row r="25" spans="2:28" ht="43.5" customHeight="1" x14ac:dyDescent="0.3">
      <c r="B25" s="183" t="s">
        <v>229</v>
      </c>
      <c r="C25" s="177"/>
      <c r="D25" s="173"/>
      <c r="E25" s="173"/>
      <c r="F25" s="173"/>
      <c r="G25" s="155">
        <f t="shared" si="0"/>
        <v>0</v>
      </c>
      <c r="H25" s="189">
        <f t="shared" si="6"/>
        <v>0</v>
      </c>
      <c r="I25" s="190">
        <f t="shared" si="1"/>
        <v>0</v>
      </c>
      <c r="J25" s="194" t="e">
        <f>'ANALISIS OCI'!AC23</f>
        <v>#DIV/0!</v>
      </c>
      <c r="K25" s="144" t="e">
        <f t="shared" si="7"/>
        <v>#DIV/0!</v>
      </c>
      <c r="L25" s="190" t="e">
        <f t="shared" si="8"/>
        <v>#DIV/0!</v>
      </c>
      <c r="M25" s="177"/>
      <c r="N25" s="190">
        <f t="shared" si="2"/>
        <v>0</v>
      </c>
      <c r="O25" s="177"/>
      <c r="P25" s="190">
        <f t="shared" si="3"/>
        <v>0</v>
      </c>
      <c r="Q25" s="197"/>
      <c r="R25" s="200">
        <f t="shared" si="4"/>
        <v>43830</v>
      </c>
      <c r="S25" s="203">
        <f t="shared" si="5"/>
        <v>0.3</v>
      </c>
      <c r="T25" s="205" t="e">
        <f t="shared" si="9"/>
        <v>#DIV/0!</v>
      </c>
      <c r="U25" s="178" t="e">
        <f t="shared" si="10"/>
        <v>#DIV/0!</v>
      </c>
      <c r="V25" s="183"/>
      <c r="W25" s="215"/>
      <c r="X25" s="183"/>
      <c r="Y25" s="183"/>
    </row>
    <row r="26" spans="2:28" ht="43.5" customHeight="1" x14ac:dyDescent="0.3">
      <c r="B26" s="183" t="s">
        <v>230</v>
      </c>
      <c r="C26" s="177"/>
      <c r="D26" s="173"/>
      <c r="E26" s="173"/>
      <c r="F26" s="173"/>
      <c r="G26" s="155">
        <f t="shared" si="0"/>
        <v>0</v>
      </c>
      <c r="H26" s="189">
        <f t="shared" si="6"/>
        <v>0</v>
      </c>
      <c r="I26" s="190">
        <f t="shared" si="1"/>
        <v>0</v>
      </c>
      <c r="J26" s="194" t="e">
        <f>'ANALISIS OCI'!AC24</f>
        <v>#DIV/0!</v>
      </c>
      <c r="K26" s="144" t="e">
        <f t="shared" si="7"/>
        <v>#DIV/0!</v>
      </c>
      <c r="L26" s="190" t="e">
        <f t="shared" si="8"/>
        <v>#DIV/0!</v>
      </c>
      <c r="M26" s="177"/>
      <c r="N26" s="190">
        <f t="shared" si="2"/>
        <v>0</v>
      </c>
      <c r="O26" s="177"/>
      <c r="P26" s="190">
        <f t="shared" si="3"/>
        <v>0</v>
      </c>
      <c r="Q26" s="197"/>
      <c r="R26" s="200">
        <f t="shared" si="4"/>
        <v>43830</v>
      </c>
      <c r="S26" s="203">
        <f t="shared" si="5"/>
        <v>0.3</v>
      </c>
      <c r="T26" s="205" t="e">
        <f t="shared" si="9"/>
        <v>#DIV/0!</v>
      </c>
      <c r="U26" s="178" t="e">
        <f t="shared" si="10"/>
        <v>#DIV/0!</v>
      </c>
      <c r="V26" s="183"/>
      <c r="W26" s="215"/>
      <c r="X26" s="183"/>
      <c r="Y26" s="183"/>
    </row>
    <row r="27" spans="2:28" ht="43.5" customHeight="1" x14ac:dyDescent="0.3">
      <c r="B27" s="183" t="s">
        <v>231</v>
      </c>
      <c r="C27" s="177"/>
      <c r="D27" s="173"/>
      <c r="E27" s="173"/>
      <c r="F27" s="173"/>
      <c r="G27" s="155">
        <f t="shared" si="0"/>
        <v>0</v>
      </c>
      <c r="H27" s="189">
        <f t="shared" si="6"/>
        <v>0</v>
      </c>
      <c r="I27" s="190">
        <f t="shared" si="1"/>
        <v>0</v>
      </c>
      <c r="J27" s="194" t="e">
        <f>'ANALISIS OCI'!AC25</f>
        <v>#DIV/0!</v>
      </c>
      <c r="K27" s="144" t="e">
        <f t="shared" si="7"/>
        <v>#DIV/0!</v>
      </c>
      <c r="L27" s="190" t="e">
        <f t="shared" si="8"/>
        <v>#DIV/0!</v>
      </c>
      <c r="M27" s="177"/>
      <c r="N27" s="190">
        <f t="shared" si="2"/>
        <v>0</v>
      </c>
      <c r="O27" s="177"/>
      <c r="P27" s="190">
        <f t="shared" si="3"/>
        <v>0</v>
      </c>
      <c r="Q27" s="197"/>
      <c r="R27" s="200">
        <f t="shared" si="4"/>
        <v>43830</v>
      </c>
      <c r="S27" s="203">
        <f t="shared" si="5"/>
        <v>0.3</v>
      </c>
      <c r="T27" s="205" t="e">
        <f t="shared" si="9"/>
        <v>#DIV/0!</v>
      </c>
      <c r="U27" s="178" t="e">
        <f t="shared" si="10"/>
        <v>#DIV/0!</v>
      </c>
      <c r="V27" s="183"/>
      <c r="W27" s="215"/>
      <c r="X27" s="183"/>
      <c r="Y27" s="183"/>
    </row>
    <row r="28" spans="2:28" ht="43.5" customHeight="1" x14ac:dyDescent="0.3">
      <c r="B28" s="183" t="s">
        <v>232</v>
      </c>
      <c r="C28" s="177"/>
      <c r="D28" s="173"/>
      <c r="E28" s="173"/>
      <c r="F28" s="173"/>
      <c r="G28" s="155">
        <f t="shared" si="0"/>
        <v>0</v>
      </c>
      <c r="H28" s="189">
        <f t="shared" si="6"/>
        <v>0</v>
      </c>
      <c r="I28" s="190">
        <f t="shared" si="1"/>
        <v>0</v>
      </c>
      <c r="J28" s="194" t="e">
        <f>'ANALISIS OCI'!AC26</f>
        <v>#DIV/0!</v>
      </c>
      <c r="K28" s="144" t="e">
        <f t="shared" si="7"/>
        <v>#DIV/0!</v>
      </c>
      <c r="L28" s="190" t="e">
        <f t="shared" si="8"/>
        <v>#DIV/0!</v>
      </c>
      <c r="M28" s="177"/>
      <c r="N28" s="190">
        <f t="shared" si="2"/>
        <v>0</v>
      </c>
      <c r="O28" s="177"/>
      <c r="P28" s="190">
        <f t="shared" si="3"/>
        <v>0</v>
      </c>
      <c r="Q28" s="197"/>
      <c r="R28" s="200">
        <f t="shared" si="4"/>
        <v>43830</v>
      </c>
      <c r="S28" s="203">
        <f t="shared" si="5"/>
        <v>0.3</v>
      </c>
      <c r="T28" s="205" t="e">
        <f t="shared" si="9"/>
        <v>#DIV/0!</v>
      </c>
      <c r="U28" s="178" t="e">
        <f t="shared" si="10"/>
        <v>#DIV/0!</v>
      </c>
      <c r="V28" s="183"/>
      <c r="W28" s="215"/>
      <c r="X28" s="183"/>
      <c r="Y28" s="183"/>
    </row>
    <row r="29" spans="2:28" ht="43.5" customHeight="1" x14ac:dyDescent="0.3">
      <c r="B29" s="183" t="s">
        <v>233</v>
      </c>
      <c r="C29" s="177"/>
      <c r="D29" s="173"/>
      <c r="E29" s="173"/>
      <c r="F29" s="173"/>
      <c r="G29" s="155">
        <f t="shared" si="0"/>
        <v>0</v>
      </c>
      <c r="H29" s="189">
        <f t="shared" si="6"/>
        <v>0</v>
      </c>
      <c r="I29" s="190">
        <f t="shared" si="1"/>
        <v>0</v>
      </c>
      <c r="J29" s="194" t="e">
        <f>'ANALISIS OCI'!AC27</f>
        <v>#DIV/0!</v>
      </c>
      <c r="K29" s="144" t="e">
        <f t="shared" si="7"/>
        <v>#DIV/0!</v>
      </c>
      <c r="L29" s="190" t="e">
        <f t="shared" si="8"/>
        <v>#DIV/0!</v>
      </c>
      <c r="M29" s="177"/>
      <c r="N29" s="190">
        <f t="shared" si="2"/>
        <v>0</v>
      </c>
      <c r="O29" s="177"/>
      <c r="P29" s="190">
        <f t="shared" si="3"/>
        <v>0</v>
      </c>
      <c r="Q29" s="197"/>
      <c r="R29" s="200">
        <f t="shared" si="4"/>
        <v>43830</v>
      </c>
      <c r="S29" s="203">
        <f t="shared" si="5"/>
        <v>0.3</v>
      </c>
      <c r="T29" s="205" t="e">
        <f t="shared" si="9"/>
        <v>#DIV/0!</v>
      </c>
      <c r="U29" s="178" t="e">
        <f t="shared" si="10"/>
        <v>#DIV/0!</v>
      </c>
      <c r="V29" s="183"/>
      <c r="W29" s="215"/>
      <c r="X29" s="183"/>
      <c r="Y29" s="183"/>
    </row>
    <row r="30" spans="2:28" ht="43.5" customHeight="1" x14ac:dyDescent="0.3">
      <c r="B30" s="183" t="s">
        <v>234</v>
      </c>
      <c r="C30" s="177"/>
      <c r="D30" s="173"/>
      <c r="E30" s="173"/>
      <c r="F30" s="173"/>
      <c r="G30" s="155">
        <f t="shared" si="0"/>
        <v>0</v>
      </c>
      <c r="H30" s="189">
        <f t="shared" si="6"/>
        <v>0</v>
      </c>
      <c r="I30" s="190">
        <f t="shared" si="1"/>
        <v>0</v>
      </c>
      <c r="J30" s="194" t="e">
        <f>'ANALISIS OCI'!AC28</f>
        <v>#DIV/0!</v>
      </c>
      <c r="K30" s="144" t="e">
        <f t="shared" si="7"/>
        <v>#DIV/0!</v>
      </c>
      <c r="L30" s="190" t="e">
        <f t="shared" si="8"/>
        <v>#DIV/0!</v>
      </c>
      <c r="M30" s="177"/>
      <c r="N30" s="190">
        <f t="shared" si="2"/>
        <v>0</v>
      </c>
      <c r="O30" s="177"/>
      <c r="P30" s="190">
        <f t="shared" si="3"/>
        <v>0</v>
      </c>
      <c r="Q30" s="197"/>
      <c r="R30" s="200">
        <f t="shared" si="4"/>
        <v>43830</v>
      </c>
      <c r="S30" s="203">
        <f t="shared" si="5"/>
        <v>0.3</v>
      </c>
      <c r="T30" s="205" t="e">
        <f t="shared" si="9"/>
        <v>#DIV/0!</v>
      </c>
      <c r="U30" s="178" t="e">
        <f t="shared" si="10"/>
        <v>#DIV/0!</v>
      </c>
      <c r="V30" s="183"/>
      <c r="W30" s="215"/>
      <c r="X30" s="183"/>
      <c r="Y30" s="183"/>
    </row>
    <row r="31" spans="2:28" ht="43.5" customHeight="1" x14ac:dyDescent="0.3">
      <c r="B31" s="183" t="s">
        <v>235</v>
      </c>
      <c r="C31" s="177"/>
      <c r="D31" s="173"/>
      <c r="E31" s="173"/>
      <c r="F31" s="173"/>
      <c r="G31" s="155">
        <f t="shared" si="0"/>
        <v>0</v>
      </c>
      <c r="H31" s="189">
        <f t="shared" si="6"/>
        <v>0</v>
      </c>
      <c r="I31" s="190">
        <f t="shared" si="1"/>
        <v>0</v>
      </c>
      <c r="J31" s="194" t="e">
        <f>'ANALISIS OCI'!AC29</f>
        <v>#DIV/0!</v>
      </c>
      <c r="K31" s="144" t="e">
        <f t="shared" si="7"/>
        <v>#DIV/0!</v>
      </c>
      <c r="L31" s="190" t="e">
        <f t="shared" si="8"/>
        <v>#DIV/0!</v>
      </c>
      <c r="M31" s="177"/>
      <c r="N31" s="190">
        <f t="shared" si="2"/>
        <v>0</v>
      </c>
      <c r="O31" s="177"/>
      <c r="P31" s="190">
        <f t="shared" si="3"/>
        <v>0</v>
      </c>
      <c r="Q31" s="197"/>
      <c r="R31" s="200">
        <f t="shared" si="4"/>
        <v>43830</v>
      </c>
      <c r="S31" s="203">
        <f t="shared" si="5"/>
        <v>0.3</v>
      </c>
      <c r="T31" s="205" t="e">
        <f t="shared" si="9"/>
        <v>#DIV/0!</v>
      </c>
      <c r="U31" s="178" t="e">
        <f t="shared" si="10"/>
        <v>#DIV/0!</v>
      </c>
      <c r="V31" s="183"/>
      <c r="W31" s="215"/>
      <c r="X31" s="183"/>
      <c r="Y31" s="183"/>
    </row>
    <row r="32" spans="2:28" ht="43.5" customHeight="1" x14ac:dyDescent="0.3">
      <c r="B32" s="183" t="s">
        <v>236</v>
      </c>
      <c r="C32" s="177"/>
      <c r="D32" s="173"/>
      <c r="E32" s="173"/>
      <c r="F32" s="173"/>
      <c r="G32" s="155">
        <f t="shared" si="0"/>
        <v>0</v>
      </c>
      <c r="H32" s="189">
        <f t="shared" si="6"/>
        <v>0</v>
      </c>
      <c r="I32" s="190">
        <f t="shared" si="1"/>
        <v>0</v>
      </c>
      <c r="J32" s="194" t="e">
        <f>'ANALISIS OCI'!AC30</f>
        <v>#DIV/0!</v>
      </c>
      <c r="K32" s="144" t="e">
        <f t="shared" si="7"/>
        <v>#DIV/0!</v>
      </c>
      <c r="L32" s="190" t="e">
        <f t="shared" si="8"/>
        <v>#DIV/0!</v>
      </c>
      <c r="M32" s="177"/>
      <c r="N32" s="190">
        <f t="shared" si="2"/>
        <v>0</v>
      </c>
      <c r="O32" s="177"/>
      <c r="P32" s="190">
        <f t="shared" si="3"/>
        <v>0</v>
      </c>
      <c r="Q32" s="197"/>
      <c r="R32" s="200">
        <f t="shared" si="4"/>
        <v>43830</v>
      </c>
      <c r="S32" s="203">
        <f t="shared" si="5"/>
        <v>0.3</v>
      </c>
      <c r="T32" s="205" t="e">
        <f t="shared" si="9"/>
        <v>#DIV/0!</v>
      </c>
      <c r="U32" s="178" t="e">
        <f t="shared" si="10"/>
        <v>#DIV/0!</v>
      </c>
      <c r="V32" s="183"/>
      <c r="W32" s="215"/>
      <c r="X32" s="183"/>
      <c r="Y32" s="183"/>
    </row>
    <row r="33" spans="2:25" ht="43.5" customHeight="1" x14ac:dyDescent="0.3">
      <c r="B33" s="183" t="s">
        <v>237</v>
      </c>
      <c r="C33" s="177"/>
      <c r="D33" s="173"/>
      <c r="E33" s="173"/>
      <c r="F33" s="173"/>
      <c r="G33" s="155">
        <f t="shared" si="0"/>
        <v>0</v>
      </c>
      <c r="H33" s="189">
        <f t="shared" si="6"/>
        <v>0</v>
      </c>
      <c r="I33" s="190">
        <f t="shared" si="1"/>
        <v>0</v>
      </c>
      <c r="J33" s="194" t="e">
        <f>'ANALISIS OCI'!AC31</f>
        <v>#DIV/0!</v>
      </c>
      <c r="K33" s="144" t="e">
        <f t="shared" si="7"/>
        <v>#DIV/0!</v>
      </c>
      <c r="L33" s="190" t="e">
        <f t="shared" si="8"/>
        <v>#DIV/0!</v>
      </c>
      <c r="M33" s="177"/>
      <c r="N33" s="190">
        <f t="shared" si="2"/>
        <v>0</v>
      </c>
      <c r="O33" s="177"/>
      <c r="P33" s="190">
        <f t="shared" si="3"/>
        <v>0</v>
      </c>
      <c r="Q33" s="197"/>
      <c r="R33" s="200">
        <f t="shared" si="4"/>
        <v>43830</v>
      </c>
      <c r="S33" s="203">
        <f t="shared" si="5"/>
        <v>0.3</v>
      </c>
      <c r="T33" s="205" t="e">
        <f t="shared" si="9"/>
        <v>#DIV/0!</v>
      </c>
      <c r="U33" s="178" t="e">
        <f t="shared" si="10"/>
        <v>#DIV/0!</v>
      </c>
      <c r="V33" s="183"/>
      <c r="W33" s="215"/>
      <c r="X33" s="183"/>
      <c r="Y33" s="183"/>
    </row>
    <row r="34" spans="2:25" ht="43.5" customHeight="1" x14ac:dyDescent="0.3">
      <c r="B34" s="183" t="s">
        <v>238</v>
      </c>
      <c r="C34" s="177"/>
      <c r="D34" s="173"/>
      <c r="E34" s="173"/>
      <c r="F34" s="173"/>
      <c r="G34" s="155">
        <f t="shared" si="0"/>
        <v>0</v>
      </c>
      <c r="H34" s="189">
        <f t="shared" si="6"/>
        <v>0</v>
      </c>
      <c r="I34" s="190">
        <f t="shared" si="1"/>
        <v>0</v>
      </c>
      <c r="J34" s="194" t="e">
        <f>'ANALISIS OCI'!AC32</f>
        <v>#DIV/0!</v>
      </c>
      <c r="K34" s="144" t="e">
        <f t="shared" si="7"/>
        <v>#DIV/0!</v>
      </c>
      <c r="L34" s="190" t="e">
        <f t="shared" si="8"/>
        <v>#DIV/0!</v>
      </c>
      <c r="M34" s="177"/>
      <c r="N34" s="190">
        <f t="shared" si="2"/>
        <v>0</v>
      </c>
      <c r="O34" s="177"/>
      <c r="P34" s="190">
        <f t="shared" si="3"/>
        <v>0</v>
      </c>
      <c r="Q34" s="197"/>
      <c r="R34" s="200">
        <f t="shared" si="4"/>
        <v>43830</v>
      </c>
      <c r="S34" s="203">
        <f t="shared" si="5"/>
        <v>0.3</v>
      </c>
      <c r="T34" s="205" t="e">
        <f t="shared" si="9"/>
        <v>#DIV/0!</v>
      </c>
      <c r="U34" s="178" t="e">
        <f t="shared" si="10"/>
        <v>#DIV/0!</v>
      </c>
      <c r="V34" s="183"/>
      <c r="W34" s="215"/>
      <c r="X34" s="183"/>
      <c r="Y34" s="183"/>
    </row>
    <row r="35" spans="2:25" ht="43.5" customHeight="1" x14ac:dyDescent="0.3">
      <c r="B35" s="183" t="s">
        <v>239</v>
      </c>
      <c r="C35" s="177"/>
      <c r="D35" s="173"/>
      <c r="E35" s="173"/>
      <c r="F35" s="173"/>
      <c r="G35" s="155">
        <f t="shared" si="0"/>
        <v>0</v>
      </c>
      <c r="H35" s="189">
        <f t="shared" si="6"/>
        <v>0</v>
      </c>
      <c r="I35" s="190">
        <f t="shared" si="1"/>
        <v>0</v>
      </c>
      <c r="J35" s="194" t="e">
        <f>'ANALISIS OCI'!AC33</f>
        <v>#DIV/0!</v>
      </c>
      <c r="K35" s="144" t="e">
        <f t="shared" si="7"/>
        <v>#DIV/0!</v>
      </c>
      <c r="L35" s="190" t="e">
        <f t="shared" si="8"/>
        <v>#DIV/0!</v>
      </c>
      <c r="M35" s="177"/>
      <c r="N35" s="190">
        <f t="shared" si="2"/>
        <v>0</v>
      </c>
      <c r="O35" s="177"/>
      <c r="P35" s="190">
        <f t="shared" si="3"/>
        <v>0</v>
      </c>
      <c r="Q35" s="197"/>
      <c r="R35" s="200">
        <f t="shared" si="4"/>
        <v>43830</v>
      </c>
      <c r="S35" s="203">
        <f t="shared" si="5"/>
        <v>0.3</v>
      </c>
      <c r="T35" s="205" t="e">
        <f t="shared" si="9"/>
        <v>#DIV/0!</v>
      </c>
      <c r="U35" s="178" t="e">
        <f t="shared" si="10"/>
        <v>#DIV/0!</v>
      </c>
      <c r="V35" s="183"/>
      <c r="W35" s="215"/>
      <c r="X35" s="183"/>
      <c r="Y35" s="183"/>
    </row>
    <row r="36" spans="2:25" ht="43.5" customHeight="1" x14ac:dyDescent="0.3">
      <c r="B36" s="183" t="s">
        <v>240</v>
      </c>
      <c r="C36" s="177"/>
      <c r="D36" s="173"/>
      <c r="E36" s="173"/>
      <c r="F36" s="173"/>
      <c r="G36" s="155">
        <f t="shared" si="0"/>
        <v>0</v>
      </c>
      <c r="H36" s="189">
        <f t="shared" si="6"/>
        <v>0</v>
      </c>
      <c r="I36" s="190">
        <f t="shared" si="1"/>
        <v>0</v>
      </c>
      <c r="J36" s="194" t="e">
        <f>'ANALISIS OCI'!AC34</f>
        <v>#DIV/0!</v>
      </c>
      <c r="K36" s="144" t="e">
        <f t="shared" si="7"/>
        <v>#DIV/0!</v>
      </c>
      <c r="L36" s="190" t="e">
        <f t="shared" si="8"/>
        <v>#DIV/0!</v>
      </c>
      <c r="M36" s="177"/>
      <c r="N36" s="190">
        <f t="shared" si="2"/>
        <v>0</v>
      </c>
      <c r="O36" s="177"/>
      <c r="P36" s="190">
        <f t="shared" si="3"/>
        <v>0</v>
      </c>
      <c r="Q36" s="197"/>
      <c r="R36" s="200">
        <f t="shared" si="4"/>
        <v>43830</v>
      </c>
      <c r="S36" s="203">
        <f t="shared" si="5"/>
        <v>0.3</v>
      </c>
      <c r="T36" s="205" t="e">
        <f t="shared" si="9"/>
        <v>#DIV/0!</v>
      </c>
      <c r="U36" s="178" t="e">
        <f t="shared" si="10"/>
        <v>#DIV/0!</v>
      </c>
      <c r="V36" s="183"/>
      <c r="W36" s="215"/>
      <c r="X36" s="183"/>
      <c r="Y36" s="183"/>
    </row>
    <row r="37" spans="2:25" ht="43.5" customHeight="1" x14ac:dyDescent="0.3">
      <c r="B37" s="183" t="s">
        <v>241</v>
      </c>
      <c r="C37" s="177"/>
      <c r="D37" s="173"/>
      <c r="E37" s="173"/>
      <c r="F37" s="173"/>
      <c r="G37" s="155">
        <f t="shared" si="0"/>
        <v>0</v>
      </c>
      <c r="H37" s="189">
        <f t="shared" si="6"/>
        <v>0</v>
      </c>
      <c r="I37" s="190">
        <f t="shared" si="1"/>
        <v>0</v>
      </c>
      <c r="J37" s="194" t="e">
        <f>'ANALISIS OCI'!AC35</f>
        <v>#DIV/0!</v>
      </c>
      <c r="K37" s="144" t="e">
        <f t="shared" si="7"/>
        <v>#DIV/0!</v>
      </c>
      <c r="L37" s="190" t="e">
        <f t="shared" si="8"/>
        <v>#DIV/0!</v>
      </c>
      <c r="M37" s="177"/>
      <c r="N37" s="190">
        <f t="shared" si="2"/>
        <v>0</v>
      </c>
      <c r="O37" s="177"/>
      <c r="P37" s="190">
        <f t="shared" si="3"/>
        <v>0</v>
      </c>
      <c r="Q37" s="197"/>
      <c r="R37" s="200">
        <f t="shared" si="4"/>
        <v>43830</v>
      </c>
      <c r="S37" s="203">
        <f t="shared" si="5"/>
        <v>0.3</v>
      </c>
      <c r="T37" s="205" t="e">
        <f t="shared" si="9"/>
        <v>#DIV/0!</v>
      </c>
      <c r="U37" s="178" t="e">
        <f t="shared" si="10"/>
        <v>#DIV/0!</v>
      </c>
      <c r="V37" s="183"/>
      <c r="W37" s="215"/>
      <c r="X37" s="183"/>
      <c r="Y37" s="183"/>
    </row>
    <row r="38" spans="2:25" ht="43.5" customHeight="1" x14ac:dyDescent="0.3">
      <c r="B38" s="183" t="s">
        <v>242</v>
      </c>
      <c r="C38" s="177"/>
      <c r="D38" s="173"/>
      <c r="E38" s="173"/>
      <c r="F38" s="173"/>
      <c r="G38" s="155">
        <f t="shared" si="0"/>
        <v>0</v>
      </c>
      <c r="H38" s="189">
        <f t="shared" si="6"/>
        <v>0</v>
      </c>
      <c r="I38" s="190">
        <f t="shared" si="1"/>
        <v>0</v>
      </c>
      <c r="J38" s="194" t="e">
        <f>'ANALISIS OCI'!AC36</f>
        <v>#DIV/0!</v>
      </c>
      <c r="K38" s="144" t="e">
        <f t="shared" si="7"/>
        <v>#DIV/0!</v>
      </c>
      <c r="L38" s="190" t="e">
        <f t="shared" si="8"/>
        <v>#DIV/0!</v>
      </c>
      <c r="M38" s="177"/>
      <c r="N38" s="190">
        <f t="shared" si="2"/>
        <v>0</v>
      </c>
      <c r="O38" s="177"/>
      <c r="P38" s="190">
        <f t="shared" si="3"/>
        <v>0</v>
      </c>
      <c r="Q38" s="197"/>
      <c r="R38" s="200">
        <f t="shared" si="4"/>
        <v>43830</v>
      </c>
      <c r="S38" s="203">
        <f t="shared" si="5"/>
        <v>0.3</v>
      </c>
      <c r="T38" s="205" t="e">
        <f t="shared" si="9"/>
        <v>#DIV/0!</v>
      </c>
      <c r="U38" s="178" t="e">
        <f t="shared" si="10"/>
        <v>#DIV/0!</v>
      </c>
      <c r="V38" s="183"/>
      <c r="W38" s="215"/>
      <c r="X38" s="183"/>
      <c r="Y38" s="183"/>
    </row>
    <row r="39" spans="2:25" ht="43.5" customHeight="1" x14ac:dyDescent="0.3">
      <c r="B39" s="183" t="s">
        <v>243</v>
      </c>
      <c r="C39" s="177"/>
      <c r="D39" s="173"/>
      <c r="E39" s="173"/>
      <c r="F39" s="173"/>
      <c r="G39" s="155">
        <f t="shared" si="0"/>
        <v>0</v>
      </c>
      <c r="H39" s="189">
        <f t="shared" si="6"/>
        <v>0</v>
      </c>
      <c r="I39" s="190">
        <f t="shared" si="1"/>
        <v>0</v>
      </c>
      <c r="J39" s="194" t="e">
        <f>'ANALISIS OCI'!AC37</f>
        <v>#DIV/0!</v>
      </c>
      <c r="K39" s="144" t="e">
        <f t="shared" si="7"/>
        <v>#DIV/0!</v>
      </c>
      <c r="L39" s="190" t="e">
        <f t="shared" si="8"/>
        <v>#DIV/0!</v>
      </c>
      <c r="M39" s="177"/>
      <c r="N39" s="190">
        <f t="shared" si="2"/>
        <v>0</v>
      </c>
      <c r="O39" s="177"/>
      <c r="P39" s="190">
        <f t="shared" si="3"/>
        <v>0</v>
      </c>
      <c r="Q39" s="197"/>
      <c r="R39" s="200">
        <f t="shared" si="4"/>
        <v>43830</v>
      </c>
      <c r="S39" s="203">
        <f t="shared" si="5"/>
        <v>0.3</v>
      </c>
      <c r="T39" s="205" t="e">
        <f t="shared" si="9"/>
        <v>#DIV/0!</v>
      </c>
      <c r="U39" s="178" t="e">
        <f t="shared" si="10"/>
        <v>#DIV/0!</v>
      </c>
      <c r="V39" s="183"/>
      <c r="W39" s="215"/>
      <c r="X39" s="183"/>
      <c r="Y39" s="183"/>
    </row>
    <row r="40" spans="2:25" ht="43.5" customHeight="1" x14ac:dyDescent="0.3">
      <c r="B40" s="183" t="s">
        <v>244</v>
      </c>
      <c r="C40" s="177"/>
      <c r="D40" s="173"/>
      <c r="E40" s="173"/>
      <c r="F40" s="173"/>
      <c r="G40" s="155">
        <f t="shared" si="0"/>
        <v>0</v>
      </c>
      <c r="H40" s="189">
        <f t="shared" si="6"/>
        <v>0</v>
      </c>
      <c r="I40" s="190">
        <f t="shared" si="1"/>
        <v>0</v>
      </c>
      <c r="J40" s="194" t="e">
        <f>'ANALISIS OCI'!AC38</f>
        <v>#DIV/0!</v>
      </c>
      <c r="K40" s="144" t="e">
        <f t="shared" si="7"/>
        <v>#DIV/0!</v>
      </c>
      <c r="L40" s="190" t="e">
        <f t="shared" si="8"/>
        <v>#DIV/0!</v>
      </c>
      <c r="M40" s="177"/>
      <c r="N40" s="190">
        <f t="shared" si="2"/>
        <v>0</v>
      </c>
      <c r="O40" s="177"/>
      <c r="P40" s="190">
        <f t="shared" si="3"/>
        <v>0</v>
      </c>
      <c r="Q40" s="197"/>
      <c r="R40" s="200">
        <f t="shared" si="4"/>
        <v>43830</v>
      </c>
      <c r="S40" s="203">
        <f t="shared" si="5"/>
        <v>0.3</v>
      </c>
      <c r="T40" s="205" t="e">
        <f t="shared" si="9"/>
        <v>#DIV/0!</v>
      </c>
      <c r="U40" s="178" t="e">
        <f t="shared" si="10"/>
        <v>#DIV/0!</v>
      </c>
      <c r="V40" s="183"/>
      <c r="W40" s="215"/>
      <c r="X40" s="183"/>
      <c r="Y40" s="183"/>
    </row>
    <row r="41" spans="2:25" ht="43.5" customHeight="1" x14ac:dyDescent="0.3">
      <c r="B41" s="183" t="s">
        <v>245</v>
      </c>
      <c r="C41" s="177"/>
      <c r="D41" s="173"/>
      <c r="E41" s="173"/>
      <c r="F41" s="173"/>
      <c r="G41" s="155">
        <f t="shared" si="0"/>
        <v>0</v>
      </c>
      <c r="H41" s="189">
        <f t="shared" si="6"/>
        <v>0</v>
      </c>
      <c r="I41" s="190">
        <f t="shared" si="1"/>
        <v>0</v>
      </c>
      <c r="J41" s="194" t="e">
        <f>'ANALISIS OCI'!AC39</f>
        <v>#DIV/0!</v>
      </c>
      <c r="K41" s="144" t="e">
        <f t="shared" si="7"/>
        <v>#DIV/0!</v>
      </c>
      <c r="L41" s="190" t="e">
        <f t="shared" si="8"/>
        <v>#DIV/0!</v>
      </c>
      <c r="M41" s="177"/>
      <c r="N41" s="190">
        <f t="shared" si="2"/>
        <v>0</v>
      </c>
      <c r="O41" s="177"/>
      <c r="P41" s="190">
        <f t="shared" si="3"/>
        <v>0</v>
      </c>
      <c r="Q41" s="197"/>
      <c r="R41" s="200">
        <f t="shared" si="4"/>
        <v>43830</v>
      </c>
      <c r="S41" s="203">
        <f t="shared" si="5"/>
        <v>0.3</v>
      </c>
      <c r="T41" s="205" t="e">
        <f t="shared" si="9"/>
        <v>#DIV/0!</v>
      </c>
      <c r="U41" s="178" t="e">
        <f t="shared" si="10"/>
        <v>#DIV/0!</v>
      </c>
      <c r="V41" s="183"/>
      <c r="W41" s="215"/>
      <c r="X41" s="183"/>
      <c r="Y41" s="183"/>
    </row>
    <row r="42" spans="2:25" ht="43.5" customHeight="1" x14ac:dyDescent="0.3">
      <c r="B42" s="183" t="s">
        <v>246</v>
      </c>
      <c r="C42" s="177"/>
      <c r="D42" s="173"/>
      <c r="E42" s="173"/>
      <c r="F42" s="173"/>
      <c r="G42" s="155">
        <f t="shared" si="0"/>
        <v>0</v>
      </c>
      <c r="H42" s="189">
        <f t="shared" si="6"/>
        <v>0</v>
      </c>
      <c r="I42" s="190">
        <f t="shared" si="1"/>
        <v>0</v>
      </c>
      <c r="J42" s="194" t="e">
        <f>'ANALISIS OCI'!AC40</f>
        <v>#DIV/0!</v>
      </c>
      <c r="K42" s="144" t="e">
        <f t="shared" si="7"/>
        <v>#DIV/0!</v>
      </c>
      <c r="L42" s="190" t="e">
        <f t="shared" si="8"/>
        <v>#DIV/0!</v>
      </c>
      <c r="M42" s="177"/>
      <c r="N42" s="190">
        <f t="shared" si="2"/>
        <v>0</v>
      </c>
      <c r="O42" s="177"/>
      <c r="P42" s="190">
        <f t="shared" si="3"/>
        <v>0</v>
      </c>
      <c r="Q42" s="197"/>
      <c r="R42" s="200">
        <f t="shared" si="4"/>
        <v>43830</v>
      </c>
      <c r="S42" s="203">
        <f t="shared" si="5"/>
        <v>0.3</v>
      </c>
      <c r="T42" s="205" t="e">
        <f t="shared" si="9"/>
        <v>#DIV/0!</v>
      </c>
      <c r="U42" s="178" t="e">
        <f t="shared" si="10"/>
        <v>#DIV/0!</v>
      </c>
      <c r="V42" s="183"/>
      <c r="W42" s="215"/>
      <c r="X42" s="183"/>
      <c r="Y42" s="183"/>
    </row>
    <row r="43" spans="2:25" ht="43.5" customHeight="1" x14ac:dyDescent="0.3">
      <c r="B43" s="183" t="s">
        <v>247</v>
      </c>
      <c r="C43" s="177"/>
      <c r="D43" s="173"/>
      <c r="E43" s="173"/>
      <c r="F43" s="173"/>
      <c r="G43" s="155">
        <f t="shared" si="0"/>
        <v>0</v>
      </c>
      <c r="H43" s="189">
        <f t="shared" si="6"/>
        <v>0</v>
      </c>
      <c r="I43" s="190">
        <f t="shared" si="1"/>
        <v>0</v>
      </c>
      <c r="J43" s="194" t="e">
        <f>'ANALISIS OCI'!AC41</f>
        <v>#DIV/0!</v>
      </c>
      <c r="K43" s="144" t="e">
        <f t="shared" si="7"/>
        <v>#DIV/0!</v>
      </c>
      <c r="L43" s="190" t="e">
        <f t="shared" si="8"/>
        <v>#DIV/0!</v>
      </c>
      <c r="M43" s="177"/>
      <c r="N43" s="190">
        <f t="shared" si="2"/>
        <v>0</v>
      </c>
      <c r="O43" s="177"/>
      <c r="P43" s="190">
        <f t="shared" si="3"/>
        <v>0</v>
      </c>
      <c r="Q43" s="197"/>
      <c r="R43" s="200">
        <f t="shared" si="4"/>
        <v>43830</v>
      </c>
      <c r="S43" s="203">
        <f t="shared" si="5"/>
        <v>0.3</v>
      </c>
      <c r="T43" s="205" t="e">
        <f t="shared" si="9"/>
        <v>#DIV/0!</v>
      </c>
      <c r="U43" s="178" t="e">
        <f t="shared" si="10"/>
        <v>#DIV/0!</v>
      </c>
      <c r="V43" s="183"/>
      <c r="W43" s="215"/>
      <c r="X43" s="183"/>
      <c r="Y43" s="183"/>
    </row>
    <row r="44" spans="2:25" ht="43.5" customHeight="1" x14ac:dyDescent="0.3">
      <c r="B44" s="183" t="s">
        <v>248</v>
      </c>
      <c r="C44" s="177"/>
      <c r="D44" s="173"/>
      <c r="E44" s="173"/>
      <c r="F44" s="173"/>
      <c r="G44" s="155">
        <f t="shared" si="0"/>
        <v>0</v>
      </c>
      <c r="H44" s="189">
        <f t="shared" si="6"/>
        <v>0</v>
      </c>
      <c r="I44" s="190">
        <f t="shared" si="1"/>
        <v>0</v>
      </c>
      <c r="J44" s="194" t="e">
        <f>'ANALISIS OCI'!AC42</f>
        <v>#DIV/0!</v>
      </c>
      <c r="K44" s="144" t="e">
        <f t="shared" si="7"/>
        <v>#DIV/0!</v>
      </c>
      <c r="L44" s="190" t="e">
        <f t="shared" si="8"/>
        <v>#DIV/0!</v>
      </c>
      <c r="M44" s="177"/>
      <c r="N44" s="190">
        <f t="shared" si="2"/>
        <v>0</v>
      </c>
      <c r="O44" s="177"/>
      <c r="P44" s="190">
        <f t="shared" si="3"/>
        <v>0</v>
      </c>
      <c r="Q44" s="197"/>
      <c r="R44" s="200">
        <f t="shared" si="4"/>
        <v>43830</v>
      </c>
      <c r="S44" s="203">
        <f t="shared" si="5"/>
        <v>0.3</v>
      </c>
      <c r="T44" s="205" t="e">
        <f t="shared" si="9"/>
        <v>#DIV/0!</v>
      </c>
      <c r="U44" s="178" t="e">
        <f t="shared" si="10"/>
        <v>#DIV/0!</v>
      </c>
      <c r="V44" s="183"/>
      <c r="W44" s="215"/>
      <c r="X44" s="183"/>
      <c r="Y44" s="183"/>
    </row>
    <row r="45" spans="2:25" ht="43.5" customHeight="1" x14ac:dyDescent="0.3">
      <c r="B45" s="183" t="s">
        <v>249</v>
      </c>
      <c r="C45" s="177"/>
      <c r="D45" s="173"/>
      <c r="E45" s="173"/>
      <c r="F45" s="173"/>
      <c r="G45" s="155">
        <f t="shared" si="0"/>
        <v>0</v>
      </c>
      <c r="H45" s="189">
        <f t="shared" si="6"/>
        <v>0</v>
      </c>
      <c r="I45" s="190">
        <f t="shared" si="1"/>
        <v>0</v>
      </c>
      <c r="J45" s="194" t="e">
        <f>'ANALISIS OCI'!AC43</f>
        <v>#DIV/0!</v>
      </c>
      <c r="K45" s="144" t="e">
        <f t="shared" si="7"/>
        <v>#DIV/0!</v>
      </c>
      <c r="L45" s="190" t="e">
        <f t="shared" si="8"/>
        <v>#DIV/0!</v>
      </c>
      <c r="M45" s="177"/>
      <c r="N45" s="190">
        <f t="shared" si="2"/>
        <v>0</v>
      </c>
      <c r="O45" s="177"/>
      <c r="P45" s="190">
        <f t="shared" si="3"/>
        <v>0</v>
      </c>
      <c r="Q45" s="197"/>
      <c r="R45" s="200">
        <f t="shared" si="4"/>
        <v>43830</v>
      </c>
      <c r="S45" s="203">
        <f t="shared" si="5"/>
        <v>0.3</v>
      </c>
      <c r="T45" s="205" t="e">
        <f t="shared" si="9"/>
        <v>#DIV/0!</v>
      </c>
      <c r="U45" s="178" t="e">
        <f t="shared" si="10"/>
        <v>#DIV/0!</v>
      </c>
      <c r="V45" s="183"/>
      <c r="W45" s="215"/>
      <c r="X45" s="183"/>
      <c r="Y45" s="183"/>
    </row>
    <row r="46" spans="2:25" ht="63" customHeight="1" x14ac:dyDescent="0.3">
      <c r="B46" s="183" t="s">
        <v>250</v>
      </c>
      <c r="C46" s="177"/>
      <c r="D46" s="173"/>
      <c r="E46" s="173"/>
      <c r="F46" s="173"/>
      <c r="G46" s="155">
        <f t="shared" ref="G46:G90" si="11">SUM(C46:F46)</f>
        <v>0</v>
      </c>
      <c r="H46" s="189">
        <f t="shared" ref="H46:H90" si="12">IF(G46=0,0,IF(($C46/$G46)&gt;=0.2,"Extremo",+IF((($C46/G46)+($D46/$G46))&gt;=0.3,"Alto",+IF((($C46/$G46)+($D46/$G46)+($E46/$G46))&gt;=0.4,"Moderado",+IF(($C46/$G46)+($D46/$G46)+($E46/$G46)+($F46/$G46)&gt;=0.5,"Bajo",IF(G46=0,0))))))</f>
        <v>0</v>
      </c>
      <c r="I46" s="190">
        <f t="shared" ref="I46:I90" si="13">(IF(H46="Extremo",50%,(IF(H46="Alto",40%,IF(H46="Moderado",15%,IF(H46="Bajo",10%,0))))))</f>
        <v>0</v>
      </c>
      <c r="J46" s="194" t="e">
        <f>'ANALISIS OCI'!AC44</f>
        <v>#DIV/0!</v>
      </c>
      <c r="K46" s="144" t="e">
        <f t="shared" si="7"/>
        <v>#DIV/0!</v>
      </c>
      <c r="L46" s="190" t="e">
        <f t="shared" ref="L46:L90" si="14">IF(I46=0,K46,I46)</f>
        <v>#DIV/0!</v>
      </c>
      <c r="M46" s="177"/>
      <c r="N46" s="190">
        <f t="shared" ref="N46:N90" si="15">IF(M46="Si",100%,IF(M46="No",0,0))</f>
        <v>0</v>
      </c>
      <c r="O46" s="177"/>
      <c r="P46" s="190">
        <f t="shared" ref="P46:P90" si="16">IF(O46="Si",20%,IF(O46="No",0,0))</f>
        <v>0</v>
      </c>
      <c r="Q46" s="197"/>
      <c r="R46" s="200">
        <f t="shared" ref="R46:R90" si="17">+$C$6-Q46</f>
        <v>43830</v>
      </c>
      <c r="S46" s="203">
        <f t="shared" ref="S46:S90" si="18">IF(R46&gt;=1080,30%,IF(R46&gt;=720,20%,IF(R46&gt;=360,10%,IF(R46&lt;=359,0%,0))))</f>
        <v>0.3</v>
      </c>
      <c r="T46" s="205" t="e">
        <f t="shared" ref="T46:T90" si="19">IF(N46=100%,100%,(L46+P46+S46))</f>
        <v>#DIV/0!</v>
      </c>
      <c r="U46" s="178" t="e">
        <f t="shared" si="10"/>
        <v>#DIV/0!</v>
      </c>
      <c r="V46" s="183"/>
      <c r="W46" s="215"/>
      <c r="X46" s="183"/>
      <c r="Y46" s="183"/>
    </row>
    <row r="47" spans="2:25" ht="63" customHeight="1" x14ac:dyDescent="0.3">
      <c r="B47" s="183" t="s">
        <v>251</v>
      </c>
      <c r="C47" s="177"/>
      <c r="D47" s="173"/>
      <c r="E47" s="173"/>
      <c r="F47" s="173"/>
      <c r="G47" s="155">
        <f t="shared" si="11"/>
        <v>0</v>
      </c>
      <c r="H47" s="189">
        <f t="shared" si="12"/>
        <v>0</v>
      </c>
      <c r="I47" s="190">
        <f t="shared" si="13"/>
        <v>0</v>
      </c>
      <c r="J47" s="194" t="e">
        <f>'ANALISIS OCI'!AC45</f>
        <v>#DIV/0!</v>
      </c>
      <c r="K47" s="144" t="e">
        <f t="shared" si="7"/>
        <v>#DIV/0!</v>
      </c>
      <c r="L47" s="190" t="e">
        <f t="shared" si="14"/>
        <v>#DIV/0!</v>
      </c>
      <c r="M47" s="177"/>
      <c r="N47" s="190">
        <f t="shared" si="15"/>
        <v>0</v>
      </c>
      <c r="O47" s="177"/>
      <c r="P47" s="190">
        <f t="shared" si="16"/>
        <v>0</v>
      </c>
      <c r="Q47" s="197"/>
      <c r="R47" s="200">
        <f t="shared" si="17"/>
        <v>43830</v>
      </c>
      <c r="S47" s="203">
        <f t="shared" si="18"/>
        <v>0.3</v>
      </c>
      <c r="T47" s="205" t="e">
        <f t="shared" si="19"/>
        <v>#DIV/0!</v>
      </c>
      <c r="U47" s="178" t="e">
        <f t="shared" si="10"/>
        <v>#DIV/0!</v>
      </c>
      <c r="V47" s="183"/>
      <c r="W47" s="215"/>
      <c r="X47" s="183"/>
      <c r="Y47" s="183"/>
    </row>
    <row r="48" spans="2:25" ht="63" customHeight="1" x14ac:dyDescent="0.3">
      <c r="B48" s="183" t="s">
        <v>252</v>
      </c>
      <c r="C48" s="177"/>
      <c r="D48" s="173"/>
      <c r="E48" s="173"/>
      <c r="F48" s="173"/>
      <c r="G48" s="155">
        <f t="shared" si="11"/>
        <v>0</v>
      </c>
      <c r="H48" s="189">
        <f t="shared" si="12"/>
        <v>0</v>
      </c>
      <c r="I48" s="190">
        <f t="shared" si="13"/>
        <v>0</v>
      </c>
      <c r="J48" s="194" t="e">
        <f>'ANALISIS OCI'!AC46</f>
        <v>#DIV/0!</v>
      </c>
      <c r="K48" s="144" t="e">
        <f t="shared" si="7"/>
        <v>#DIV/0!</v>
      </c>
      <c r="L48" s="190" t="e">
        <f t="shared" si="14"/>
        <v>#DIV/0!</v>
      </c>
      <c r="M48" s="177"/>
      <c r="N48" s="190">
        <f t="shared" si="15"/>
        <v>0</v>
      </c>
      <c r="O48" s="177"/>
      <c r="P48" s="190">
        <f t="shared" si="16"/>
        <v>0</v>
      </c>
      <c r="Q48" s="197"/>
      <c r="R48" s="200">
        <f t="shared" si="17"/>
        <v>43830</v>
      </c>
      <c r="S48" s="203">
        <f t="shared" si="18"/>
        <v>0.3</v>
      </c>
      <c r="T48" s="205" t="e">
        <f t="shared" si="19"/>
        <v>#DIV/0!</v>
      </c>
      <c r="U48" s="178" t="e">
        <f t="shared" si="10"/>
        <v>#DIV/0!</v>
      </c>
      <c r="V48" s="183"/>
      <c r="W48" s="215"/>
      <c r="X48" s="183"/>
      <c r="Y48" s="183"/>
    </row>
    <row r="49" spans="2:25" ht="63" customHeight="1" x14ac:dyDescent="0.3">
      <c r="B49" s="183" t="s">
        <v>253</v>
      </c>
      <c r="C49" s="177"/>
      <c r="D49" s="173"/>
      <c r="E49" s="173"/>
      <c r="F49" s="173"/>
      <c r="G49" s="155">
        <f t="shared" si="11"/>
        <v>0</v>
      </c>
      <c r="H49" s="189">
        <f t="shared" si="12"/>
        <v>0</v>
      </c>
      <c r="I49" s="190">
        <f t="shared" si="13"/>
        <v>0</v>
      </c>
      <c r="J49" s="194" t="e">
        <f>'ANALISIS OCI'!AC47</f>
        <v>#DIV/0!</v>
      </c>
      <c r="K49" s="144" t="e">
        <f t="shared" si="7"/>
        <v>#DIV/0!</v>
      </c>
      <c r="L49" s="190" t="e">
        <f t="shared" si="14"/>
        <v>#DIV/0!</v>
      </c>
      <c r="M49" s="177"/>
      <c r="N49" s="190">
        <f t="shared" si="15"/>
        <v>0</v>
      </c>
      <c r="O49" s="177"/>
      <c r="P49" s="190">
        <f t="shared" si="16"/>
        <v>0</v>
      </c>
      <c r="Q49" s="197"/>
      <c r="R49" s="200">
        <f t="shared" si="17"/>
        <v>43830</v>
      </c>
      <c r="S49" s="203">
        <f t="shared" si="18"/>
        <v>0.3</v>
      </c>
      <c r="T49" s="205" t="e">
        <f t="shared" si="19"/>
        <v>#DIV/0!</v>
      </c>
      <c r="U49" s="178" t="e">
        <f t="shared" si="10"/>
        <v>#DIV/0!</v>
      </c>
      <c r="V49" s="183"/>
      <c r="W49" s="215"/>
      <c r="X49" s="183"/>
      <c r="Y49" s="183"/>
    </row>
    <row r="50" spans="2:25" ht="63" customHeight="1" x14ac:dyDescent="0.3">
      <c r="B50" s="183" t="s">
        <v>254</v>
      </c>
      <c r="C50" s="177"/>
      <c r="D50" s="173"/>
      <c r="E50" s="173"/>
      <c r="F50" s="173"/>
      <c r="G50" s="155">
        <f t="shared" si="11"/>
        <v>0</v>
      </c>
      <c r="H50" s="189">
        <f t="shared" si="12"/>
        <v>0</v>
      </c>
      <c r="I50" s="190">
        <f t="shared" si="13"/>
        <v>0</v>
      </c>
      <c r="J50" s="194" t="e">
        <f>'ANALISIS OCI'!AC48</f>
        <v>#DIV/0!</v>
      </c>
      <c r="K50" s="144" t="e">
        <f t="shared" si="7"/>
        <v>#DIV/0!</v>
      </c>
      <c r="L50" s="190" t="e">
        <f t="shared" si="14"/>
        <v>#DIV/0!</v>
      </c>
      <c r="M50" s="177"/>
      <c r="N50" s="190">
        <f t="shared" si="15"/>
        <v>0</v>
      </c>
      <c r="O50" s="177"/>
      <c r="P50" s="190">
        <f t="shared" si="16"/>
        <v>0</v>
      </c>
      <c r="Q50" s="197"/>
      <c r="R50" s="200">
        <f t="shared" si="17"/>
        <v>43830</v>
      </c>
      <c r="S50" s="203">
        <f t="shared" si="18"/>
        <v>0.3</v>
      </c>
      <c r="T50" s="205" t="e">
        <f t="shared" si="19"/>
        <v>#DIV/0!</v>
      </c>
      <c r="U50" s="178" t="e">
        <f t="shared" si="10"/>
        <v>#DIV/0!</v>
      </c>
      <c r="V50" s="183"/>
      <c r="W50" s="215"/>
      <c r="X50" s="183"/>
      <c r="Y50" s="183"/>
    </row>
    <row r="51" spans="2:25" ht="63" customHeight="1" x14ac:dyDescent="0.3">
      <c r="B51" s="183" t="s">
        <v>255</v>
      </c>
      <c r="C51" s="177"/>
      <c r="D51" s="173"/>
      <c r="E51" s="173"/>
      <c r="F51" s="173"/>
      <c r="G51" s="155">
        <f t="shared" si="11"/>
        <v>0</v>
      </c>
      <c r="H51" s="189">
        <f t="shared" si="12"/>
        <v>0</v>
      </c>
      <c r="I51" s="190">
        <f t="shared" si="13"/>
        <v>0</v>
      </c>
      <c r="J51" s="194" t="e">
        <f>'ANALISIS OCI'!AC49</f>
        <v>#DIV/0!</v>
      </c>
      <c r="K51" s="144" t="e">
        <f t="shared" si="7"/>
        <v>#DIV/0!</v>
      </c>
      <c r="L51" s="190" t="e">
        <f t="shared" si="14"/>
        <v>#DIV/0!</v>
      </c>
      <c r="M51" s="177"/>
      <c r="N51" s="190">
        <f t="shared" si="15"/>
        <v>0</v>
      </c>
      <c r="O51" s="177"/>
      <c r="P51" s="190">
        <f t="shared" si="16"/>
        <v>0</v>
      </c>
      <c r="Q51" s="197"/>
      <c r="R51" s="200">
        <f t="shared" si="17"/>
        <v>43830</v>
      </c>
      <c r="S51" s="203">
        <f t="shared" si="18"/>
        <v>0.3</v>
      </c>
      <c r="T51" s="205" t="e">
        <f t="shared" si="19"/>
        <v>#DIV/0!</v>
      </c>
      <c r="U51" s="178" t="e">
        <f t="shared" si="10"/>
        <v>#DIV/0!</v>
      </c>
      <c r="V51" s="183"/>
      <c r="W51" s="215"/>
      <c r="X51" s="183"/>
      <c r="Y51" s="183"/>
    </row>
    <row r="52" spans="2:25" ht="63" customHeight="1" x14ac:dyDescent="0.3">
      <c r="B52" s="183" t="s">
        <v>256</v>
      </c>
      <c r="C52" s="177"/>
      <c r="D52" s="173"/>
      <c r="E52" s="173"/>
      <c r="F52" s="173"/>
      <c r="G52" s="155">
        <f t="shared" si="11"/>
        <v>0</v>
      </c>
      <c r="H52" s="189">
        <f t="shared" si="12"/>
        <v>0</v>
      </c>
      <c r="I52" s="190">
        <f t="shared" si="13"/>
        <v>0</v>
      </c>
      <c r="J52" s="194" t="e">
        <f>'ANALISIS OCI'!AC50</f>
        <v>#DIV/0!</v>
      </c>
      <c r="K52" s="144" t="e">
        <f t="shared" si="7"/>
        <v>#DIV/0!</v>
      </c>
      <c r="L52" s="190" t="e">
        <f t="shared" si="14"/>
        <v>#DIV/0!</v>
      </c>
      <c r="M52" s="177"/>
      <c r="N52" s="190">
        <f t="shared" si="15"/>
        <v>0</v>
      </c>
      <c r="O52" s="177"/>
      <c r="P52" s="190">
        <f t="shared" si="16"/>
        <v>0</v>
      </c>
      <c r="Q52" s="197"/>
      <c r="R52" s="200">
        <f t="shared" si="17"/>
        <v>43830</v>
      </c>
      <c r="S52" s="203">
        <f t="shared" si="18"/>
        <v>0.3</v>
      </c>
      <c r="T52" s="205" t="e">
        <f t="shared" si="19"/>
        <v>#DIV/0!</v>
      </c>
      <c r="U52" s="178" t="e">
        <f t="shared" si="10"/>
        <v>#DIV/0!</v>
      </c>
      <c r="V52" s="183"/>
      <c r="W52" s="215"/>
      <c r="X52" s="183"/>
      <c r="Y52" s="183"/>
    </row>
    <row r="53" spans="2:25" ht="63" customHeight="1" x14ac:dyDescent="0.3">
      <c r="B53" s="183" t="s">
        <v>257</v>
      </c>
      <c r="C53" s="177"/>
      <c r="D53" s="173"/>
      <c r="E53" s="173"/>
      <c r="F53" s="173"/>
      <c r="G53" s="155">
        <f t="shared" si="11"/>
        <v>0</v>
      </c>
      <c r="H53" s="189">
        <f t="shared" si="12"/>
        <v>0</v>
      </c>
      <c r="I53" s="190">
        <f t="shared" si="13"/>
        <v>0</v>
      </c>
      <c r="J53" s="194" t="e">
        <f>'ANALISIS OCI'!AC51</f>
        <v>#DIV/0!</v>
      </c>
      <c r="K53" s="144" t="e">
        <f t="shared" si="7"/>
        <v>#DIV/0!</v>
      </c>
      <c r="L53" s="190" t="e">
        <f t="shared" si="14"/>
        <v>#DIV/0!</v>
      </c>
      <c r="M53" s="177"/>
      <c r="N53" s="190">
        <f t="shared" si="15"/>
        <v>0</v>
      </c>
      <c r="O53" s="177"/>
      <c r="P53" s="190">
        <f t="shared" si="16"/>
        <v>0</v>
      </c>
      <c r="Q53" s="197"/>
      <c r="R53" s="200">
        <f t="shared" si="17"/>
        <v>43830</v>
      </c>
      <c r="S53" s="203">
        <f t="shared" si="18"/>
        <v>0.3</v>
      </c>
      <c r="T53" s="205" t="e">
        <f t="shared" si="19"/>
        <v>#DIV/0!</v>
      </c>
      <c r="U53" s="178" t="e">
        <f t="shared" si="10"/>
        <v>#DIV/0!</v>
      </c>
      <c r="V53" s="183"/>
      <c r="W53" s="215"/>
      <c r="X53" s="183"/>
      <c r="Y53" s="183"/>
    </row>
    <row r="54" spans="2:25" ht="63" customHeight="1" x14ac:dyDescent="0.3">
      <c r="B54" s="183" t="s">
        <v>258</v>
      </c>
      <c r="C54" s="177"/>
      <c r="D54" s="173"/>
      <c r="E54" s="173"/>
      <c r="F54" s="173"/>
      <c r="G54" s="155">
        <f t="shared" si="11"/>
        <v>0</v>
      </c>
      <c r="H54" s="189">
        <f t="shared" si="12"/>
        <v>0</v>
      </c>
      <c r="I54" s="190">
        <f t="shared" si="13"/>
        <v>0</v>
      </c>
      <c r="J54" s="194" t="e">
        <f>'ANALISIS OCI'!AC52</f>
        <v>#DIV/0!</v>
      </c>
      <c r="K54" s="144" t="e">
        <f t="shared" si="7"/>
        <v>#DIV/0!</v>
      </c>
      <c r="L54" s="190" t="e">
        <f t="shared" si="14"/>
        <v>#DIV/0!</v>
      </c>
      <c r="M54" s="177"/>
      <c r="N54" s="190">
        <f t="shared" si="15"/>
        <v>0</v>
      </c>
      <c r="O54" s="177"/>
      <c r="P54" s="190">
        <f t="shared" si="16"/>
        <v>0</v>
      </c>
      <c r="Q54" s="197"/>
      <c r="R54" s="200">
        <f t="shared" si="17"/>
        <v>43830</v>
      </c>
      <c r="S54" s="203">
        <f t="shared" si="18"/>
        <v>0.3</v>
      </c>
      <c r="T54" s="205" t="e">
        <f t="shared" si="19"/>
        <v>#DIV/0!</v>
      </c>
      <c r="U54" s="178" t="e">
        <f t="shared" si="10"/>
        <v>#DIV/0!</v>
      </c>
      <c r="V54" s="183"/>
      <c r="W54" s="215"/>
      <c r="X54" s="183"/>
      <c r="Y54" s="183"/>
    </row>
    <row r="55" spans="2:25" ht="63" customHeight="1" x14ac:dyDescent="0.3">
      <c r="B55" s="183" t="s">
        <v>259</v>
      </c>
      <c r="C55" s="177"/>
      <c r="D55" s="173"/>
      <c r="E55" s="173"/>
      <c r="F55" s="173"/>
      <c r="G55" s="155">
        <f t="shared" si="11"/>
        <v>0</v>
      </c>
      <c r="H55" s="189">
        <f t="shared" si="12"/>
        <v>0</v>
      </c>
      <c r="I55" s="190">
        <f t="shared" si="13"/>
        <v>0</v>
      </c>
      <c r="J55" s="194" t="e">
        <f>'ANALISIS OCI'!AC53</f>
        <v>#DIV/0!</v>
      </c>
      <c r="K55" s="144" t="e">
        <f t="shared" si="7"/>
        <v>#DIV/0!</v>
      </c>
      <c r="L55" s="190" t="e">
        <f t="shared" si="14"/>
        <v>#DIV/0!</v>
      </c>
      <c r="M55" s="177"/>
      <c r="N55" s="190">
        <f t="shared" si="15"/>
        <v>0</v>
      </c>
      <c r="O55" s="177"/>
      <c r="P55" s="190">
        <f t="shared" si="16"/>
        <v>0</v>
      </c>
      <c r="Q55" s="197"/>
      <c r="R55" s="200">
        <f t="shared" si="17"/>
        <v>43830</v>
      </c>
      <c r="S55" s="203">
        <f t="shared" si="18"/>
        <v>0.3</v>
      </c>
      <c r="T55" s="205" t="e">
        <f t="shared" si="19"/>
        <v>#DIV/0!</v>
      </c>
      <c r="U55" s="178" t="e">
        <f t="shared" si="10"/>
        <v>#DIV/0!</v>
      </c>
      <c r="V55" s="183"/>
      <c r="W55" s="215"/>
      <c r="X55" s="183"/>
      <c r="Y55" s="183"/>
    </row>
    <row r="56" spans="2:25" ht="63" customHeight="1" x14ac:dyDescent="0.3">
      <c r="B56" s="183" t="s">
        <v>260</v>
      </c>
      <c r="C56" s="177"/>
      <c r="D56" s="173"/>
      <c r="E56" s="173"/>
      <c r="F56" s="173"/>
      <c r="G56" s="155">
        <f t="shared" si="11"/>
        <v>0</v>
      </c>
      <c r="H56" s="189">
        <f t="shared" si="12"/>
        <v>0</v>
      </c>
      <c r="I56" s="190">
        <f t="shared" si="13"/>
        <v>0</v>
      </c>
      <c r="J56" s="194" t="e">
        <f>'ANALISIS OCI'!AC54</f>
        <v>#DIV/0!</v>
      </c>
      <c r="K56" s="144" t="e">
        <f t="shared" si="7"/>
        <v>#DIV/0!</v>
      </c>
      <c r="L56" s="190" t="e">
        <f t="shared" si="14"/>
        <v>#DIV/0!</v>
      </c>
      <c r="M56" s="177"/>
      <c r="N56" s="190">
        <f t="shared" si="15"/>
        <v>0</v>
      </c>
      <c r="O56" s="177"/>
      <c r="P56" s="190">
        <f t="shared" si="16"/>
        <v>0</v>
      </c>
      <c r="Q56" s="197"/>
      <c r="R56" s="200">
        <f t="shared" si="17"/>
        <v>43830</v>
      </c>
      <c r="S56" s="203">
        <f t="shared" si="18"/>
        <v>0.3</v>
      </c>
      <c r="T56" s="205" t="e">
        <f t="shared" si="19"/>
        <v>#DIV/0!</v>
      </c>
      <c r="U56" s="178" t="e">
        <f t="shared" si="10"/>
        <v>#DIV/0!</v>
      </c>
      <c r="V56" s="183"/>
      <c r="W56" s="215"/>
      <c r="X56" s="183"/>
      <c r="Y56" s="183"/>
    </row>
    <row r="57" spans="2:25" ht="63" customHeight="1" x14ac:dyDescent="0.3">
      <c r="B57" s="183" t="s">
        <v>261</v>
      </c>
      <c r="C57" s="177"/>
      <c r="D57" s="173"/>
      <c r="E57" s="173"/>
      <c r="F57" s="173"/>
      <c r="G57" s="155">
        <f t="shared" si="11"/>
        <v>0</v>
      </c>
      <c r="H57" s="189">
        <f t="shared" si="12"/>
        <v>0</v>
      </c>
      <c r="I57" s="190">
        <f t="shared" si="13"/>
        <v>0</v>
      </c>
      <c r="J57" s="194" t="e">
        <f>'ANALISIS OCI'!AC55</f>
        <v>#DIV/0!</v>
      </c>
      <c r="K57" s="144" t="e">
        <f t="shared" si="7"/>
        <v>#DIV/0!</v>
      </c>
      <c r="L57" s="190" t="e">
        <f t="shared" si="14"/>
        <v>#DIV/0!</v>
      </c>
      <c r="M57" s="177"/>
      <c r="N57" s="190">
        <f t="shared" si="15"/>
        <v>0</v>
      </c>
      <c r="O57" s="177"/>
      <c r="P57" s="190">
        <f t="shared" si="16"/>
        <v>0</v>
      </c>
      <c r="Q57" s="197"/>
      <c r="R57" s="200">
        <f t="shared" si="17"/>
        <v>43830</v>
      </c>
      <c r="S57" s="203">
        <f t="shared" si="18"/>
        <v>0.3</v>
      </c>
      <c r="T57" s="205" t="e">
        <f t="shared" si="19"/>
        <v>#DIV/0!</v>
      </c>
      <c r="U57" s="178" t="e">
        <f t="shared" si="10"/>
        <v>#DIV/0!</v>
      </c>
      <c r="V57" s="183"/>
      <c r="W57" s="215"/>
      <c r="X57" s="183"/>
      <c r="Y57" s="183"/>
    </row>
    <row r="58" spans="2:25" ht="63" customHeight="1" x14ac:dyDescent="0.3">
      <c r="B58" s="183" t="s">
        <v>262</v>
      </c>
      <c r="C58" s="177"/>
      <c r="D58" s="173"/>
      <c r="E58" s="173"/>
      <c r="F58" s="173"/>
      <c r="G58" s="155">
        <f t="shared" si="11"/>
        <v>0</v>
      </c>
      <c r="H58" s="189">
        <f t="shared" si="12"/>
        <v>0</v>
      </c>
      <c r="I58" s="190">
        <f t="shared" si="13"/>
        <v>0</v>
      </c>
      <c r="J58" s="194" t="e">
        <f>'ANALISIS OCI'!AC56</f>
        <v>#DIV/0!</v>
      </c>
      <c r="K58" s="144" t="e">
        <f t="shared" si="7"/>
        <v>#DIV/0!</v>
      </c>
      <c r="L58" s="190" t="e">
        <f t="shared" si="14"/>
        <v>#DIV/0!</v>
      </c>
      <c r="M58" s="177"/>
      <c r="N58" s="190">
        <f t="shared" si="15"/>
        <v>0</v>
      </c>
      <c r="O58" s="177"/>
      <c r="P58" s="190">
        <f t="shared" si="16"/>
        <v>0</v>
      </c>
      <c r="Q58" s="197"/>
      <c r="R58" s="200">
        <f t="shared" si="17"/>
        <v>43830</v>
      </c>
      <c r="S58" s="203">
        <f t="shared" si="18"/>
        <v>0.3</v>
      </c>
      <c r="T58" s="205" t="e">
        <f t="shared" si="19"/>
        <v>#DIV/0!</v>
      </c>
      <c r="U58" s="178" t="e">
        <f t="shared" si="10"/>
        <v>#DIV/0!</v>
      </c>
      <c r="V58" s="183"/>
      <c r="W58" s="215"/>
      <c r="X58" s="183"/>
      <c r="Y58" s="183"/>
    </row>
    <row r="59" spans="2:25" ht="63" customHeight="1" x14ac:dyDescent="0.3">
      <c r="B59" s="183" t="s">
        <v>263</v>
      </c>
      <c r="C59" s="177"/>
      <c r="D59" s="173"/>
      <c r="E59" s="173"/>
      <c r="F59" s="173"/>
      <c r="G59" s="155">
        <f t="shared" si="11"/>
        <v>0</v>
      </c>
      <c r="H59" s="189">
        <f t="shared" si="12"/>
        <v>0</v>
      </c>
      <c r="I59" s="190">
        <f t="shared" si="13"/>
        <v>0</v>
      </c>
      <c r="J59" s="194" t="e">
        <f>'ANALISIS OCI'!AC57</f>
        <v>#DIV/0!</v>
      </c>
      <c r="K59" s="144" t="e">
        <f t="shared" si="7"/>
        <v>#DIV/0!</v>
      </c>
      <c r="L59" s="190" t="e">
        <f t="shared" si="14"/>
        <v>#DIV/0!</v>
      </c>
      <c r="M59" s="177"/>
      <c r="N59" s="190">
        <f t="shared" si="15"/>
        <v>0</v>
      </c>
      <c r="O59" s="177"/>
      <c r="P59" s="190">
        <f t="shared" si="16"/>
        <v>0</v>
      </c>
      <c r="Q59" s="197"/>
      <c r="R59" s="200">
        <f t="shared" si="17"/>
        <v>43830</v>
      </c>
      <c r="S59" s="203">
        <f t="shared" si="18"/>
        <v>0.3</v>
      </c>
      <c r="T59" s="205" t="e">
        <f t="shared" si="19"/>
        <v>#DIV/0!</v>
      </c>
      <c r="U59" s="178" t="e">
        <f t="shared" si="10"/>
        <v>#DIV/0!</v>
      </c>
      <c r="V59" s="183"/>
      <c r="W59" s="215"/>
      <c r="X59" s="183"/>
      <c r="Y59" s="183"/>
    </row>
    <row r="60" spans="2:25" ht="63" customHeight="1" x14ac:dyDescent="0.3">
      <c r="B60" s="183" t="s">
        <v>264</v>
      </c>
      <c r="C60" s="177"/>
      <c r="D60" s="173"/>
      <c r="E60" s="173"/>
      <c r="F60" s="173"/>
      <c r="G60" s="155">
        <f t="shared" si="11"/>
        <v>0</v>
      </c>
      <c r="H60" s="189">
        <f t="shared" si="12"/>
        <v>0</v>
      </c>
      <c r="I60" s="190">
        <f t="shared" si="13"/>
        <v>0</v>
      </c>
      <c r="J60" s="194" t="e">
        <f>'ANALISIS OCI'!AC58</f>
        <v>#DIV/0!</v>
      </c>
      <c r="K60" s="144" t="e">
        <f t="shared" si="7"/>
        <v>#DIV/0!</v>
      </c>
      <c r="L60" s="190" t="e">
        <f t="shared" si="14"/>
        <v>#DIV/0!</v>
      </c>
      <c r="M60" s="177"/>
      <c r="N60" s="190">
        <f t="shared" si="15"/>
        <v>0</v>
      </c>
      <c r="O60" s="177"/>
      <c r="P60" s="190">
        <f t="shared" si="16"/>
        <v>0</v>
      </c>
      <c r="Q60" s="197"/>
      <c r="R60" s="200">
        <f t="shared" si="17"/>
        <v>43830</v>
      </c>
      <c r="S60" s="203">
        <f t="shared" si="18"/>
        <v>0.3</v>
      </c>
      <c r="T60" s="205" t="e">
        <f t="shared" si="19"/>
        <v>#DIV/0!</v>
      </c>
      <c r="U60" s="178" t="e">
        <f t="shared" si="10"/>
        <v>#DIV/0!</v>
      </c>
      <c r="V60" s="183"/>
      <c r="W60" s="215"/>
      <c r="X60" s="183"/>
      <c r="Y60" s="183"/>
    </row>
    <row r="61" spans="2:25" ht="63" customHeight="1" x14ac:dyDescent="0.3">
      <c r="B61" s="183" t="s">
        <v>265</v>
      </c>
      <c r="C61" s="177"/>
      <c r="D61" s="173"/>
      <c r="E61" s="173"/>
      <c r="F61" s="173"/>
      <c r="G61" s="155">
        <f t="shared" si="11"/>
        <v>0</v>
      </c>
      <c r="H61" s="189">
        <f t="shared" si="12"/>
        <v>0</v>
      </c>
      <c r="I61" s="190">
        <f t="shared" si="13"/>
        <v>0</v>
      </c>
      <c r="J61" s="194" t="e">
        <f>'ANALISIS OCI'!AC59</f>
        <v>#DIV/0!</v>
      </c>
      <c r="K61" s="144" t="e">
        <f t="shared" si="7"/>
        <v>#DIV/0!</v>
      </c>
      <c r="L61" s="190" t="e">
        <f t="shared" si="14"/>
        <v>#DIV/0!</v>
      </c>
      <c r="M61" s="177"/>
      <c r="N61" s="190">
        <f t="shared" si="15"/>
        <v>0</v>
      </c>
      <c r="O61" s="177"/>
      <c r="P61" s="190">
        <f t="shared" si="16"/>
        <v>0</v>
      </c>
      <c r="Q61" s="197"/>
      <c r="R61" s="200">
        <f t="shared" si="17"/>
        <v>43830</v>
      </c>
      <c r="S61" s="203">
        <f t="shared" si="18"/>
        <v>0.3</v>
      </c>
      <c r="T61" s="205" t="e">
        <f t="shared" si="19"/>
        <v>#DIV/0!</v>
      </c>
      <c r="U61" s="178" t="e">
        <f t="shared" si="10"/>
        <v>#DIV/0!</v>
      </c>
      <c r="V61" s="183"/>
      <c r="W61" s="215"/>
      <c r="X61" s="183"/>
      <c r="Y61" s="183"/>
    </row>
    <row r="62" spans="2:25" ht="63" customHeight="1" x14ac:dyDescent="0.3">
      <c r="B62" s="183" t="s">
        <v>266</v>
      </c>
      <c r="C62" s="177"/>
      <c r="D62" s="173"/>
      <c r="E62" s="173"/>
      <c r="F62" s="173"/>
      <c r="G62" s="155">
        <f t="shared" si="11"/>
        <v>0</v>
      </c>
      <c r="H62" s="189">
        <f t="shared" si="12"/>
        <v>0</v>
      </c>
      <c r="I62" s="190">
        <f t="shared" si="13"/>
        <v>0</v>
      </c>
      <c r="J62" s="194" t="e">
        <f>'ANALISIS OCI'!AC60</f>
        <v>#DIV/0!</v>
      </c>
      <c r="K62" s="144" t="e">
        <f t="shared" si="7"/>
        <v>#DIV/0!</v>
      </c>
      <c r="L62" s="190" t="e">
        <f t="shared" si="14"/>
        <v>#DIV/0!</v>
      </c>
      <c r="M62" s="177"/>
      <c r="N62" s="190">
        <f t="shared" si="15"/>
        <v>0</v>
      </c>
      <c r="O62" s="177"/>
      <c r="P62" s="190">
        <f t="shared" si="16"/>
        <v>0</v>
      </c>
      <c r="Q62" s="197"/>
      <c r="R62" s="200">
        <f t="shared" si="17"/>
        <v>43830</v>
      </c>
      <c r="S62" s="203">
        <f t="shared" si="18"/>
        <v>0.3</v>
      </c>
      <c r="T62" s="205" t="e">
        <f t="shared" si="19"/>
        <v>#DIV/0!</v>
      </c>
      <c r="U62" s="178" t="e">
        <f t="shared" si="10"/>
        <v>#DIV/0!</v>
      </c>
      <c r="V62" s="183"/>
      <c r="W62" s="215"/>
      <c r="X62" s="183"/>
      <c r="Y62" s="183"/>
    </row>
    <row r="63" spans="2:25" ht="63" customHeight="1" x14ac:dyDescent="0.3">
      <c r="B63" s="183" t="s">
        <v>267</v>
      </c>
      <c r="C63" s="177"/>
      <c r="D63" s="173"/>
      <c r="E63" s="173"/>
      <c r="F63" s="173"/>
      <c r="G63" s="155">
        <f t="shared" si="11"/>
        <v>0</v>
      </c>
      <c r="H63" s="189">
        <f t="shared" si="12"/>
        <v>0</v>
      </c>
      <c r="I63" s="190">
        <f t="shared" si="13"/>
        <v>0</v>
      </c>
      <c r="J63" s="194" t="e">
        <f>'ANALISIS OCI'!AC61</f>
        <v>#DIV/0!</v>
      </c>
      <c r="K63" s="144" t="e">
        <f t="shared" si="7"/>
        <v>#DIV/0!</v>
      </c>
      <c r="L63" s="190" t="e">
        <f t="shared" si="14"/>
        <v>#DIV/0!</v>
      </c>
      <c r="M63" s="177"/>
      <c r="N63" s="190">
        <f t="shared" si="15"/>
        <v>0</v>
      </c>
      <c r="O63" s="177"/>
      <c r="P63" s="190">
        <f t="shared" si="16"/>
        <v>0</v>
      </c>
      <c r="Q63" s="197"/>
      <c r="R63" s="200">
        <f t="shared" si="17"/>
        <v>43830</v>
      </c>
      <c r="S63" s="203">
        <f t="shared" si="18"/>
        <v>0.3</v>
      </c>
      <c r="T63" s="205" t="e">
        <f t="shared" si="19"/>
        <v>#DIV/0!</v>
      </c>
      <c r="U63" s="178" t="e">
        <f t="shared" si="10"/>
        <v>#DIV/0!</v>
      </c>
      <c r="V63" s="183"/>
      <c r="W63" s="215"/>
      <c r="X63" s="183"/>
      <c r="Y63" s="183"/>
    </row>
    <row r="64" spans="2:25" ht="63" customHeight="1" x14ac:dyDescent="0.3">
      <c r="B64" s="183" t="s">
        <v>268</v>
      </c>
      <c r="C64" s="177"/>
      <c r="D64" s="173"/>
      <c r="E64" s="173"/>
      <c r="F64" s="173"/>
      <c r="G64" s="155">
        <f t="shared" si="11"/>
        <v>0</v>
      </c>
      <c r="H64" s="189">
        <f t="shared" si="12"/>
        <v>0</v>
      </c>
      <c r="I64" s="190">
        <f t="shared" si="13"/>
        <v>0</v>
      </c>
      <c r="J64" s="194" t="e">
        <f>'ANALISIS OCI'!AC62</f>
        <v>#DIV/0!</v>
      </c>
      <c r="K64" s="144" t="e">
        <f t="shared" si="7"/>
        <v>#DIV/0!</v>
      </c>
      <c r="L64" s="190" t="e">
        <f t="shared" si="14"/>
        <v>#DIV/0!</v>
      </c>
      <c r="M64" s="177"/>
      <c r="N64" s="190">
        <f t="shared" si="15"/>
        <v>0</v>
      </c>
      <c r="O64" s="177"/>
      <c r="P64" s="190">
        <f t="shared" si="16"/>
        <v>0</v>
      </c>
      <c r="Q64" s="197"/>
      <c r="R64" s="200">
        <f t="shared" si="17"/>
        <v>43830</v>
      </c>
      <c r="S64" s="203">
        <f t="shared" si="18"/>
        <v>0.3</v>
      </c>
      <c r="T64" s="205" t="e">
        <f t="shared" si="19"/>
        <v>#DIV/0!</v>
      </c>
      <c r="U64" s="178" t="e">
        <f t="shared" si="10"/>
        <v>#DIV/0!</v>
      </c>
      <c r="V64" s="183"/>
      <c r="W64" s="215"/>
      <c r="X64" s="183"/>
      <c r="Y64" s="183"/>
    </row>
    <row r="65" spans="2:25" ht="63" customHeight="1" x14ac:dyDescent="0.3">
      <c r="B65" s="183" t="s">
        <v>269</v>
      </c>
      <c r="C65" s="177"/>
      <c r="D65" s="173"/>
      <c r="E65" s="173"/>
      <c r="F65" s="173"/>
      <c r="G65" s="155">
        <f t="shared" si="11"/>
        <v>0</v>
      </c>
      <c r="H65" s="189">
        <f t="shared" si="12"/>
        <v>0</v>
      </c>
      <c r="I65" s="190">
        <f t="shared" si="13"/>
        <v>0</v>
      </c>
      <c r="J65" s="194" t="e">
        <f>'ANALISIS OCI'!AC63</f>
        <v>#DIV/0!</v>
      </c>
      <c r="K65" s="144" t="e">
        <f t="shared" si="7"/>
        <v>#DIV/0!</v>
      </c>
      <c r="L65" s="190" t="e">
        <f t="shared" si="14"/>
        <v>#DIV/0!</v>
      </c>
      <c r="M65" s="177"/>
      <c r="N65" s="190">
        <f t="shared" si="15"/>
        <v>0</v>
      </c>
      <c r="O65" s="177"/>
      <c r="P65" s="190">
        <f t="shared" si="16"/>
        <v>0</v>
      </c>
      <c r="Q65" s="197"/>
      <c r="R65" s="200">
        <f t="shared" si="17"/>
        <v>43830</v>
      </c>
      <c r="S65" s="203">
        <f t="shared" si="18"/>
        <v>0.3</v>
      </c>
      <c r="T65" s="205" t="e">
        <f t="shared" si="19"/>
        <v>#DIV/0!</v>
      </c>
      <c r="U65" s="178" t="e">
        <f t="shared" si="10"/>
        <v>#DIV/0!</v>
      </c>
      <c r="V65" s="183"/>
      <c r="W65" s="215"/>
      <c r="X65" s="183"/>
      <c r="Y65" s="183"/>
    </row>
    <row r="66" spans="2:25" ht="63" customHeight="1" x14ac:dyDescent="0.3">
      <c r="B66" s="183" t="s">
        <v>270</v>
      </c>
      <c r="C66" s="177"/>
      <c r="D66" s="173"/>
      <c r="E66" s="173"/>
      <c r="F66" s="173"/>
      <c r="G66" s="155">
        <f t="shared" si="11"/>
        <v>0</v>
      </c>
      <c r="H66" s="189">
        <f t="shared" si="12"/>
        <v>0</v>
      </c>
      <c r="I66" s="190">
        <f t="shared" si="13"/>
        <v>0</v>
      </c>
      <c r="J66" s="194" t="e">
        <f>'ANALISIS OCI'!AC64</f>
        <v>#DIV/0!</v>
      </c>
      <c r="K66" s="144" t="e">
        <f t="shared" si="7"/>
        <v>#DIV/0!</v>
      </c>
      <c r="L66" s="190" t="e">
        <f t="shared" si="14"/>
        <v>#DIV/0!</v>
      </c>
      <c r="M66" s="177"/>
      <c r="N66" s="190">
        <f t="shared" si="15"/>
        <v>0</v>
      </c>
      <c r="O66" s="177"/>
      <c r="P66" s="190">
        <f t="shared" si="16"/>
        <v>0</v>
      </c>
      <c r="Q66" s="197"/>
      <c r="R66" s="200">
        <f t="shared" si="17"/>
        <v>43830</v>
      </c>
      <c r="S66" s="203">
        <f t="shared" si="18"/>
        <v>0.3</v>
      </c>
      <c r="T66" s="205" t="e">
        <f t="shared" si="19"/>
        <v>#DIV/0!</v>
      </c>
      <c r="U66" s="178" t="e">
        <f t="shared" si="10"/>
        <v>#DIV/0!</v>
      </c>
      <c r="V66" s="183"/>
      <c r="W66" s="215"/>
      <c r="X66" s="183"/>
      <c r="Y66" s="183"/>
    </row>
    <row r="67" spans="2:25" ht="63" customHeight="1" x14ac:dyDescent="0.3">
      <c r="B67" s="183" t="s">
        <v>271</v>
      </c>
      <c r="C67" s="177"/>
      <c r="D67" s="173"/>
      <c r="E67" s="173"/>
      <c r="F67" s="173"/>
      <c r="G67" s="155">
        <f t="shared" si="11"/>
        <v>0</v>
      </c>
      <c r="H67" s="189">
        <f t="shared" si="12"/>
        <v>0</v>
      </c>
      <c r="I67" s="190">
        <f t="shared" si="13"/>
        <v>0</v>
      </c>
      <c r="J67" s="194" t="e">
        <f>'ANALISIS OCI'!AC65</f>
        <v>#DIV/0!</v>
      </c>
      <c r="K67" s="144" t="e">
        <f t="shared" si="7"/>
        <v>#DIV/0!</v>
      </c>
      <c r="L67" s="190" t="e">
        <f t="shared" si="14"/>
        <v>#DIV/0!</v>
      </c>
      <c r="M67" s="177"/>
      <c r="N67" s="190">
        <f t="shared" si="15"/>
        <v>0</v>
      </c>
      <c r="O67" s="177"/>
      <c r="P67" s="190">
        <f t="shared" si="16"/>
        <v>0</v>
      </c>
      <c r="Q67" s="197"/>
      <c r="R67" s="200">
        <f t="shared" si="17"/>
        <v>43830</v>
      </c>
      <c r="S67" s="203">
        <f t="shared" si="18"/>
        <v>0.3</v>
      </c>
      <c r="T67" s="205" t="e">
        <f t="shared" si="19"/>
        <v>#DIV/0!</v>
      </c>
      <c r="U67" s="178" t="e">
        <f t="shared" si="10"/>
        <v>#DIV/0!</v>
      </c>
      <c r="V67" s="183"/>
      <c r="W67" s="215"/>
      <c r="X67" s="183"/>
      <c r="Y67" s="183"/>
    </row>
    <row r="68" spans="2:25" ht="63" customHeight="1" x14ac:dyDescent="0.3">
      <c r="B68" s="183" t="s">
        <v>272</v>
      </c>
      <c r="C68" s="177"/>
      <c r="D68" s="173"/>
      <c r="E68" s="173"/>
      <c r="F68" s="173"/>
      <c r="G68" s="155">
        <f t="shared" si="11"/>
        <v>0</v>
      </c>
      <c r="H68" s="189">
        <f t="shared" si="12"/>
        <v>0</v>
      </c>
      <c r="I68" s="190">
        <f t="shared" si="13"/>
        <v>0</v>
      </c>
      <c r="J68" s="194" t="e">
        <f>'ANALISIS OCI'!AC66</f>
        <v>#DIV/0!</v>
      </c>
      <c r="K68" s="144" t="e">
        <f t="shared" si="7"/>
        <v>#DIV/0!</v>
      </c>
      <c r="L68" s="190" t="e">
        <f t="shared" si="14"/>
        <v>#DIV/0!</v>
      </c>
      <c r="M68" s="177"/>
      <c r="N68" s="190">
        <f t="shared" si="15"/>
        <v>0</v>
      </c>
      <c r="O68" s="177"/>
      <c r="P68" s="190">
        <f t="shared" si="16"/>
        <v>0</v>
      </c>
      <c r="Q68" s="197"/>
      <c r="R68" s="200">
        <f t="shared" si="17"/>
        <v>43830</v>
      </c>
      <c r="S68" s="203">
        <f t="shared" si="18"/>
        <v>0.3</v>
      </c>
      <c r="T68" s="205" t="e">
        <f t="shared" si="19"/>
        <v>#DIV/0!</v>
      </c>
      <c r="U68" s="178" t="e">
        <f t="shared" si="10"/>
        <v>#DIV/0!</v>
      </c>
      <c r="V68" s="183"/>
      <c r="W68" s="215"/>
      <c r="X68" s="183"/>
      <c r="Y68" s="183"/>
    </row>
    <row r="69" spans="2:25" ht="63" customHeight="1" x14ac:dyDescent="0.3">
      <c r="B69" s="183" t="s">
        <v>273</v>
      </c>
      <c r="C69" s="177"/>
      <c r="D69" s="173"/>
      <c r="E69" s="173"/>
      <c r="F69" s="173"/>
      <c r="G69" s="155">
        <f t="shared" si="11"/>
        <v>0</v>
      </c>
      <c r="H69" s="189">
        <f t="shared" si="12"/>
        <v>0</v>
      </c>
      <c r="I69" s="190">
        <f t="shared" si="13"/>
        <v>0</v>
      </c>
      <c r="J69" s="194" t="e">
        <f>'ANALISIS OCI'!AC67</f>
        <v>#DIV/0!</v>
      </c>
      <c r="K69" s="144" t="e">
        <f t="shared" si="7"/>
        <v>#DIV/0!</v>
      </c>
      <c r="L69" s="190" t="e">
        <f t="shared" si="14"/>
        <v>#DIV/0!</v>
      </c>
      <c r="M69" s="177"/>
      <c r="N69" s="190">
        <f t="shared" si="15"/>
        <v>0</v>
      </c>
      <c r="O69" s="177"/>
      <c r="P69" s="190">
        <f t="shared" si="16"/>
        <v>0</v>
      </c>
      <c r="Q69" s="197"/>
      <c r="R69" s="200">
        <f t="shared" si="17"/>
        <v>43830</v>
      </c>
      <c r="S69" s="203">
        <f t="shared" si="18"/>
        <v>0.3</v>
      </c>
      <c r="T69" s="205" t="e">
        <f t="shared" si="19"/>
        <v>#DIV/0!</v>
      </c>
      <c r="U69" s="178" t="e">
        <f t="shared" si="10"/>
        <v>#DIV/0!</v>
      </c>
      <c r="V69" s="183"/>
      <c r="W69" s="215"/>
      <c r="X69" s="183"/>
      <c r="Y69" s="183"/>
    </row>
    <row r="70" spans="2:25" ht="63" customHeight="1" x14ac:dyDescent="0.3">
      <c r="B70" s="183" t="s">
        <v>274</v>
      </c>
      <c r="C70" s="177"/>
      <c r="D70" s="173"/>
      <c r="E70" s="173"/>
      <c r="F70" s="173"/>
      <c r="G70" s="155">
        <f t="shared" si="11"/>
        <v>0</v>
      </c>
      <c r="H70" s="189">
        <f t="shared" si="12"/>
        <v>0</v>
      </c>
      <c r="I70" s="190">
        <f t="shared" si="13"/>
        <v>0</v>
      </c>
      <c r="J70" s="194" t="e">
        <f>'ANALISIS OCI'!AC68</f>
        <v>#DIV/0!</v>
      </c>
      <c r="K70" s="144" t="e">
        <f t="shared" si="7"/>
        <v>#DIV/0!</v>
      </c>
      <c r="L70" s="190" t="e">
        <f t="shared" si="14"/>
        <v>#DIV/0!</v>
      </c>
      <c r="M70" s="177"/>
      <c r="N70" s="190">
        <f t="shared" si="15"/>
        <v>0</v>
      </c>
      <c r="O70" s="177"/>
      <c r="P70" s="190">
        <f t="shared" si="16"/>
        <v>0</v>
      </c>
      <c r="Q70" s="197"/>
      <c r="R70" s="200">
        <f t="shared" si="17"/>
        <v>43830</v>
      </c>
      <c r="S70" s="203">
        <f t="shared" si="18"/>
        <v>0.3</v>
      </c>
      <c r="T70" s="205" t="e">
        <f t="shared" si="19"/>
        <v>#DIV/0!</v>
      </c>
      <c r="U70" s="178" t="e">
        <f t="shared" si="10"/>
        <v>#DIV/0!</v>
      </c>
      <c r="V70" s="183"/>
      <c r="W70" s="215"/>
      <c r="X70" s="183"/>
      <c r="Y70" s="183"/>
    </row>
    <row r="71" spans="2:25" ht="63" customHeight="1" x14ac:dyDescent="0.3">
      <c r="B71" s="183" t="s">
        <v>275</v>
      </c>
      <c r="C71" s="177"/>
      <c r="D71" s="173"/>
      <c r="E71" s="173"/>
      <c r="F71" s="173"/>
      <c r="G71" s="155">
        <f t="shared" si="11"/>
        <v>0</v>
      </c>
      <c r="H71" s="189">
        <f t="shared" si="12"/>
        <v>0</v>
      </c>
      <c r="I71" s="190">
        <f t="shared" si="13"/>
        <v>0</v>
      </c>
      <c r="J71" s="194" t="e">
        <f>'ANALISIS OCI'!AC69</f>
        <v>#DIV/0!</v>
      </c>
      <c r="K71" s="144" t="e">
        <f t="shared" si="7"/>
        <v>#DIV/0!</v>
      </c>
      <c r="L71" s="190" t="e">
        <f t="shared" si="14"/>
        <v>#DIV/0!</v>
      </c>
      <c r="M71" s="177"/>
      <c r="N71" s="190">
        <f t="shared" si="15"/>
        <v>0</v>
      </c>
      <c r="O71" s="177"/>
      <c r="P71" s="190">
        <f t="shared" si="16"/>
        <v>0</v>
      </c>
      <c r="Q71" s="197"/>
      <c r="R71" s="200">
        <f t="shared" si="17"/>
        <v>43830</v>
      </c>
      <c r="S71" s="203">
        <f t="shared" si="18"/>
        <v>0.3</v>
      </c>
      <c r="T71" s="205" t="e">
        <f t="shared" si="19"/>
        <v>#DIV/0!</v>
      </c>
      <c r="U71" s="178" t="e">
        <f t="shared" si="10"/>
        <v>#DIV/0!</v>
      </c>
      <c r="V71" s="183"/>
      <c r="W71" s="215"/>
      <c r="X71" s="183"/>
      <c r="Y71" s="183"/>
    </row>
    <row r="72" spans="2:25" ht="63" customHeight="1" x14ac:dyDescent="0.3">
      <c r="B72" s="183" t="s">
        <v>276</v>
      </c>
      <c r="C72" s="177"/>
      <c r="D72" s="173"/>
      <c r="E72" s="173"/>
      <c r="F72" s="173"/>
      <c r="G72" s="155">
        <f t="shared" si="11"/>
        <v>0</v>
      </c>
      <c r="H72" s="189">
        <f t="shared" si="12"/>
        <v>0</v>
      </c>
      <c r="I72" s="190">
        <f t="shared" si="13"/>
        <v>0</v>
      </c>
      <c r="J72" s="194" t="e">
        <f>'ANALISIS OCI'!AC70</f>
        <v>#DIV/0!</v>
      </c>
      <c r="K72" s="144" t="e">
        <f t="shared" si="7"/>
        <v>#DIV/0!</v>
      </c>
      <c r="L72" s="190" t="e">
        <f t="shared" si="14"/>
        <v>#DIV/0!</v>
      </c>
      <c r="M72" s="177"/>
      <c r="N72" s="190">
        <f t="shared" si="15"/>
        <v>0</v>
      </c>
      <c r="O72" s="177"/>
      <c r="P72" s="190">
        <f t="shared" si="16"/>
        <v>0</v>
      </c>
      <c r="Q72" s="197"/>
      <c r="R72" s="200">
        <f t="shared" si="17"/>
        <v>43830</v>
      </c>
      <c r="S72" s="203">
        <f t="shared" si="18"/>
        <v>0.3</v>
      </c>
      <c r="T72" s="205" t="e">
        <f t="shared" si="19"/>
        <v>#DIV/0!</v>
      </c>
      <c r="U72" s="178" t="e">
        <f t="shared" si="10"/>
        <v>#DIV/0!</v>
      </c>
      <c r="V72" s="183"/>
      <c r="W72" s="215"/>
      <c r="X72" s="183"/>
      <c r="Y72" s="183"/>
    </row>
    <row r="73" spans="2:25" ht="63" customHeight="1" x14ac:dyDescent="0.3">
      <c r="B73" s="183" t="s">
        <v>277</v>
      </c>
      <c r="C73" s="177"/>
      <c r="D73" s="173"/>
      <c r="E73" s="173"/>
      <c r="F73" s="173"/>
      <c r="G73" s="155">
        <f t="shared" si="11"/>
        <v>0</v>
      </c>
      <c r="H73" s="189">
        <f t="shared" si="12"/>
        <v>0</v>
      </c>
      <c r="I73" s="190">
        <f t="shared" si="13"/>
        <v>0</v>
      </c>
      <c r="J73" s="194" t="e">
        <f>'ANALISIS OCI'!AC71</f>
        <v>#DIV/0!</v>
      </c>
      <c r="K73" s="144" t="e">
        <f t="shared" si="7"/>
        <v>#DIV/0!</v>
      </c>
      <c r="L73" s="190" t="e">
        <f t="shared" si="14"/>
        <v>#DIV/0!</v>
      </c>
      <c r="M73" s="177"/>
      <c r="N73" s="190">
        <f t="shared" si="15"/>
        <v>0</v>
      </c>
      <c r="O73" s="177"/>
      <c r="P73" s="190">
        <f t="shared" si="16"/>
        <v>0</v>
      </c>
      <c r="Q73" s="197"/>
      <c r="R73" s="200">
        <f t="shared" si="17"/>
        <v>43830</v>
      </c>
      <c r="S73" s="203">
        <f t="shared" si="18"/>
        <v>0.3</v>
      </c>
      <c r="T73" s="205" t="e">
        <f t="shared" si="19"/>
        <v>#DIV/0!</v>
      </c>
      <c r="U73" s="178" t="e">
        <f t="shared" si="10"/>
        <v>#DIV/0!</v>
      </c>
      <c r="V73" s="183"/>
      <c r="W73" s="215"/>
      <c r="X73" s="183"/>
      <c r="Y73" s="183"/>
    </row>
    <row r="74" spans="2:25" ht="63" customHeight="1" x14ac:dyDescent="0.3">
      <c r="B74" s="183" t="s">
        <v>278</v>
      </c>
      <c r="C74" s="177"/>
      <c r="D74" s="173"/>
      <c r="E74" s="173"/>
      <c r="F74" s="173"/>
      <c r="G74" s="155">
        <f t="shared" si="11"/>
        <v>0</v>
      </c>
      <c r="H74" s="189">
        <f t="shared" si="12"/>
        <v>0</v>
      </c>
      <c r="I74" s="190">
        <f t="shared" si="13"/>
        <v>0</v>
      </c>
      <c r="J74" s="194" t="e">
        <f>'ANALISIS OCI'!AC72</f>
        <v>#DIV/0!</v>
      </c>
      <c r="K74" s="144" t="e">
        <f t="shared" si="7"/>
        <v>#DIV/0!</v>
      </c>
      <c r="L74" s="190" t="e">
        <f t="shared" si="14"/>
        <v>#DIV/0!</v>
      </c>
      <c r="M74" s="177"/>
      <c r="N74" s="190">
        <f t="shared" si="15"/>
        <v>0</v>
      </c>
      <c r="O74" s="177"/>
      <c r="P74" s="190">
        <f t="shared" si="16"/>
        <v>0</v>
      </c>
      <c r="Q74" s="197"/>
      <c r="R74" s="200">
        <f t="shared" si="17"/>
        <v>43830</v>
      </c>
      <c r="S74" s="203">
        <f t="shared" si="18"/>
        <v>0.3</v>
      </c>
      <c r="T74" s="205" t="e">
        <f t="shared" si="19"/>
        <v>#DIV/0!</v>
      </c>
      <c r="U74" s="178" t="e">
        <f t="shared" si="10"/>
        <v>#DIV/0!</v>
      </c>
      <c r="V74" s="183"/>
      <c r="W74" s="215"/>
      <c r="X74" s="183"/>
      <c r="Y74" s="183"/>
    </row>
    <row r="75" spans="2:25" ht="63" customHeight="1" x14ac:dyDescent="0.3">
      <c r="B75" s="183" t="s">
        <v>279</v>
      </c>
      <c r="C75" s="177"/>
      <c r="D75" s="173"/>
      <c r="E75" s="173"/>
      <c r="F75" s="173"/>
      <c r="G75" s="155">
        <f t="shared" si="11"/>
        <v>0</v>
      </c>
      <c r="H75" s="189">
        <f t="shared" si="12"/>
        <v>0</v>
      </c>
      <c r="I75" s="190">
        <f t="shared" si="13"/>
        <v>0</v>
      </c>
      <c r="J75" s="194" t="e">
        <f>'ANALISIS OCI'!AC73</f>
        <v>#DIV/0!</v>
      </c>
      <c r="K75" s="144" t="e">
        <f t="shared" si="7"/>
        <v>#DIV/0!</v>
      </c>
      <c r="L75" s="190" t="e">
        <f t="shared" si="14"/>
        <v>#DIV/0!</v>
      </c>
      <c r="M75" s="177"/>
      <c r="N75" s="190">
        <f t="shared" si="15"/>
        <v>0</v>
      </c>
      <c r="O75" s="177"/>
      <c r="P75" s="190">
        <f t="shared" si="16"/>
        <v>0</v>
      </c>
      <c r="Q75" s="197"/>
      <c r="R75" s="200">
        <f t="shared" si="17"/>
        <v>43830</v>
      </c>
      <c r="S75" s="203">
        <f t="shared" si="18"/>
        <v>0.3</v>
      </c>
      <c r="T75" s="205" t="e">
        <f t="shared" si="19"/>
        <v>#DIV/0!</v>
      </c>
      <c r="U75" s="178" t="e">
        <f t="shared" si="10"/>
        <v>#DIV/0!</v>
      </c>
      <c r="V75" s="183"/>
      <c r="W75" s="215"/>
      <c r="X75" s="183"/>
      <c r="Y75" s="183"/>
    </row>
    <row r="76" spans="2:25" ht="63" customHeight="1" x14ac:dyDescent="0.3">
      <c r="B76" s="183" t="s">
        <v>280</v>
      </c>
      <c r="C76" s="177"/>
      <c r="D76" s="173"/>
      <c r="E76" s="173"/>
      <c r="F76" s="173"/>
      <c r="G76" s="155">
        <f t="shared" si="11"/>
        <v>0</v>
      </c>
      <c r="H76" s="189">
        <f t="shared" si="12"/>
        <v>0</v>
      </c>
      <c r="I76" s="190">
        <f t="shared" si="13"/>
        <v>0</v>
      </c>
      <c r="J76" s="194" t="e">
        <f>'ANALISIS OCI'!AC74</f>
        <v>#DIV/0!</v>
      </c>
      <c r="K76" s="144" t="e">
        <f t="shared" ref="K76:K90" si="20">+IF(J76=$Z$13,$X$13,IF(J76=$Z$14,$X$14,IF(J76=$Z$15,$X$15,IF(J76=$Z$16,$X$16,IF(J76=$Z$17,$X$17)))))</f>
        <v>#DIV/0!</v>
      </c>
      <c r="L76" s="190" t="e">
        <f t="shared" si="14"/>
        <v>#DIV/0!</v>
      </c>
      <c r="M76" s="177"/>
      <c r="N76" s="190">
        <f t="shared" si="15"/>
        <v>0</v>
      </c>
      <c r="O76" s="177"/>
      <c r="P76" s="190">
        <f t="shared" si="16"/>
        <v>0</v>
      </c>
      <c r="Q76" s="197"/>
      <c r="R76" s="200">
        <f t="shared" si="17"/>
        <v>43830</v>
      </c>
      <c r="S76" s="203">
        <f t="shared" si="18"/>
        <v>0.3</v>
      </c>
      <c r="T76" s="205" t="e">
        <f t="shared" si="19"/>
        <v>#DIV/0!</v>
      </c>
      <c r="U76" s="178" t="e">
        <f t="shared" ref="U76:U90" si="21">+IF(T76&gt;=85%,$AB$12,IF(AND( T76&gt;65%,T76&lt;85%),$AB$13,$AB$14))</f>
        <v>#DIV/0!</v>
      </c>
      <c r="V76" s="183"/>
      <c r="W76" s="215"/>
      <c r="X76" s="183"/>
      <c r="Y76" s="183"/>
    </row>
    <row r="77" spans="2:25" ht="63" customHeight="1" x14ac:dyDescent="0.3">
      <c r="B77" s="183" t="s">
        <v>281</v>
      </c>
      <c r="C77" s="177"/>
      <c r="D77" s="173"/>
      <c r="E77" s="173"/>
      <c r="F77" s="173"/>
      <c r="G77" s="155">
        <f t="shared" si="11"/>
        <v>0</v>
      </c>
      <c r="H77" s="189">
        <f t="shared" si="12"/>
        <v>0</v>
      </c>
      <c r="I77" s="190">
        <f t="shared" si="13"/>
        <v>0</v>
      </c>
      <c r="J77" s="194" t="e">
        <f>'ANALISIS OCI'!AC75</f>
        <v>#DIV/0!</v>
      </c>
      <c r="K77" s="144" t="e">
        <f t="shared" si="20"/>
        <v>#DIV/0!</v>
      </c>
      <c r="L77" s="190" t="e">
        <f t="shared" si="14"/>
        <v>#DIV/0!</v>
      </c>
      <c r="M77" s="177"/>
      <c r="N77" s="190">
        <f t="shared" si="15"/>
        <v>0</v>
      </c>
      <c r="O77" s="177"/>
      <c r="P77" s="190">
        <f t="shared" si="16"/>
        <v>0</v>
      </c>
      <c r="Q77" s="197"/>
      <c r="R77" s="200">
        <f t="shared" si="17"/>
        <v>43830</v>
      </c>
      <c r="S77" s="203">
        <f t="shared" si="18"/>
        <v>0.3</v>
      </c>
      <c r="T77" s="205" t="e">
        <f t="shared" si="19"/>
        <v>#DIV/0!</v>
      </c>
      <c r="U77" s="178" t="e">
        <f t="shared" si="21"/>
        <v>#DIV/0!</v>
      </c>
      <c r="V77" s="183"/>
      <c r="W77" s="215"/>
      <c r="X77" s="183"/>
      <c r="Y77" s="183"/>
    </row>
    <row r="78" spans="2:25" ht="63" customHeight="1" x14ac:dyDescent="0.3">
      <c r="B78" s="183" t="s">
        <v>282</v>
      </c>
      <c r="C78" s="177"/>
      <c r="D78" s="173"/>
      <c r="E78" s="173"/>
      <c r="F78" s="173"/>
      <c r="G78" s="155">
        <f t="shared" si="11"/>
        <v>0</v>
      </c>
      <c r="H78" s="189">
        <f t="shared" si="12"/>
        <v>0</v>
      </c>
      <c r="I78" s="190">
        <f t="shared" si="13"/>
        <v>0</v>
      </c>
      <c r="J78" s="194" t="e">
        <f>'ANALISIS OCI'!AC76</f>
        <v>#DIV/0!</v>
      </c>
      <c r="K78" s="144" t="e">
        <f t="shared" si="20"/>
        <v>#DIV/0!</v>
      </c>
      <c r="L78" s="190" t="e">
        <f t="shared" si="14"/>
        <v>#DIV/0!</v>
      </c>
      <c r="M78" s="177"/>
      <c r="N78" s="190">
        <f t="shared" si="15"/>
        <v>0</v>
      </c>
      <c r="O78" s="177"/>
      <c r="P78" s="190">
        <f t="shared" si="16"/>
        <v>0</v>
      </c>
      <c r="Q78" s="197"/>
      <c r="R78" s="200">
        <f t="shared" si="17"/>
        <v>43830</v>
      </c>
      <c r="S78" s="203">
        <f t="shared" si="18"/>
        <v>0.3</v>
      </c>
      <c r="T78" s="205" t="e">
        <f t="shared" si="19"/>
        <v>#DIV/0!</v>
      </c>
      <c r="U78" s="178" t="e">
        <f t="shared" si="21"/>
        <v>#DIV/0!</v>
      </c>
      <c r="V78" s="183"/>
      <c r="W78" s="215"/>
      <c r="X78" s="183"/>
      <c r="Y78" s="183"/>
    </row>
    <row r="79" spans="2:25" ht="63" customHeight="1" x14ac:dyDescent="0.3">
      <c r="B79" s="183" t="s">
        <v>283</v>
      </c>
      <c r="C79" s="177"/>
      <c r="D79" s="173"/>
      <c r="E79" s="173"/>
      <c r="F79" s="173"/>
      <c r="G79" s="155">
        <f t="shared" si="11"/>
        <v>0</v>
      </c>
      <c r="H79" s="189">
        <f t="shared" si="12"/>
        <v>0</v>
      </c>
      <c r="I79" s="190">
        <f t="shared" si="13"/>
        <v>0</v>
      </c>
      <c r="J79" s="194" t="e">
        <f>'ANALISIS OCI'!AC77</f>
        <v>#DIV/0!</v>
      </c>
      <c r="K79" s="144" t="e">
        <f t="shared" si="20"/>
        <v>#DIV/0!</v>
      </c>
      <c r="L79" s="190" t="e">
        <f t="shared" si="14"/>
        <v>#DIV/0!</v>
      </c>
      <c r="M79" s="177"/>
      <c r="N79" s="190">
        <f t="shared" si="15"/>
        <v>0</v>
      </c>
      <c r="O79" s="177"/>
      <c r="P79" s="190">
        <f t="shared" si="16"/>
        <v>0</v>
      </c>
      <c r="Q79" s="197"/>
      <c r="R79" s="200">
        <f t="shared" si="17"/>
        <v>43830</v>
      </c>
      <c r="S79" s="203">
        <f t="shared" si="18"/>
        <v>0.3</v>
      </c>
      <c r="T79" s="205" t="e">
        <f t="shared" si="19"/>
        <v>#DIV/0!</v>
      </c>
      <c r="U79" s="178" t="e">
        <f t="shared" si="21"/>
        <v>#DIV/0!</v>
      </c>
      <c r="V79" s="183"/>
      <c r="W79" s="215"/>
      <c r="X79" s="183"/>
      <c r="Y79" s="183"/>
    </row>
    <row r="80" spans="2:25" ht="63" customHeight="1" x14ac:dyDescent="0.3">
      <c r="B80" s="183" t="s">
        <v>284</v>
      </c>
      <c r="C80" s="177"/>
      <c r="D80" s="173"/>
      <c r="E80" s="173"/>
      <c r="F80" s="173"/>
      <c r="G80" s="155">
        <f t="shared" si="11"/>
        <v>0</v>
      </c>
      <c r="H80" s="189">
        <f t="shared" si="12"/>
        <v>0</v>
      </c>
      <c r="I80" s="190">
        <f t="shared" si="13"/>
        <v>0</v>
      </c>
      <c r="J80" s="194" t="e">
        <f>'ANALISIS OCI'!AC78</f>
        <v>#DIV/0!</v>
      </c>
      <c r="K80" s="144" t="e">
        <f t="shared" si="20"/>
        <v>#DIV/0!</v>
      </c>
      <c r="L80" s="190" t="e">
        <f t="shared" si="14"/>
        <v>#DIV/0!</v>
      </c>
      <c r="M80" s="177"/>
      <c r="N80" s="190">
        <f t="shared" si="15"/>
        <v>0</v>
      </c>
      <c r="O80" s="177"/>
      <c r="P80" s="190">
        <f t="shared" si="16"/>
        <v>0</v>
      </c>
      <c r="Q80" s="197"/>
      <c r="R80" s="200">
        <f t="shared" si="17"/>
        <v>43830</v>
      </c>
      <c r="S80" s="203">
        <f t="shared" si="18"/>
        <v>0.3</v>
      </c>
      <c r="T80" s="205" t="e">
        <f t="shared" si="19"/>
        <v>#DIV/0!</v>
      </c>
      <c r="U80" s="178" t="e">
        <f t="shared" si="21"/>
        <v>#DIV/0!</v>
      </c>
      <c r="V80" s="183"/>
      <c r="W80" s="215"/>
      <c r="X80" s="183"/>
      <c r="Y80" s="183"/>
    </row>
    <row r="81" spans="2:25" ht="63" customHeight="1" x14ac:dyDescent="0.3">
      <c r="B81" s="183" t="s">
        <v>285</v>
      </c>
      <c r="C81" s="177"/>
      <c r="D81" s="173"/>
      <c r="E81" s="173"/>
      <c r="F81" s="173"/>
      <c r="G81" s="155">
        <f t="shared" si="11"/>
        <v>0</v>
      </c>
      <c r="H81" s="189">
        <f t="shared" si="12"/>
        <v>0</v>
      </c>
      <c r="I81" s="190">
        <f t="shared" si="13"/>
        <v>0</v>
      </c>
      <c r="J81" s="194" t="e">
        <f>'ANALISIS OCI'!AC79</f>
        <v>#DIV/0!</v>
      </c>
      <c r="K81" s="144" t="e">
        <f t="shared" si="20"/>
        <v>#DIV/0!</v>
      </c>
      <c r="L81" s="190" t="e">
        <f t="shared" si="14"/>
        <v>#DIV/0!</v>
      </c>
      <c r="M81" s="177"/>
      <c r="N81" s="190">
        <f t="shared" si="15"/>
        <v>0</v>
      </c>
      <c r="O81" s="177"/>
      <c r="P81" s="190">
        <f t="shared" si="16"/>
        <v>0</v>
      </c>
      <c r="Q81" s="197"/>
      <c r="R81" s="200">
        <f t="shared" si="17"/>
        <v>43830</v>
      </c>
      <c r="S81" s="203">
        <f t="shared" si="18"/>
        <v>0.3</v>
      </c>
      <c r="T81" s="205" t="e">
        <f t="shared" si="19"/>
        <v>#DIV/0!</v>
      </c>
      <c r="U81" s="178" t="e">
        <f t="shared" si="21"/>
        <v>#DIV/0!</v>
      </c>
      <c r="V81" s="183"/>
      <c r="W81" s="215"/>
      <c r="X81" s="183"/>
      <c r="Y81" s="183"/>
    </row>
    <row r="82" spans="2:25" ht="63" customHeight="1" x14ac:dyDescent="0.3">
      <c r="B82" s="183" t="s">
        <v>286</v>
      </c>
      <c r="C82" s="177"/>
      <c r="D82" s="173"/>
      <c r="E82" s="173"/>
      <c r="F82" s="173"/>
      <c r="G82" s="155">
        <f t="shared" si="11"/>
        <v>0</v>
      </c>
      <c r="H82" s="189">
        <f t="shared" si="12"/>
        <v>0</v>
      </c>
      <c r="I82" s="190">
        <f t="shared" si="13"/>
        <v>0</v>
      </c>
      <c r="J82" s="194" t="e">
        <f>'ANALISIS OCI'!AC80</f>
        <v>#DIV/0!</v>
      </c>
      <c r="K82" s="144" t="e">
        <f t="shared" si="20"/>
        <v>#DIV/0!</v>
      </c>
      <c r="L82" s="190" t="e">
        <f t="shared" si="14"/>
        <v>#DIV/0!</v>
      </c>
      <c r="M82" s="177"/>
      <c r="N82" s="190">
        <f t="shared" si="15"/>
        <v>0</v>
      </c>
      <c r="O82" s="177"/>
      <c r="P82" s="190">
        <f t="shared" si="16"/>
        <v>0</v>
      </c>
      <c r="Q82" s="197"/>
      <c r="R82" s="200">
        <f t="shared" si="17"/>
        <v>43830</v>
      </c>
      <c r="S82" s="203">
        <f t="shared" si="18"/>
        <v>0.3</v>
      </c>
      <c r="T82" s="205" t="e">
        <f t="shared" si="19"/>
        <v>#DIV/0!</v>
      </c>
      <c r="U82" s="178" t="e">
        <f t="shared" si="21"/>
        <v>#DIV/0!</v>
      </c>
      <c r="V82" s="183"/>
      <c r="W82" s="215"/>
      <c r="X82" s="183"/>
      <c r="Y82" s="183"/>
    </row>
    <row r="83" spans="2:25" ht="63" customHeight="1" x14ac:dyDescent="0.3">
      <c r="B83" s="183" t="s">
        <v>287</v>
      </c>
      <c r="C83" s="177"/>
      <c r="D83" s="173"/>
      <c r="E83" s="173"/>
      <c r="F83" s="173"/>
      <c r="G83" s="155">
        <f t="shared" si="11"/>
        <v>0</v>
      </c>
      <c r="H83" s="189">
        <f t="shared" si="12"/>
        <v>0</v>
      </c>
      <c r="I83" s="190">
        <f t="shared" si="13"/>
        <v>0</v>
      </c>
      <c r="J83" s="194" t="e">
        <f>'ANALISIS OCI'!AC81</f>
        <v>#DIV/0!</v>
      </c>
      <c r="K83" s="144" t="e">
        <f t="shared" si="20"/>
        <v>#DIV/0!</v>
      </c>
      <c r="L83" s="190" t="e">
        <f t="shared" si="14"/>
        <v>#DIV/0!</v>
      </c>
      <c r="M83" s="177"/>
      <c r="N83" s="190">
        <f t="shared" si="15"/>
        <v>0</v>
      </c>
      <c r="O83" s="177"/>
      <c r="P83" s="190">
        <f t="shared" si="16"/>
        <v>0</v>
      </c>
      <c r="Q83" s="197"/>
      <c r="R83" s="200">
        <f t="shared" si="17"/>
        <v>43830</v>
      </c>
      <c r="S83" s="203">
        <f t="shared" si="18"/>
        <v>0.3</v>
      </c>
      <c r="T83" s="205" t="e">
        <f t="shared" si="19"/>
        <v>#DIV/0!</v>
      </c>
      <c r="U83" s="178" t="e">
        <f t="shared" si="21"/>
        <v>#DIV/0!</v>
      </c>
      <c r="V83" s="183"/>
      <c r="W83" s="215"/>
      <c r="X83" s="183"/>
      <c r="Y83" s="183"/>
    </row>
    <row r="84" spans="2:25" ht="63" customHeight="1" x14ac:dyDescent="0.3">
      <c r="B84" s="183" t="s">
        <v>288</v>
      </c>
      <c r="C84" s="177"/>
      <c r="D84" s="173"/>
      <c r="E84" s="173"/>
      <c r="F84" s="173"/>
      <c r="G84" s="155">
        <f t="shared" si="11"/>
        <v>0</v>
      </c>
      <c r="H84" s="189">
        <f t="shared" si="12"/>
        <v>0</v>
      </c>
      <c r="I84" s="190">
        <f t="shared" si="13"/>
        <v>0</v>
      </c>
      <c r="J84" s="194" t="e">
        <f>'ANALISIS OCI'!AC82</f>
        <v>#DIV/0!</v>
      </c>
      <c r="K84" s="144" t="e">
        <f t="shared" si="20"/>
        <v>#DIV/0!</v>
      </c>
      <c r="L84" s="190" t="e">
        <f t="shared" si="14"/>
        <v>#DIV/0!</v>
      </c>
      <c r="M84" s="177"/>
      <c r="N84" s="190">
        <f t="shared" si="15"/>
        <v>0</v>
      </c>
      <c r="O84" s="177"/>
      <c r="P84" s="190">
        <f t="shared" si="16"/>
        <v>0</v>
      </c>
      <c r="Q84" s="197"/>
      <c r="R84" s="200">
        <f t="shared" si="17"/>
        <v>43830</v>
      </c>
      <c r="S84" s="203">
        <f t="shared" si="18"/>
        <v>0.3</v>
      </c>
      <c r="T84" s="205" t="e">
        <f t="shared" si="19"/>
        <v>#DIV/0!</v>
      </c>
      <c r="U84" s="178" t="e">
        <f t="shared" si="21"/>
        <v>#DIV/0!</v>
      </c>
      <c r="V84" s="183"/>
      <c r="W84" s="215"/>
      <c r="X84" s="183"/>
      <c r="Y84" s="183"/>
    </row>
    <row r="85" spans="2:25" ht="63" customHeight="1" x14ac:dyDescent="0.3">
      <c r="B85" s="183" t="s">
        <v>289</v>
      </c>
      <c r="C85" s="177"/>
      <c r="D85" s="173"/>
      <c r="E85" s="173"/>
      <c r="F85" s="173"/>
      <c r="G85" s="155">
        <f t="shared" si="11"/>
        <v>0</v>
      </c>
      <c r="H85" s="189">
        <f t="shared" si="12"/>
        <v>0</v>
      </c>
      <c r="I85" s="190">
        <f t="shared" si="13"/>
        <v>0</v>
      </c>
      <c r="J85" s="194" t="e">
        <f>'ANALISIS OCI'!AC83</f>
        <v>#DIV/0!</v>
      </c>
      <c r="K85" s="144" t="e">
        <f t="shared" si="20"/>
        <v>#DIV/0!</v>
      </c>
      <c r="L85" s="190" t="e">
        <f t="shared" si="14"/>
        <v>#DIV/0!</v>
      </c>
      <c r="M85" s="177"/>
      <c r="N85" s="190">
        <f t="shared" si="15"/>
        <v>0</v>
      </c>
      <c r="O85" s="177"/>
      <c r="P85" s="190">
        <f t="shared" si="16"/>
        <v>0</v>
      </c>
      <c r="Q85" s="197"/>
      <c r="R85" s="200">
        <f t="shared" si="17"/>
        <v>43830</v>
      </c>
      <c r="S85" s="203">
        <f t="shared" si="18"/>
        <v>0.3</v>
      </c>
      <c r="T85" s="205" t="e">
        <f t="shared" si="19"/>
        <v>#DIV/0!</v>
      </c>
      <c r="U85" s="178" t="e">
        <f t="shared" si="21"/>
        <v>#DIV/0!</v>
      </c>
      <c r="V85" s="183"/>
      <c r="W85" s="215"/>
      <c r="X85" s="183"/>
      <c r="Y85" s="183"/>
    </row>
    <row r="86" spans="2:25" ht="63" customHeight="1" x14ac:dyDescent="0.3">
      <c r="B86" s="183" t="s">
        <v>290</v>
      </c>
      <c r="C86" s="177"/>
      <c r="D86" s="173"/>
      <c r="E86" s="173"/>
      <c r="F86" s="173"/>
      <c r="G86" s="155">
        <f t="shared" si="11"/>
        <v>0</v>
      </c>
      <c r="H86" s="189">
        <f t="shared" si="12"/>
        <v>0</v>
      </c>
      <c r="I86" s="190">
        <f t="shared" si="13"/>
        <v>0</v>
      </c>
      <c r="J86" s="194" t="e">
        <f>'ANALISIS OCI'!AC84</f>
        <v>#DIV/0!</v>
      </c>
      <c r="K86" s="144" t="e">
        <f t="shared" si="20"/>
        <v>#DIV/0!</v>
      </c>
      <c r="L86" s="190" t="e">
        <f t="shared" si="14"/>
        <v>#DIV/0!</v>
      </c>
      <c r="M86" s="177"/>
      <c r="N86" s="190">
        <f t="shared" si="15"/>
        <v>0</v>
      </c>
      <c r="O86" s="177"/>
      <c r="P86" s="190">
        <f t="shared" si="16"/>
        <v>0</v>
      </c>
      <c r="Q86" s="197"/>
      <c r="R86" s="200">
        <f t="shared" si="17"/>
        <v>43830</v>
      </c>
      <c r="S86" s="203">
        <f t="shared" si="18"/>
        <v>0.3</v>
      </c>
      <c r="T86" s="205" t="e">
        <f t="shared" si="19"/>
        <v>#DIV/0!</v>
      </c>
      <c r="U86" s="178" t="e">
        <f t="shared" si="21"/>
        <v>#DIV/0!</v>
      </c>
      <c r="V86" s="183"/>
      <c r="W86" s="215"/>
      <c r="X86" s="183"/>
      <c r="Y86" s="183"/>
    </row>
    <row r="87" spans="2:25" ht="63" customHeight="1" x14ac:dyDescent="0.3">
      <c r="B87" s="183" t="s">
        <v>291</v>
      </c>
      <c r="C87" s="177"/>
      <c r="D87" s="173"/>
      <c r="E87" s="173"/>
      <c r="F87" s="173"/>
      <c r="G87" s="155">
        <f t="shared" si="11"/>
        <v>0</v>
      </c>
      <c r="H87" s="189">
        <f t="shared" si="12"/>
        <v>0</v>
      </c>
      <c r="I87" s="190">
        <f t="shared" si="13"/>
        <v>0</v>
      </c>
      <c r="J87" s="194" t="e">
        <f>'ANALISIS OCI'!AC85</f>
        <v>#DIV/0!</v>
      </c>
      <c r="K87" s="144" t="e">
        <f t="shared" si="20"/>
        <v>#DIV/0!</v>
      </c>
      <c r="L87" s="190" t="e">
        <f t="shared" si="14"/>
        <v>#DIV/0!</v>
      </c>
      <c r="M87" s="177"/>
      <c r="N87" s="190">
        <f t="shared" si="15"/>
        <v>0</v>
      </c>
      <c r="O87" s="177"/>
      <c r="P87" s="190">
        <f t="shared" si="16"/>
        <v>0</v>
      </c>
      <c r="Q87" s="197"/>
      <c r="R87" s="200">
        <f t="shared" si="17"/>
        <v>43830</v>
      </c>
      <c r="S87" s="203">
        <f t="shared" si="18"/>
        <v>0.3</v>
      </c>
      <c r="T87" s="205" t="e">
        <f t="shared" si="19"/>
        <v>#DIV/0!</v>
      </c>
      <c r="U87" s="178" t="e">
        <f t="shared" si="21"/>
        <v>#DIV/0!</v>
      </c>
      <c r="V87" s="183"/>
      <c r="W87" s="215"/>
      <c r="X87" s="183"/>
      <c r="Y87" s="183"/>
    </row>
    <row r="88" spans="2:25" ht="63" customHeight="1" x14ac:dyDescent="0.3">
      <c r="B88" s="183" t="s">
        <v>292</v>
      </c>
      <c r="C88" s="177"/>
      <c r="D88" s="173"/>
      <c r="E88" s="173"/>
      <c r="F88" s="173"/>
      <c r="G88" s="155">
        <f t="shared" si="11"/>
        <v>0</v>
      </c>
      <c r="H88" s="189">
        <f t="shared" si="12"/>
        <v>0</v>
      </c>
      <c r="I88" s="190">
        <f t="shared" si="13"/>
        <v>0</v>
      </c>
      <c r="J88" s="194" t="e">
        <f>'ANALISIS OCI'!AC86</f>
        <v>#DIV/0!</v>
      </c>
      <c r="K88" s="144" t="e">
        <f t="shared" si="20"/>
        <v>#DIV/0!</v>
      </c>
      <c r="L88" s="190" t="e">
        <f t="shared" si="14"/>
        <v>#DIV/0!</v>
      </c>
      <c r="M88" s="177"/>
      <c r="N88" s="190">
        <f t="shared" si="15"/>
        <v>0</v>
      </c>
      <c r="O88" s="177"/>
      <c r="P88" s="190">
        <f t="shared" si="16"/>
        <v>0</v>
      </c>
      <c r="Q88" s="197"/>
      <c r="R88" s="200">
        <f t="shared" si="17"/>
        <v>43830</v>
      </c>
      <c r="S88" s="203">
        <f t="shared" si="18"/>
        <v>0.3</v>
      </c>
      <c r="T88" s="205" t="e">
        <f t="shared" si="19"/>
        <v>#DIV/0!</v>
      </c>
      <c r="U88" s="178" t="e">
        <f t="shared" si="21"/>
        <v>#DIV/0!</v>
      </c>
      <c r="V88" s="183"/>
      <c r="W88" s="215"/>
      <c r="X88" s="183"/>
      <c r="Y88" s="183"/>
    </row>
    <row r="89" spans="2:25" ht="63" customHeight="1" x14ac:dyDescent="0.3">
      <c r="B89" s="183" t="s">
        <v>293</v>
      </c>
      <c r="C89" s="177"/>
      <c r="D89" s="173"/>
      <c r="E89" s="173"/>
      <c r="F89" s="173"/>
      <c r="G89" s="155">
        <f t="shared" si="11"/>
        <v>0</v>
      </c>
      <c r="H89" s="189">
        <f t="shared" si="12"/>
        <v>0</v>
      </c>
      <c r="I89" s="190">
        <f t="shared" si="13"/>
        <v>0</v>
      </c>
      <c r="J89" s="194" t="e">
        <f>'ANALISIS OCI'!AC87</f>
        <v>#DIV/0!</v>
      </c>
      <c r="K89" s="144" t="e">
        <f t="shared" si="20"/>
        <v>#DIV/0!</v>
      </c>
      <c r="L89" s="190" t="e">
        <f t="shared" si="14"/>
        <v>#DIV/0!</v>
      </c>
      <c r="M89" s="177"/>
      <c r="N89" s="190">
        <f t="shared" si="15"/>
        <v>0</v>
      </c>
      <c r="O89" s="177"/>
      <c r="P89" s="190">
        <f t="shared" si="16"/>
        <v>0</v>
      </c>
      <c r="Q89" s="197"/>
      <c r="R89" s="200">
        <f t="shared" si="17"/>
        <v>43830</v>
      </c>
      <c r="S89" s="203">
        <f t="shared" si="18"/>
        <v>0.3</v>
      </c>
      <c r="T89" s="205" t="e">
        <f t="shared" si="19"/>
        <v>#DIV/0!</v>
      </c>
      <c r="U89" s="178" t="e">
        <f t="shared" si="21"/>
        <v>#DIV/0!</v>
      </c>
      <c r="V89" s="183"/>
      <c r="W89" s="215"/>
      <c r="X89" s="183"/>
      <c r="Y89" s="183"/>
    </row>
    <row r="90" spans="2:25" ht="63" customHeight="1" thickBot="1" x14ac:dyDescent="0.35">
      <c r="B90" s="184" t="s">
        <v>294</v>
      </c>
      <c r="C90" s="179"/>
      <c r="D90" s="180"/>
      <c r="E90" s="180"/>
      <c r="F90" s="180"/>
      <c r="G90" s="186">
        <f t="shared" si="11"/>
        <v>0</v>
      </c>
      <c r="H90" s="191">
        <f t="shared" si="12"/>
        <v>0</v>
      </c>
      <c r="I90" s="192">
        <f t="shared" si="13"/>
        <v>0</v>
      </c>
      <c r="J90" s="195" t="e">
        <f>'ANALISIS OCI'!AC88</f>
        <v>#DIV/0!</v>
      </c>
      <c r="K90" s="181" t="e">
        <f t="shared" si="20"/>
        <v>#DIV/0!</v>
      </c>
      <c r="L90" s="192" t="e">
        <f t="shared" si="14"/>
        <v>#DIV/0!</v>
      </c>
      <c r="M90" s="179"/>
      <c r="N90" s="192">
        <f t="shared" si="15"/>
        <v>0</v>
      </c>
      <c r="O90" s="179"/>
      <c r="P90" s="192">
        <f t="shared" si="16"/>
        <v>0</v>
      </c>
      <c r="Q90" s="198"/>
      <c r="R90" s="201">
        <f t="shared" si="17"/>
        <v>43830</v>
      </c>
      <c r="S90" s="204">
        <f t="shared" si="18"/>
        <v>0.3</v>
      </c>
      <c r="T90" s="206" t="e">
        <f t="shared" si="19"/>
        <v>#DIV/0!</v>
      </c>
      <c r="U90" s="182" t="e">
        <f t="shared" si="21"/>
        <v>#DIV/0!</v>
      </c>
      <c r="V90" s="184"/>
      <c r="W90" s="217"/>
      <c r="X90" s="184"/>
      <c r="Y90" s="184"/>
    </row>
    <row r="91" spans="2:25" ht="15.75" customHeight="1" x14ac:dyDescent="0.3"/>
    <row r="92" spans="2:25" ht="15.75" customHeight="1" x14ac:dyDescent="0.3"/>
    <row r="93" spans="2:25" ht="15.75" customHeight="1" x14ac:dyDescent="0.3"/>
    <row r="94" spans="2:25" ht="15.75" customHeight="1" x14ac:dyDescent="0.3"/>
    <row r="95" spans="2:25" ht="15.75" customHeight="1" x14ac:dyDescent="0.3"/>
    <row r="96" spans="2:25" ht="15.75" customHeight="1" x14ac:dyDescent="0.3"/>
    <row r="97" ht="15.75" customHeight="1" x14ac:dyDescent="0.3"/>
    <row r="98" ht="15.75" customHeight="1" x14ac:dyDescent="0.3"/>
  </sheetData>
  <mergeCells count="28">
    <mergeCell ref="Y9:Y10"/>
    <mergeCell ref="V8:Y8"/>
    <mergeCell ref="V9:V10"/>
    <mergeCell ref="W9:W10"/>
    <mergeCell ref="X9:X10"/>
    <mergeCell ref="T9:U10"/>
    <mergeCell ref="T8:U8"/>
    <mergeCell ref="J9:L10"/>
    <mergeCell ref="M8:N8"/>
    <mergeCell ref="O8:P8"/>
    <mergeCell ref="Q8:S8"/>
    <mergeCell ref="Q9:Q10"/>
    <mergeCell ref="R9:R10"/>
    <mergeCell ref="S9:S10"/>
    <mergeCell ref="C8:L8"/>
    <mergeCell ref="B9:B10"/>
    <mergeCell ref="C9:G9"/>
    <mergeCell ref="H9:I10"/>
    <mergeCell ref="M9:N10"/>
    <mergeCell ref="O9:P10"/>
    <mergeCell ref="C6:D6"/>
    <mergeCell ref="B2:B5"/>
    <mergeCell ref="C2:Q5"/>
    <mergeCell ref="R2:S2"/>
    <mergeCell ref="T2:T5"/>
    <mergeCell ref="R3:S3"/>
    <mergeCell ref="R4:S4"/>
    <mergeCell ref="R5:S5"/>
  </mergeCells>
  <conditionalFormatting sqref="H11:H90">
    <cfRule type="containsText" dxfId="71" priority="8" operator="containsText" text="Moderado">
      <formula>NOT(ISERROR(SEARCH(("Moderado"),(H11))))</formula>
    </cfRule>
  </conditionalFormatting>
  <conditionalFormatting sqref="H11:H90">
    <cfRule type="containsText" dxfId="70" priority="9" operator="containsText" text="Alto">
      <formula>NOT(ISERROR(SEARCH(("Alto"),(H11))))</formula>
    </cfRule>
  </conditionalFormatting>
  <conditionalFormatting sqref="H11:H90">
    <cfRule type="containsText" dxfId="69" priority="10" operator="containsText" text="Muy Alto">
      <formula>NOT(ISERROR(SEARCH(("Muy Alto"),(H11))))</formula>
    </cfRule>
  </conditionalFormatting>
  <conditionalFormatting sqref="H11:H90">
    <cfRule type="containsText" dxfId="68" priority="11" operator="containsText" text="Muy Bajo">
      <formula>NOT(ISERROR(SEARCH(("Muy Bajo"),(H11))))</formula>
    </cfRule>
  </conditionalFormatting>
  <conditionalFormatting sqref="H11:H90">
    <cfRule type="containsText" dxfId="67" priority="12" operator="containsText" text="Bajo">
      <formula>NOT(ISERROR(SEARCH(("Bajo"),(H11))))</formula>
    </cfRule>
  </conditionalFormatting>
  <conditionalFormatting sqref="H11:H90">
    <cfRule type="containsText" dxfId="66" priority="13" operator="containsText" text="Extremo">
      <formula>NOT(ISERROR(SEARCH(("Extremo"),(H11))))</formula>
    </cfRule>
  </conditionalFormatting>
  <conditionalFormatting sqref="T14:T90">
    <cfRule type="colorScale" priority="50">
      <colorScale>
        <cfvo type="min"/>
        <cfvo type="percentile" val="50"/>
        <cfvo type="max"/>
        <color rgb="FF63BE7B"/>
        <color rgb="FFFFEB84"/>
        <color rgb="FFF8696B"/>
      </colorScale>
    </cfRule>
  </conditionalFormatting>
  <conditionalFormatting sqref="T12:T13">
    <cfRule type="colorScale" priority="7">
      <colorScale>
        <cfvo type="min"/>
        <cfvo type="percentile" val="50"/>
        <cfvo type="max"/>
        <color rgb="FF63BE7B"/>
        <color rgb="FFFFEB84"/>
        <color rgb="FFF8696B"/>
      </colorScale>
    </cfRule>
  </conditionalFormatting>
  <conditionalFormatting sqref="T11">
    <cfRule type="colorScale" priority="6">
      <colorScale>
        <cfvo type="min"/>
        <cfvo type="percentile" val="50"/>
        <cfvo type="max"/>
        <color rgb="FF63BE7B"/>
        <color rgb="FFFFEB84"/>
        <color rgb="FFF8696B"/>
      </colorScale>
    </cfRule>
  </conditionalFormatting>
  <dataValidations disablePrompts="1" count="3">
    <dataValidation type="list" allowBlank="1" showErrorMessage="1" sqref="M11:M90 O11:O90" xr:uid="{00000000-0002-0000-0600-000000000000}">
      <formula1>"Si,No"</formula1>
    </dataValidation>
    <dataValidation type="list" allowBlank="1" showInputMessage="1" showErrorMessage="1" sqref="Y11" xr:uid="{00000000-0002-0000-0600-000001000000}">
      <formula1>$AB$17:$AB$18</formula1>
    </dataValidation>
    <dataValidation type="list" allowBlank="1" showInputMessage="1" showErrorMessage="1" sqref="Y12:Y90" xr:uid="{00000000-0002-0000-0600-000002000000}">
      <formula1>#REF!</formula1>
    </dataValidation>
  </dataValidations>
  <pageMargins left="0.70866141732283472" right="0.70866141732283472" top="0.74803149606299213" bottom="0.74803149606299213" header="0" footer="0"/>
  <pageSetup orientation="portrait" r:id="rId1"/>
  <headerFooter>
    <oddHeader>&amp;L&amp;G&amp;C&amp;"-,Negrita"&amp;12PRIORIZACIÓN DE AUDITORIAS&amp;RCOD: FOR-EI-02-12
VERSIÓN: 02
VIG DESDE: 29/11/2019</oddHead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C4:K15"/>
  <sheetViews>
    <sheetView workbookViewId="0"/>
  </sheetViews>
  <sheetFormatPr baseColWidth="10" defaultColWidth="11.42578125" defaultRowHeight="15" x14ac:dyDescent="0.25"/>
  <cols>
    <col min="1" max="2" width="11.42578125" style="5"/>
    <col min="3" max="3" width="16.85546875" style="5" customWidth="1"/>
    <col min="4" max="16384" width="11.42578125" style="5"/>
  </cols>
  <sheetData>
    <row r="4" spans="3:11" ht="15.75" thickBot="1" x14ac:dyDescent="0.3"/>
    <row r="5" spans="3:11" x14ac:dyDescent="0.25">
      <c r="C5" s="113" t="s">
        <v>184</v>
      </c>
      <c r="D5" s="114"/>
      <c r="E5" s="114"/>
      <c r="F5" s="114"/>
      <c r="G5" s="114"/>
      <c r="H5" s="114"/>
      <c r="I5" s="114"/>
      <c r="J5" s="114"/>
      <c r="K5" s="115"/>
    </row>
    <row r="6" spans="3:11" ht="15.75" thickBot="1" x14ac:dyDescent="0.3">
      <c r="C6" s="116" t="s">
        <v>295</v>
      </c>
      <c r="D6" s="117" t="s">
        <v>296</v>
      </c>
      <c r="E6" s="117"/>
      <c r="F6" s="117"/>
      <c r="G6" s="117"/>
      <c r="H6" s="117"/>
      <c r="I6" s="117"/>
      <c r="J6" s="117"/>
      <c r="K6" s="118"/>
    </row>
    <row r="9" spans="3:11" ht="236.25" customHeight="1" x14ac:dyDescent="0.25">
      <c r="C9" s="380" t="s">
        <v>297</v>
      </c>
      <c r="D9" s="380"/>
      <c r="E9" s="380"/>
      <c r="F9" s="380"/>
      <c r="G9" s="380"/>
      <c r="H9" s="380"/>
      <c r="I9" s="380"/>
      <c r="J9" s="380"/>
      <c r="K9" s="380"/>
    </row>
    <row r="10" spans="3:11" ht="326.25" customHeight="1" x14ac:dyDescent="0.25">
      <c r="C10" s="380" t="s">
        <v>298</v>
      </c>
      <c r="D10" s="380"/>
      <c r="E10" s="380"/>
      <c r="F10" s="380"/>
      <c r="G10" s="380"/>
      <c r="H10" s="380"/>
      <c r="I10" s="380"/>
      <c r="J10" s="380"/>
      <c r="K10" s="380"/>
    </row>
    <row r="11" spans="3:11" ht="205.5" customHeight="1" x14ac:dyDescent="0.25">
      <c r="C11" s="380" t="s">
        <v>299</v>
      </c>
      <c r="D11" s="380"/>
      <c r="E11" s="380"/>
      <c r="F11" s="380"/>
      <c r="G11" s="380"/>
      <c r="H11" s="380"/>
      <c r="I11" s="380"/>
      <c r="J11" s="380"/>
      <c r="K11" s="380"/>
    </row>
    <row r="12" spans="3:11" ht="255.75" customHeight="1" x14ac:dyDescent="0.25">
      <c r="C12" s="380" t="s">
        <v>300</v>
      </c>
      <c r="D12" s="380"/>
      <c r="E12" s="380"/>
      <c r="F12" s="380"/>
      <c r="G12" s="380"/>
      <c r="H12" s="380"/>
      <c r="I12" s="380"/>
      <c r="J12" s="380"/>
      <c r="K12" s="380"/>
    </row>
    <row r="13" spans="3:11" ht="197.25" customHeight="1" x14ac:dyDescent="0.25">
      <c r="C13" s="380" t="s">
        <v>301</v>
      </c>
      <c r="D13" s="380"/>
      <c r="E13" s="380"/>
      <c r="F13" s="380"/>
      <c r="G13" s="380"/>
      <c r="H13" s="380"/>
      <c r="I13" s="380"/>
      <c r="J13" s="380"/>
      <c r="K13" s="380"/>
    </row>
    <row r="14" spans="3:11" ht="156.75" customHeight="1" x14ac:dyDescent="0.25">
      <c r="C14" s="380" t="s">
        <v>302</v>
      </c>
      <c r="D14" s="380"/>
      <c r="E14" s="380"/>
      <c r="F14" s="380"/>
      <c r="G14" s="380"/>
      <c r="H14" s="380"/>
      <c r="I14" s="380"/>
      <c r="J14" s="380"/>
      <c r="K14" s="380"/>
    </row>
    <row r="15" spans="3:11" ht="39.75" customHeight="1" x14ac:dyDescent="0.25">
      <c r="C15" s="381" t="s">
        <v>189</v>
      </c>
      <c r="D15" s="381"/>
      <c r="E15" s="381"/>
      <c r="F15" s="381"/>
      <c r="G15" s="381"/>
      <c r="H15" s="381"/>
      <c r="I15" s="381"/>
      <c r="J15" s="381"/>
      <c r="K15" s="381"/>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00"/>
  <sheetViews>
    <sheetView workbookViewId="0">
      <selection activeCell="A11" sqref="A11"/>
    </sheetView>
  </sheetViews>
  <sheetFormatPr baseColWidth="10" defaultColWidth="11.42578125" defaultRowHeight="15" x14ac:dyDescent="0.2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x14ac:dyDescent="0.3"/>
    <row r="2" spans="1:35" x14ac:dyDescent="0.25">
      <c r="A2" s="434"/>
      <c r="B2" s="158"/>
      <c r="C2" s="437" t="s">
        <v>303</v>
      </c>
      <c r="D2" s="438"/>
      <c r="E2" s="438"/>
      <c r="F2" s="438"/>
      <c r="G2" s="438"/>
      <c r="H2" s="438"/>
      <c r="I2" s="438"/>
      <c r="J2" s="438"/>
      <c r="K2" s="438"/>
      <c r="L2" s="438"/>
      <c r="M2" s="438"/>
      <c r="N2" s="438"/>
      <c r="O2" s="438"/>
      <c r="P2" s="145"/>
      <c r="Q2" s="145"/>
      <c r="R2" s="145"/>
      <c r="S2" s="145"/>
      <c r="T2" s="145"/>
      <c r="U2" s="145"/>
      <c r="V2" s="145"/>
      <c r="W2" s="145"/>
      <c r="X2" s="438"/>
      <c r="Y2" s="438"/>
      <c r="Z2" s="438"/>
      <c r="AA2" s="441"/>
      <c r="AB2" s="441"/>
      <c r="AC2" s="442"/>
    </row>
    <row r="3" spans="1:35" x14ac:dyDescent="0.25">
      <c r="A3" s="435"/>
      <c r="B3" s="159"/>
      <c r="C3" s="439"/>
      <c r="D3" s="439"/>
      <c r="E3" s="439"/>
      <c r="F3" s="439"/>
      <c r="G3" s="439"/>
      <c r="H3" s="439"/>
      <c r="I3" s="439"/>
      <c r="J3" s="439"/>
      <c r="K3" s="439"/>
      <c r="L3" s="439"/>
      <c r="M3" s="439"/>
      <c r="N3" s="439"/>
      <c r="O3" s="439"/>
      <c r="P3" s="146"/>
      <c r="Q3" s="146"/>
      <c r="R3" s="146"/>
      <c r="S3" s="146"/>
      <c r="T3" s="146"/>
      <c r="U3" s="146"/>
      <c r="V3" s="146"/>
      <c r="W3" s="146"/>
      <c r="X3" s="439"/>
      <c r="Y3" s="439"/>
      <c r="Z3" s="439"/>
      <c r="AA3" s="443"/>
      <c r="AB3" s="443"/>
      <c r="AC3" s="444"/>
    </row>
    <row r="4" spans="1:35" x14ac:dyDescent="0.25">
      <c r="A4" s="435"/>
      <c r="B4" s="159"/>
      <c r="C4" s="439"/>
      <c r="D4" s="439"/>
      <c r="E4" s="439"/>
      <c r="F4" s="439"/>
      <c r="G4" s="439"/>
      <c r="H4" s="439"/>
      <c r="I4" s="439"/>
      <c r="J4" s="439"/>
      <c r="K4" s="439"/>
      <c r="L4" s="439"/>
      <c r="M4" s="439"/>
      <c r="N4" s="439"/>
      <c r="O4" s="439"/>
      <c r="P4" s="146"/>
      <c r="Q4" s="146"/>
      <c r="R4" s="146"/>
      <c r="S4" s="146"/>
      <c r="T4" s="146"/>
      <c r="U4" s="146"/>
      <c r="V4" s="146"/>
      <c r="W4" s="146"/>
      <c r="X4" s="439"/>
      <c r="Y4" s="439"/>
      <c r="Z4" s="439"/>
      <c r="AA4" s="443"/>
      <c r="AB4" s="443"/>
      <c r="AC4" s="444"/>
    </row>
    <row r="5" spans="1:35" ht="15.75" thickBot="1" x14ac:dyDescent="0.3">
      <c r="A5" s="436"/>
      <c r="B5" s="160"/>
      <c r="C5" s="440"/>
      <c r="D5" s="440"/>
      <c r="E5" s="440"/>
      <c r="F5" s="440"/>
      <c r="G5" s="440"/>
      <c r="H5" s="440"/>
      <c r="I5" s="440"/>
      <c r="J5" s="440"/>
      <c r="K5" s="440"/>
      <c r="L5" s="440"/>
      <c r="M5" s="440"/>
      <c r="N5" s="440"/>
      <c r="O5" s="440"/>
      <c r="P5" s="147"/>
      <c r="Q5" s="147"/>
      <c r="R5" s="147"/>
      <c r="S5" s="147"/>
      <c r="T5" s="147"/>
      <c r="U5" s="147"/>
      <c r="V5" s="147"/>
      <c r="W5" s="147"/>
      <c r="X5" s="440"/>
      <c r="Y5" s="440"/>
      <c r="Z5" s="440"/>
      <c r="AA5" s="445"/>
      <c r="AB5" s="445"/>
      <c r="AC5" s="446"/>
    </row>
    <row r="6" spans="1:35" ht="15.75" thickBot="1" x14ac:dyDescent="0.3"/>
    <row r="7" spans="1:35" x14ac:dyDescent="0.25">
      <c r="A7" s="449" t="s">
        <v>304</v>
      </c>
      <c r="B7" s="449" t="s">
        <v>305</v>
      </c>
      <c r="C7" s="451">
        <v>1</v>
      </c>
      <c r="D7" s="452"/>
      <c r="E7" s="452">
        <v>2</v>
      </c>
      <c r="F7" s="452"/>
      <c r="G7" s="452">
        <v>3</v>
      </c>
      <c r="H7" s="452"/>
      <c r="I7" s="452">
        <v>4</v>
      </c>
      <c r="J7" s="452"/>
      <c r="K7" s="452">
        <v>5</v>
      </c>
      <c r="L7" s="452"/>
      <c r="M7" s="452">
        <v>6</v>
      </c>
      <c r="N7" s="452"/>
      <c r="O7" s="452">
        <v>7</v>
      </c>
      <c r="P7" s="453"/>
      <c r="Q7" s="447">
        <v>1</v>
      </c>
      <c r="R7" s="447">
        <v>2</v>
      </c>
      <c r="S7" s="447">
        <v>3</v>
      </c>
      <c r="T7" s="447">
        <v>4</v>
      </c>
      <c r="U7" s="447">
        <v>5</v>
      </c>
      <c r="V7" s="447">
        <v>6</v>
      </c>
      <c r="W7" s="447">
        <v>7</v>
      </c>
      <c r="X7" s="464" t="s">
        <v>205</v>
      </c>
      <c r="Y7" s="466" t="s">
        <v>206</v>
      </c>
      <c r="Z7" s="468" t="s">
        <v>207</v>
      </c>
      <c r="AA7" s="455" t="s">
        <v>208</v>
      </c>
      <c r="AB7" s="457" t="s">
        <v>306</v>
      </c>
      <c r="AC7" s="459" t="s">
        <v>307</v>
      </c>
    </row>
    <row r="8" spans="1:35" s="148" customFormat="1" ht="46.5" customHeight="1" thickBot="1" x14ac:dyDescent="0.3">
      <c r="A8" s="450"/>
      <c r="B8" s="454"/>
      <c r="C8" s="461" t="s">
        <v>308</v>
      </c>
      <c r="D8" s="462"/>
      <c r="E8" s="462" t="s">
        <v>309</v>
      </c>
      <c r="F8" s="462"/>
      <c r="G8" s="462" t="s">
        <v>310</v>
      </c>
      <c r="H8" s="462"/>
      <c r="I8" s="462" t="s">
        <v>311</v>
      </c>
      <c r="J8" s="462"/>
      <c r="K8" s="462" t="s">
        <v>312</v>
      </c>
      <c r="L8" s="462"/>
      <c r="M8" s="462" t="s">
        <v>313</v>
      </c>
      <c r="N8" s="462"/>
      <c r="O8" s="462" t="s">
        <v>314</v>
      </c>
      <c r="P8" s="463"/>
      <c r="Q8" s="448"/>
      <c r="R8" s="448"/>
      <c r="S8" s="448"/>
      <c r="T8" s="448"/>
      <c r="U8" s="448"/>
      <c r="V8" s="448"/>
      <c r="W8" s="448"/>
      <c r="X8" s="465"/>
      <c r="Y8" s="467"/>
      <c r="Z8" s="469"/>
      <c r="AA8" s="456"/>
      <c r="AB8" s="458"/>
      <c r="AC8" s="460"/>
    </row>
    <row r="9" spans="1:35" ht="69" customHeight="1" x14ac:dyDescent="0.25">
      <c r="A9" s="149" t="str">
        <f>+'PRIORIZACIÓN PROCESO-AUDITORIA'!B11</f>
        <v>Unidad Auditable 1</v>
      </c>
      <c r="B9" s="161" t="str">
        <f>+IF('PRIORIZACIÓN PROCESO-AUDITORIA'!I11&gt;0%,"YA CUENTA CON PONDERACIÓN DE RIESGOS, NO DILIGENCIAR ANALISIS OCI", "DILIGENCIE ANALISIS OCI PARA ESTA UNIDAD AUDITABLE")</f>
        <v>DILIGENCIE ANALISIS OCI PARA ESTA UNIDAD AUDITABLE</v>
      </c>
      <c r="C9" s="150"/>
      <c r="D9" s="1">
        <f>IF($C9="EXTREMA","E",IF($C9="ALTA","A",IF($C9="MEDIA","M",IF($C9="BAJA","B",0))))</f>
        <v>0</v>
      </c>
      <c r="E9" s="151"/>
      <c r="F9" s="1">
        <f t="shared" ref="F9:F17" si="0">IF($E9="3 días","E",IF($E9="2 días","A",IF($E9="1 días","M",IF($E9="Varias horas","B",0))))</f>
        <v>0</v>
      </c>
      <c r="G9" s="152"/>
      <c r="H9" s="1">
        <f>IF($G9="EXTREMA","E",IF($G9="ALTA","A",IF($G9="MEDIA","M",IF($G9="BAJA","B",0))))</f>
        <v>0</v>
      </c>
      <c r="I9" s="152"/>
      <c r="J9" s="1">
        <f>IF($I9="EXTREMA","E",IF($I9="ALTA","A",IF($I9="MEDIA","M",IF($I9="BAJA","B",0))))</f>
        <v>0</v>
      </c>
      <c r="K9" s="151"/>
      <c r="L9" s="1">
        <f t="shared" ref="L9:L17" si="1">IF($K9="Hechos de Corrupción","E",IF($K9="Incumplimiento de servicios","A",IF($K9="Retrasos en los servicios","M",IF($K9="Quejas por incumplimientos o retrasos","B",0))))</f>
        <v>0</v>
      </c>
      <c r="M9" s="151"/>
      <c r="N9" s="1">
        <f>IF($M9="EXTREMA","E",IF($M9="ALTA","A",IF($M9="MEDIA","M",IF($M9="BAJA","B",0))))</f>
        <v>0</v>
      </c>
      <c r="O9" s="152"/>
      <c r="P9" s="153">
        <f>IF($O9="Critica no recuperable","E",IF($O9="Critica con recuperación parcial","A",IF($O9="Falta de oportunidad para atención usuarios","M",IF($O9="Falta de oportunidad para gestión de los procesos","B",0))))</f>
        <v>0</v>
      </c>
      <c r="Q9" s="1">
        <f>IF($C9="EXTREMA","E",IF($C9="ALTA","A",IF($C9="MEDIA","M",IF($C9="BAJA","B",0))))</f>
        <v>0</v>
      </c>
      <c r="R9" s="1">
        <f t="shared" ref="R9:R72" si="2">IF($E9="3 días","E",IF($E9="2 días","A",IF($E9="1 días","M",IF($E9="Varias horas","B",0))))</f>
        <v>0</v>
      </c>
      <c r="S9" s="1">
        <f>IF($G9="EXTREMA","E",IF($G9="ALTA","A",IF($G9="MEDIA","M",IF($G9="BAJA","B",0))))</f>
        <v>0</v>
      </c>
      <c r="T9" s="1">
        <f>IF($I9="EXTREMA","E",IF($I9="ALTA","A",IF($I9="MEDIA","M",IF($I9="BAJA","B",0))))</f>
        <v>0</v>
      </c>
      <c r="U9" s="1">
        <f t="shared" ref="U9:U72" si="3">IF($K9="Hechos de Corrupción","E",IF($K9="Incumplimiento de servicios","A",IF($K9="Retrasos en los servicios","M",IF($K9="Quejas por incumplimientos o retrasos","B",0))))</f>
        <v>0</v>
      </c>
      <c r="V9" s="1">
        <f>IF($M9="EXTREMA","E",IF($M9="ALTA","A",IF($M9="MEDIA","M",IF($M9="BAJA","B",0))))</f>
        <v>0</v>
      </c>
      <c r="W9" s="153">
        <f>IF($O9="Critica no recuperable","E",IF($O9="Critica con recuperación parcial","A",IF($O9="Falta de oportunidad para atención usuarios","M",IF($O9="Falta de oportunidad para gestión de los procesos","B",0))))</f>
        <v>0</v>
      </c>
      <c r="X9" s="2">
        <f>COUNTIFS(Q9:W9,"E")</f>
        <v>0</v>
      </c>
      <c r="Y9" s="1">
        <f>COUNTIF(Q9:W9,"A")</f>
        <v>0</v>
      </c>
      <c r="Z9" s="1">
        <f>COUNTIF(Q9:W9,"M")</f>
        <v>0</v>
      </c>
      <c r="AA9" s="154">
        <f>COUNTIF(Q9:W9,"B")</f>
        <v>0</v>
      </c>
      <c r="AB9" s="2">
        <f>SUM(X9:AA9)</f>
        <v>0</v>
      </c>
      <c r="AC9" s="155" t="e">
        <f>+IF((X9/AB9)&gt;=0.2,"Extremo",+IF(((X9/AB9)+(Y9/AB9))&gt;=0.3,"Alto",+IF(((X9/AB9)+(Y9/AB9)+(Z9/AB9))&gt;=0.4,"Moderado",+IF((X9/AB9)+(Y9/AB9)+(Z9/AB9)+(AA9/AB9)&gt;=0.5,"Bajo",""))))</f>
        <v>#DIV/0!</v>
      </c>
      <c r="AI9" t="s">
        <v>315</v>
      </c>
    </row>
    <row r="10" spans="1:35" ht="51.75" customHeight="1" x14ac:dyDescent="0.25">
      <c r="A10" s="149" t="str">
        <f>+'PRIORIZACIÓN PROCESO-AUDITORIA'!B12</f>
        <v>Unidad Auditable 2</v>
      </c>
      <c r="B10" s="161" t="str">
        <f>+IF('PRIORIZACIÓN PROCESO-AUDITORIA'!I12&gt;0%,"YA CUENTA CON PONDERACIÓN DE RIESGOS, NO DILIGENCIAR ANALISIS OCI", "DILIGENCIE ANALISIS OCI PARA ESTA UNIDAD AUDITABLE")</f>
        <v>DILIGENCIE ANALISIS OCI PARA ESTA UNIDAD AUDITABLE</v>
      </c>
      <c r="C10" s="156"/>
      <c r="D10" s="1">
        <f t="shared" ref="D10:D73" si="4">IF($C10="EXTREMA","E",IF($C10="ALTA","A",IF($C10="MEDIA","M",IF($C10="BAJA","B",0))))</f>
        <v>0</v>
      </c>
      <c r="E10" s="1"/>
      <c r="F10" s="1">
        <f t="shared" si="0"/>
        <v>0</v>
      </c>
      <c r="G10" s="157"/>
      <c r="H10" s="1">
        <f t="shared" ref="H10:H73" si="5">IF($G10="EXTREMA","E",IF($G10="ALTA","A",IF($G10="MEDIA","M",IF($G10="BAJA","B",0))))</f>
        <v>0</v>
      </c>
      <c r="I10" s="157"/>
      <c r="J10" s="1">
        <f t="shared" ref="J10:J73" si="6">IF($I10="EXTREMA","E",IF($I10="ALTA","A",IF($I10="MEDIA","M",IF($I10="BAJA","B",0))))</f>
        <v>0</v>
      </c>
      <c r="K10" s="1"/>
      <c r="L10" s="1">
        <f t="shared" si="1"/>
        <v>0</v>
      </c>
      <c r="M10" s="1"/>
      <c r="N10" s="1">
        <f t="shared" ref="N10:N73" si="7">IF($M10="EXTREMA","E",IF($M10="ALTA","A",IF($M10="MEDIA","M",IF($M10="BAJA","B",0))))</f>
        <v>0</v>
      </c>
      <c r="O10" s="157"/>
      <c r="P10" s="154">
        <f t="shared" ref="P10:P17" si="8">IF($O10="Critica no recuperable","E",IF($O10="Critica con recuperación parcial","A",IF($O10="Falta de oportunidad para atención usuarios","M",IF($O10="Falta de oportunidad para gestión de los procesos","B",0))))</f>
        <v>0</v>
      </c>
      <c r="Q10" s="1">
        <f t="shared" ref="Q10:Q73" si="9">IF($C10="EXTREMA","E",IF($C10="ALTA","A",IF($C10="MEDIA","M",IF($C10="BAJA","B",0))))</f>
        <v>0</v>
      </c>
      <c r="R10" s="1">
        <f t="shared" si="2"/>
        <v>0</v>
      </c>
      <c r="S10" s="1">
        <f t="shared" ref="S10:S73" si="10">IF($G10="EXTREMA","E",IF($G10="ALTA","A",IF($G10="MEDIA","M",IF($G10="BAJA","B",0))))</f>
        <v>0</v>
      </c>
      <c r="T10" s="1">
        <f t="shared" ref="T10:T73" si="11">IF($I10="EXTREMA","E",IF($I10="ALTA","A",IF($I10="MEDIA","M",IF($I10="BAJA","B",0))))</f>
        <v>0</v>
      </c>
      <c r="U10" s="1">
        <f t="shared" si="3"/>
        <v>0</v>
      </c>
      <c r="V10" s="1">
        <f t="shared" ref="V10:V73" si="12">IF($M10="EXTREMA","E",IF($M10="ALTA","A",IF($M10="MEDIA","M",IF($M10="BAJA","B",0))))</f>
        <v>0</v>
      </c>
      <c r="W10" s="153">
        <f t="shared" ref="W10:W73" si="13">IF($O10="Critica no recuperable","E",IF($O10="Critica con recuperación parcial","A",IF($O10="Falta de oportunidad para atención usuarios","M",IF($O10="Falta de oportunidad para gestión de los procesos","B",0))))</f>
        <v>0</v>
      </c>
      <c r="X10" s="2">
        <f t="shared" ref="X10:X17" si="14">COUNTIFS(Q10:W10,"E")</f>
        <v>0</v>
      </c>
      <c r="Y10" s="1">
        <f t="shared" ref="Y10:Y17" si="15">COUNTIF(Q10:W10,"A")</f>
        <v>0</v>
      </c>
      <c r="Z10" s="1">
        <f t="shared" ref="Z10:Z17" si="16">COUNTIF(Q10:W10,"M")</f>
        <v>0</v>
      </c>
      <c r="AA10" s="154">
        <f t="shared" ref="AA10:AA17" si="17">COUNTIF(Q10:W10,"B")</f>
        <v>0</v>
      </c>
      <c r="AB10" s="2">
        <f t="shared" ref="AB10:AB17" si="18">SUM(X10:AA10)</f>
        <v>0</v>
      </c>
      <c r="AC10" s="155" t="e">
        <f t="shared" ref="AC10:AC17" si="19">+IF((X10/AB10)&gt;=0.2,"Extremo",+IF(((X10/AB10)+(Y10/AB10))&gt;=0.3,"Alto",+IF(((X10/AB10)+(Y10/AB10)+(Z10/AB10))&gt;=0.4,"Moderado",+IF((X10/AB10)+(Y10/AB10)+(Z10/AB10)+(AA10/AB10)&gt;=0.5,"Bajo",""))))</f>
        <v>#DIV/0!</v>
      </c>
      <c r="AI10" t="s">
        <v>316</v>
      </c>
    </row>
    <row r="11" spans="1:35" ht="51.75" customHeight="1" x14ac:dyDescent="0.25">
      <c r="A11" s="149" t="str">
        <f>+'PRIORIZACIÓN PROCESO-AUDITORIA'!B13</f>
        <v>Unidad Auditable 3</v>
      </c>
      <c r="B11" s="161" t="str">
        <f>+IF('PRIORIZACIÓN PROCESO-AUDITORIA'!I13&gt;0%,"YA CUENTA CON PONDERACIÓN DE RIESGOS, NO DILIGENCIAR ANALISIS OCI", "DILIGENCIE ANALISIS OCI PARA ESTA UNIDAD AUDITABLE")</f>
        <v>DILIGENCIE ANALISIS OCI PARA ESTA UNIDAD AUDITABLE</v>
      </c>
      <c r="C11" s="156"/>
      <c r="D11" s="1">
        <f t="shared" si="4"/>
        <v>0</v>
      </c>
      <c r="E11" s="1"/>
      <c r="F11" s="1">
        <f t="shared" si="0"/>
        <v>0</v>
      </c>
      <c r="G11" s="157"/>
      <c r="H11" s="1">
        <f t="shared" si="5"/>
        <v>0</v>
      </c>
      <c r="I11" s="157"/>
      <c r="J11" s="1">
        <f t="shared" si="6"/>
        <v>0</v>
      </c>
      <c r="K11" s="1"/>
      <c r="L11" s="1">
        <f t="shared" si="1"/>
        <v>0</v>
      </c>
      <c r="M11" s="1"/>
      <c r="N11" s="1">
        <f t="shared" si="7"/>
        <v>0</v>
      </c>
      <c r="O11" s="157"/>
      <c r="P11" s="154">
        <f t="shared" si="8"/>
        <v>0</v>
      </c>
      <c r="Q11" s="1">
        <f t="shared" si="9"/>
        <v>0</v>
      </c>
      <c r="R11" s="1">
        <f t="shared" si="2"/>
        <v>0</v>
      </c>
      <c r="S11" s="1">
        <f t="shared" si="10"/>
        <v>0</v>
      </c>
      <c r="T11" s="1">
        <f t="shared" si="11"/>
        <v>0</v>
      </c>
      <c r="U11" s="1">
        <f t="shared" si="3"/>
        <v>0</v>
      </c>
      <c r="V11" s="1">
        <f t="shared" si="12"/>
        <v>0</v>
      </c>
      <c r="W11" s="153">
        <f t="shared" si="13"/>
        <v>0</v>
      </c>
      <c r="X11" s="2">
        <f t="shared" si="14"/>
        <v>0</v>
      </c>
      <c r="Y11" s="1">
        <f t="shared" si="15"/>
        <v>0</v>
      </c>
      <c r="Z11" s="1">
        <f t="shared" si="16"/>
        <v>0</v>
      </c>
      <c r="AA11" s="154">
        <f t="shared" si="17"/>
        <v>0</v>
      </c>
      <c r="AB11" s="2">
        <f t="shared" si="18"/>
        <v>0</v>
      </c>
      <c r="AC11" s="155" t="e">
        <f t="shared" si="19"/>
        <v>#DIV/0!</v>
      </c>
    </row>
    <row r="12" spans="1:35" ht="51.75" customHeight="1" x14ac:dyDescent="0.25">
      <c r="A12" s="149" t="str">
        <f>+'PRIORIZACIÓN PROCESO-AUDITORIA'!B14</f>
        <v>Unidad Auditable 4</v>
      </c>
      <c r="B12" s="161" t="str">
        <f>+IF('PRIORIZACIÓN PROCESO-AUDITORIA'!I14&gt;0%,"YA CUENTA CON PONDERACIÓN DE RIESGOS, NO DILIGENCIAR ANALISIS OCI", "DILIGENCIE ANALISIS OCI PARA ESTA UNIDAD AUDITABLE")</f>
        <v>DILIGENCIE ANALISIS OCI PARA ESTA UNIDAD AUDITABLE</v>
      </c>
      <c r="C12" s="156"/>
      <c r="D12" s="1">
        <f t="shared" si="4"/>
        <v>0</v>
      </c>
      <c r="E12" s="1"/>
      <c r="F12" s="1">
        <f t="shared" si="0"/>
        <v>0</v>
      </c>
      <c r="G12" s="157"/>
      <c r="H12" s="1">
        <f t="shared" si="5"/>
        <v>0</v>
      </c>
      <c r="I12" s="157"/>
      <c r="J12" s="1">
        <f t="shared" si="6"/>
        <v>0</v>
      </c>
      <c r="K12" s="1"/>
      <c r="L12" s="1">
        <f t="shared" si="1"/>
        <v>0</v>
      </c>
      <c r="M12" s="1"/>
      <c r="N12" s="1">
        <f t="shared" si="7"/>
        <v>0</v>
      </c>
      <c r="O12" s="157"/>
      <c r="P12" s="154">
        <f t="shared" si="8"/>
        <v>0</v>
      </c>
      <c r="Q12" s="1">
        <f t="shared" si="9"/>
        <v>0</v>
      </c>
      <c r="R12" s="1">
        <f t="shared" si="2"/>
        <v>0</v>
      </c>
      <c r="S12" s="1">
        <f t="shared" si="10"/>
        <v>0</v>
      </c>
      <c r="T12" s="1">
        <f t="shared" si="11"/>
        <v>0</v>
      </c>
      <c r="U12" s="1">
        <f t="shared" si="3"/>
        <v>0</v>
      </c>
      <c r="V12" s="1">
        <f t="shared" si="12"/>
        <v>0</v>
      </c>
      <c r="W12" s="153">
        <f t="shared" si="13"/>
        <v>0</v>
      </c>
      <c r="X12" s="2">
        <f t="shared" si="14"/>
        <v>0</v>
      </c>
      <c r="Y12" s="1">
        <f t="shared" si="15"/>
        <v>0</v>
      </c>
      <c r="Z12" s="1">
        <f t="shared" si="16"/>
        <v>0</v>
      </c>
      <c r="AA12" s="154">
        <f t="shared" si="17"/>
        <v>0</v>
      </c>
      <c r="AB12" s="2">
        <f t="shared" si="18"/>
        <v>0</v>
      </c>
      <c r="AC12" s="155" t="e">
        <f t="shared" si="19"/>
        <v>#DIV/0!</v>
      </c>
    </row>
    <row r="13" spans="1:35" ht="51.75" customHeight="1" x14ac:dyDescent="0.25">
      <c r="A13" s="149" t="str">
        <f>+'PRIORIZACIÓN PROCESO-AUDITORIA'!B15</f>
        <v>Unidad Auditable 5</v>
      </c>
      <c r="B13" s="161" t="str">
        <f>+IF('PRIORIZACIÓN PROCESO-AUDITORIA'!I15&gt;0%,"YA CUENTA CON PONDERACIÓN DE RIESGOS, NO DILIGENCIAR ANALISIS OCI", "DILIGENCIE ANALISIS OCI PARA ESTA UNIDAD AUDITABLE")</f>
        <v>DILIGENCIE ANALISIS OCI PARA ESTA UNIDAD AUDITABLE</v>
      </c>
      <c r="C13" s="156"/>
      <c r="D13" s="1">
        <f t="shared" si="4"/>
        <v>0</v>
      </c>
      <c r="E13" s="1"/>
      <c r="F13" s="1">
        <f t="shared" si="0"/>
        <v>0</v>
      </c>
      <c r="G13" s="157"/>
      <c r="H13" s="1">
        <f t="shared" si="5"/>
        <v>0</v>
      </c>
      <c r="I13" s="157"/>
      <c r="J13" s="1">
        <f t="shared" si="6"/>
        <v>0</v>
      </c>
      <c r="K13" s="1"/>
      <c r="L13" s="1">
        <f t="shared" si="1"/>
        <v>0</v>
      </c>
      <c r="M13" s="1"/>
      <c r="N13" s="1">
        <f t="shared" si="7"/>
        <v>0</v>
      </c>
      <c r="O13" s="157"/>
      <c r="P13" s="154">
        <f t="shared" si="8"/>
        <v>0</v>
      </c>
      <c r="Q13" s="1">
        <f t="shared" si="9"/>
        <v>0</v>
      </c>
      <c r="R13" s="1">
        <f t="shared" si="2"/>
        <v>0</v>
      </c>
      <c r="S13" s="1">
        <f t="shared" si="10"/>
        <v>0</v>
      </c>
      <c r="T13" s="1">
        <f t="shared" si="11"/>
        <v>0</v>
      </c>
      <c r="U13" s="1">
        <f t="shared" si="3"/>
        <v>0</v>
      </c>
      <c r="V13" s="1">
        <f t="shared" si="12"/>
        <v>0</v>
      </c>
      <c r="W13" s="153">
        <f t="shared" si="13"/>
        <v>0</v>
      </c>
      <c r="X13" s="2">
        <f t="shared" si="14"/>
        <v>0</v>
      </c>
      <c r="Y13" s="1">
        <f t="shared" si="15"/>
        <v>0</v>
      </c>
      <c r="Z13" s="1">
        <f t="shared" si="16"/>
        <v>0</v>
      </c>
      <c r="AA13" s="154">
        <f t="shared" si="17"/>
        <v>0</v>
      </c>
      <c r="AB13" s="2">
        <f t="shared" si="18"/>
        <v>0</v>
      </c>
      <c r="AC13" s="155" t="e">
        <f t="shared" si="19"/>
        <v>#DIV/0!</v>
      </c>
    </row>
    <row r="14" spans="1:35" ht="51.75" customHeight="1" x14ac:dyDescent="0.25">
      <c r="A14" s="149" t="str">
        <f>+'PRIORIZACIÓN PROCESO-AUDITORIA'!B16</f>
        <v>Unidad Auditable 6</v>
      </c>
      <c r="B14" s="161" t="str">
        <f>+IF('PRIORIZACIÓN PROCESO-AUDITORIA'!I16&gt;0%,"YA CUENTA CON PONDERACIÓN DE RIESGOS, NO DILIGENCIAR ANALISIS OCI", "DILIGENCIE ANALISIS OCI PARA ESTA UNIDAD AUDITABLE")</f>
        <v>DILIGENCIE ANALISIS OCI PARA ESTA UNIDAD AUDITABLE</v>
      </c>
      <c r="C14" s="156"/>
      <c r="D14" s="1">
        <f t="shared" si="4"/>
        <v>0</v>
      </c>
      <c r="E14" s="1"/>
      <c r="F14" s="1">
        <f t="shared" si="0"/>
        <v>0</v>
      </c>
      <c r="G14" s="157"/>
      <c r="H14" s="1">
        <f t="shared" si="5"/>
        <v>0</v>
      </c>
      <c r="I14" s="157"/>
      <c r="J14" s="1">
        <f t="shared" si="6"/>
        <v>0</v>
      </c>
      <c r="K14" s="1"/>
      <c r="L14" s="1">
        <f t="shared" si="1"/>
        <v>0</v>
      </c>
      <c r="M14" s="1"/>
      <c r="N14" s="1">
        <f t="shared" si="7"/>
        <v>0</v>
      </c>
      <c r="O14" s="157"/>
      <c r="P14" s="154">
        <f t="shared" si="8"/>
        <v>0</v>
      </c>
      <c r="Q14" s="1">
        <f t="shared" si="9"/>
        <v>0</v>
      </c>
      <c r="R14" s="1">
        <f t="shared" si="2"/>
        <v>0</v>
      </c>
      <c r="S14" s="1">
        <f t="shared" si="10"/>
        <v>0</v>
      </c>
      <c r="T14" s="1">
        <f t="shared" si="11"/>
        <v>0</v>
      </c>
      <c r="U14" s="1">
        <f t="shared" si="3"/>
        <v>0</v>
      </c>
      <c r="V14" s="1">
        <f t="shared" si="12"/>
        <v>0</v>
      </c>
      <c r="W14" s="153">
        <f t="shared" si="13"/>
        <v>0</v>
      </c>
      <c r="X14" s="2">
        <f t="shared" si="14"/>
        <v>0</v>
      </c>
      <c r="Y14" s="1">
        <f t="shared" si="15"/>
        <v>0</v>
      </c>
      <c r="Z14" s="1">
        <f t="shared" si="16"/>
        <v>0</v>
      </c>
      <c r="AA14" s="154">
        <f t="shared" si="17"/>
        <v>0</v>
      </c>
      <c r="AB14" s="2">
        <f t="shared" si="18"/>
        <v>0</v>
      </c>
      <c r="AC14" s="155" t="e">
        <f t="shared" si="19"/>
        <v>#DIV/0!</v>
      </c>
    </row>
    <row r="15" spans="1:35" ht="51.75" customHeight="1" x14ac:dyDescent="0.25">
      <c r="A15" s="149" t="str">
        <f>+'PRIORIZACIÓN PROCESO-AUDITORIA'!B17</f>
        <v>Unidad Auditable 7</v>
      </c>
      <c r="B15" s="161" t="str">
        <f>+IF('PRIORIZACIÓN PROCESO-AUDITORIA'!I17&gt;0%,"YA CUENTA CON PONDERACIÓN DE RIESGOS, NO DILIGENCIAR ANALISIS OCI", "DILIGENCIE ANALISIS OCI PARA ESTA UNIDAD AUDITABLE")</f>
        <v>DILIGENCIE ANALISIS OCI PARA ESTA UNIDAD AUDITABLE</v>
      </c>
      <c r="C15" s="156"/>
      <c r="D15" s="1">
        <f t="shared" si="4"/>
        <v>0</v>
      </c>
      <c r="E15" s="1"/>
      <c r="F15" s="1">
        <f t="shared" si="0"/>
        <v>0</v>
      </c>
      <c r="G15" s="157"/>
      <c r="H15" s="1">
        <f t="shared" si="5"/>
        <v>0</v>
      </c>
      <c r="I15" s="157"/>
      <c r="J15" s="1">
        <f t="shared" si="6"/>
        <v>0</v>
      </c>
      <c r="K15" s="1"/>
      <c r="L15" s="1">
        <f t="shared" si="1"/>
        <v>0</v>
      </c>
      <c r="M15" s="1"/>
      <c r="N15" s="1">
        <f t="shared" si="7"/>
        <v>0</v>
      </c>
      <c r="O15" s="157"/>
      <c r="P15" s="154">
        <f t="shared" si="8"/>
        <v>0</v>
      </c>
      <c r="Q15" s="1">
        <f t="shared" si="9"/>
        <v>0</v>
      </c>
      <c r="R15" s="1">
        <f t="shared" si="2"/>
        <v>0</v>
      </c>
      <c r="S15" s="1">
        <f t="shared" si="10"/>
        <v>0</v>
      </c>
      <c r="T15" s="1">
        <f t="shared" si="11"/>
        <v>0</v>
      </c>
      <c r="U15" s="1">
        <f t="shared" si="3"/>
        <v>0</v>
      </c>
      <c r="V15" s="1">
        <f t="shared" si="12"/>
        <v>0</v>
      </c>
      <c r="W15" s="153">
        <f t="shared" si="13"/>
        <v>0</v>
      </c>
      <c r="X15" s="2">
        <f t="shared" si="14"/>
        <v>0</v>
      </c>
      <c r="Y15" s="1">
        <f t="shared" si="15"/>
        <v>0</v>
      </c>
      <c r="Z15" s="1">
        <f t="shared" si="16"/>
        <v>0</v>
      </c>
      <c r="AA15" s="154">
        <f t="shared" si="17"/>
        <v>0</v>
      </c>
      <c r="AB15" s="2">
        <f t="shared" si="18"/>
        <v>0</v>
      </c>
      <c r="AC15" s="155" t="e">
        <f t="shared" si="19"/>
        <v>#DIV/0!</v>
      </c>
    </row>
    <row r="16" spans="1:35" ht="51.75" customHeight="1" x14ac:dyDescent="0.25">
      <c r="A16" s="149" t="str">
        <f>+'PRIORIZACIÓN PROCESO-AUDITORIA'!B18</f>
        <v>Unidad Auditable 8</v>
      </c>
      <c r="B16" s="161" t="str">
        <f>+IF('PRIORIZACIÓN PROCESO-AUDITORIA'!I18&gt;0%,"YA CUENTA CON PONDERACIÓN DE RIESGOS, NO DILIGENCIAR ANALISIS OCI", "DILIGENCIE ANALISIS OCI PARA ESTA UNIDAD AUDITABLE")</f>
        <v>DILIGENCIE ANALISIS OCI PARA ESTA UNIDAD AUDITABLE</v>
      </c>
      <c r="C16" s="156"/>
      <c r="D16" s="1">
        <f t="shared" si="4"/>
        <v>0</v>
      </c>
      <c r="E16" s="1"/>
      <c r="F16" s="1">
        <f t="shared" si="0"/>
        <v>0</v>
      </c>
      <c r="G16" s="157"/>
      <c r="H16" s="1">
        <f t="shared" si="5"/>
        <v>0</v>
      </c>
      <c r="I16" s="157"/>
      <c r="J16" s="1">
        <f t="shared" si="6"/>
        <v>0</v>
      </c>
      <c r="K16" s="1"/>
      <c r="L16" s="1">
        <f t="shared" si="1"/>
        <v>0</v>
      </c>
      <c r="M16" s="1"/>
      <c r="N16" s="1">
        <f t="shared" si="7"/>
        <v>0</v>
      </c>
      <c r="O16" s="157"/>
      <c r="P16" s="154">
        <f t="shared" si="8"/>
        <v>0</v>
      </c>
      <c r="Q16" s="1">
        <f t="shared" si="9"/>
        <v>0</v>
      </c>
      <c r="R16" s="1">
        <f t="shared" si="2"/>
        <v>0</v>
      </c>
      <c r="S16" s="1">
        <f t="shared" si="10"/>
        <v>0</v>
      </c>
      <c r="T16" s="1">
        <f t="shared" si="11"/>
        <v>0</v>
      </c>
      <c r="U16" s="1">
        <f t="shared" si="3"/>
        <v>0</v>
      </c>
      <c r="V16" s="1">
        <f t="shared" si="12"/>
        <v>0</v>
      </c>
      <c r="W16" s="153">
        <f t="shared" si="13"/>
        <v>0</v>
      </c>
      <c r="X16" s="2">
        <f t="shared" si="14"/>
        <v>0</v>
      </c>
      <c r="Y16" s="1">
        <f t="shared" si="15"/>
        <v>0</v>
      </c>
      <c r="Z16" s="1">
        <f t="shared" si="16"/>
        <v>0</v>
      </c>
      <c r="AA16" s="154">
        <f t="shared" si="17"/>
        <v>0</v>
      </c>
      <c r="AB16" s="2">
        <f t="shared" si="18"/>
        <v>0</v>
      </c>
      <c r="AC16" s="155" t="e">
        <f t="shared" si="19"/>
        <v>#DIV/0!</v>
      </c>
    </row>
    <row r="17" spans="1:29" ht="51.75" customHeight="1" x14ac:dyDescent="0.25">
      <c r="A17" s="149" t="str">
        <f>+'PRIORIZACIÓN PROCESO-AUDITORIA'!B19</f>
        <v>Unidad Auditable 9</v>
      </c>
      <c r="B17" s="161" t="str">
        <f>+IF('PRIORIZACIÓN PROCESO-AUDITORIA'!I19&gt;0%,"YA CUENTA CON PONDERACIÓN DE RIESGOS, NO DILIGENCIAR ANALISIS OCI", "DILIGENCIE ANALISIS OCI PARA ESTA UNIDAD AUDITABLE")</f>
        <v>DILIGENCIE ANALISIS OCI PARA ESTA UNIDAD AUDITABLE</v>
      </c>
      <c r="C17" s="156"/>
      <c r="D17" s="1">
        <f t="shared" si="4"/>
        <v>0</v>
      </c>
      <c r="E17" s="1"/>
      <c r="F17" s="1">
        <f t="shared" si="0"/>
        <v>0</v>
      </c>
      <c r="G17" s="157"/>
      <c r="H17" s="1">
        <f t="shared" si="5"/>
        <v>0</v>
      </c>
      <c r="I17" s="157"/>
      <c r="J17" s="1">
        <f t="shared" si="6"/>
        <v>0</v>
      </c>
      <c r="K17" s="1"/>
      <c r="L17" s="1">
        <f t="shared" si="1"/>
        <v>0</v>
      </c>
      <c r="M17" s="1"/>
      <c r="N17" s="1">
        <f t="shared" si="7"/>
        <v>0</v>
      </c>
      <c r="O17" s="157"/>
      <c r="P17" s="154">
        <f t="shared" si="8"/>
        <v>0</v>
      </c>
      <c r="Q17" s="1">
        <f t="shared" si="9"/>
        <v>0</v>
      </c>
      <c r="R17" s="1">
        <f t="shared" si="2"/>
        <v>0</v>
      </c>
      <c r="S17" s="1">
        <f t="shared" si="10"/>
        <v>0</v>
      </c>
      <c r="T17" s="1">
        <f t="shared" si="11"/>
        <v>0</v>
      </c>
      <c r="U17" s="1">
        <f t="shared" si="3"/>
        <v>0</v>
      </c>
      <c r="V17" s="1">
        <f t="shared" si="12"/>
        <v>0</v>
      </c>
      <c r="W17" s="153">
        <f t="shared" si="13"/>
        <v>0</v>
      </c>
      <c r="X17" s="2">
        <f t="shared" si="14"/>
        <v>0</v>
      </c>
      <c r="Y17" s="1">
        <f t="shared" si="15"/>
        <v>0</v>
      </c>
      <c r="Z17" s="1">
        <f t="shared" si="16"/>
        <v>0</v>
      </c>
      <c r="AA17" s="154">
        <f t="shared" si="17"/>
        <v>0</v>
      </c>
      <c r="AB17" s="2">
        <f t="shared" si="18"/>
        <v>0</v>
      </c>
      <c r="AC17" s="155" t="e">
        <f t="shared" si="19"/>
        <v>#DIV/0!</v>
      </c>
    </row>
    <row r="18" spans="1:29" ht="51.75" customHeight="1" x14ac:dyDescent="0.25">
      <c r="A18" s="149" t="str">
        <f>+'PRIORIZACIÓN PROCESO-AUDITORIA'!B20</f>
        <v>Unidad Auditable 10</v>
      </c>
      <c r="B18" s="161" t="str">
        <f>+IF('PRIORIZACIÓN PROCESO-AUDITORIA'!I20&gt;0%,"YA CUENTA CON PONDERACIÓN DE RIESGOS, NO DILIGENCIAR ANALISIS OCI", "DILIGENCIE ANALISIS OCI PARA ESTA UNIDAD AUDITABLE")</f>
        <v>DILIGENCIE ANALISIS OCI PARA ESTA UNIDAD AUDITABLE</v>
      </c>
      <c r="C18" s="156"/>
      <c r="D18" s="1">
        <f t="shared" si="4"/>
        <v>0</v>
      </c>
      <c r="E18" s="1"/>
      <c r="F18" s="1">
        <f t="shared" ref="F18:F35" si="20">IF($E18="3 días","E",IF($E18="2 días","A",IF($E18="1 días","M",IF($E18="Varias horas","B",0))))</f>
        <v>0</v>
      </c>
      <c r="G18" s="157"/>
      <c r="H18" s="1">
        <f t="shared" si="5"/>
        <v>0</v>
      </c>
      <c r="I18" s="157"/>
      <c r="J18" s="1">
        <f t="shared" si="6"/>
        <v>0</v>
      </c>
      <c r="K18" s="1"/>
      <c r="L18" s="1">
        <f t="shared" ref="L18:L35" si="21">IF($K18="Hechos de Corrupción","E",IF($K18="Incumplimiento de servicios","A",IF($K18="Retrasos en los servicios","M",IF($K18="Quejas por incumplimientos o retrasos","B",0))))</f>
        <v>0</v>
      </c>
      <c r="M18" s="1"/>
      <c r="N18" s="1">
        <f t="shared" si="7"/>
        <v>0</v>
      </c>
      <c r="O18" s="157"/>
      <c r="P18" s="154">
        <f t="shared" ref="P18:P35" si="22">IF($O18="Critica no recuperable","E",IF($O18="Critica con recuperación parcial","A",IF($O18="Falta de oportunidad para atención usuarios","M",IF($O18="Falta de oportunidad para gestión de los procesos","B",0))))</f>
        <v>0</v>
      </c>
      <c r="Q18" s="1">
        <f t="shared" si="9"/>
        <v>0</v>
      </c>
      <c r="R18" s="1">
        <f t="shared" si="2"/>
        <v>0</v>
      </c>
      <c r="S18" s="1">
        <f t="shared" si="10"/>
        <v>0</v>
      </c>
      <c r="T18" s="1">
        <f t="shared" si="11"/>
        <v>0</v>
      </c>
      <c r="U18" s="1">
        <f t="shared" si="3"/>
        <v>0</v>
      </c>
      <c r="V18" s="1">
        <f t="shared" si="12"/>
        <v>0</v>
      </c>
      <c r="W18" s="153">
        <f t="shared" si="13"/>
        <v>0</v>
      </c>
      <c r="X18" s="2">
        <f t="shared" ref="X18:X35" si="23">COUNTIFS(Q18:W18,"E")</f>
        <v>0</v>
      </c>
      <c r="Y18" s="1">
        <f t="shared" ref="Y18:Y35" si="24">COUNTIF(Q18:W18,"A")</f>
        <v>0</v>
      </c>
      <c r="Z18" s="1">
        <f t="shared" ref="Z18:Z35" si="25">COUNTIF(Q18:W18,"M")</f>
        <v>0</v>
      </c>
      <c r="AA18" s="154">
        <f t="shared" ref="AA18:AA35" si="26">COUNTIF(Q18:W18,"B")</f>
        <v>0</v>
      </c>
      <c r="AB18" s="2">
        <f t="shared" ref="AB18:AB35" si="27">SUM(X18:AA18)</f>
        <v>0</v>
      </c>
      <c r="AC18" s="155" t="e">
        <f t="shared" ref="AC18:AC35" si="28">+IF((X18/AB18)&gt;=0.2,"Extremo",+IF(((X18/AB18)+(Y18/AB18))&gt;=0.3,"Alto",+IF(((X18/AB18)+(Y18/AB18)+(Z18/AB18))&gt;=0.4,"Moderado",+IF((X18/AB18)+(Y18/AB18)+(Z18/AB18)+(AA18/AB18)&gt;=0.5,"Bajo",""))))</f>
        <v>#DIV/0!</v>
      </c>
    </row>
    <row r="19" spans="1:29" ht="51.75" customHeight="1" x14ac:dyDescent="0.25">
      <c r="A19" s="149" t="str">
        <f>+'PRIORIZACIÓN PROCESO-AUDITORIA'!B21</f>
        <v>Unidad Auditable 11</v>
      </c>
      <c r="B19" s="161" t="str">
        <f>+IF('PRIORIZACIÓN PROCESO-AUDITORIA'!I21&gt;0%,"YA CUENTA CON PONDERACIÓN DE RIESGOS, NO DILIGENCIAR ANALISIS OCI", "DILIGENCIE ANALISIS OCI PARA ESTA UNIDAD AUDITABLE")</f>
        <v>DILIGENCIE ANALISIS OCI PARA ESTA UNIDAD AUDITABLE</v>
      </c>
      <c r="C19" s="156"/>
      <c r="D19" s="1">
        <f t="shared" si="4"/>
        <v>0</v>
      </c>
      <c r="E19" s="1"/>
      <c r="F19" s="1">
        <f t="shared" si="20"/>
        <v>0</v>
      </c>
      <c r="G19" s="157"/>
      <c r="H19" s="1">
        <f t="shared" si="5"/>
        <v>0</v>
      </c>
      <c r="I19" s="157"/>
      <c r="J19" s="1">
        <f t="shared" si="6"/>
        <v>0</v>
      </c>
      <c r="K19" s="1"/>
      <c r="L19" s="1">
        <f t="shared" si="21"/>
        <v>0</v>
      </c>
      <c r="M19" s="1"/>
      <c r="N19" s="1">
        <f t="shared" si="7"/>
        <v>0</v>
      </c>
      <c r="O19" s="157"/>
      <c r="P19" s="154">
        <f t="shared" si="22"/>
        <v>0</v>
      </c>
      <c r="Q19" s="1">
        <f t="shared" si="9"/>
        <v>0</v>
      </c>
      <c r="R19" s="1">
        <f t="shared" si="2"/>
        <v>0</v>
      </c>
      <c r="S19" s="1">
        <f t="shared" si="10"/>
        <v>0</v>
      </c>
      <c r="T19" s="1">
        <f t="shared" si="11"/>
        <v>0</v>
      </c>
      <c r="U19" s="1">
        <f t="shared" si="3"/>
        <v>0</v>
      </c>
      <c r="V19" s="1">
        <f t="shared" si="12"/>
        <v>0</v>
      </c>
      <c r="W19" s="153">
        <f t="shared" si="13"/>
        <v>0</v>
      </c>
      <c r="X19" s="2">
        <f t="shared" si="23"/>
        <v>0</v>
      </c>
      <c r="Y19" s="1">
        <f t="shared" si="24"/>
        <v>0</v>
      </c>
      <c r="Z19" s="1">
        <f t="shared" si="25"/>
        <v>0</v>
      </c>
      <c r="AA19" s="154">
        <f t="shared" si="26"/>
        <v>0</v>
      </c>
      <c r="AB19" s="2">
        <f t="shared" si="27"/>
        <v>0</v>
      </c>
      <c r="AC19" s="155" t="e">
        <f t="shared" si="28"/>
        <v>#DIV/0!</v>
      </c>
    </row>
    <row r="20" spans="1:29" ht="51.75" customHeight="1" x14ac:dyDescent="0.25">
      <c r="A20" s="149" t="str">
        <f>+'PRIORIZACIÓN PROCESO-AUDITORIA'!B22</f>
        <v>Unidad Auditable 12</v>
      </c>
      <c r="B20" s="161" t="str">
        <f>+IF('PRIORIZACIÓN PROCESO-AUDITORIA'!I22&gt;0%,"YA CUENTA CON PONDERACIÓN DE RIESGOS, NO DILIGENCIAR ANALISIS OCI", "DILIGENCIE ANALISIS OCI PARA ESTA UNIDAD AUDITABLE")</f>
        <v>DILIGENCIE ANALISIS OCI PARA ESTA UNIDAD AUDITABLE</v>
      </c>
      <c r="C20" s="156"/>
      <c r="D20" s="1">
        <f t="shared" si="4"/>
        <v>0</v>
      </c>
      <c r="E20" s="1"/>
      <c r="F20" s="1">
        <f t="shared" si="20"/>
        <v>0</v>
      </c>
      <c r="G20" s="157"/>
      <c r="H20" s="1">
        <f t="shared" si="5"/>
        <v>0</v>
      </c>
      <c r="I20" s="157"/>
      <c r="J20" s="1">
        <f t="shared" si="6"/>
        <v>0</v>
      </c>
      <c r="K20" s="1"/>
      <c r="L20" s="1">
        <f t="shared" si="21"/>
        <v>0</v>
      </c>
      <c r="M20" s="1"/>
      <c r="N20" s="1">
        <f t="shared" si="7"/>
        <v>0</v>
      </c>
      <c r="O20" s="157"/>
      <c r="P20" s="154">
        <f t="shared" si="22"/>
        <v>0</v>
      </c>
      <c r="Q20" s="1">
        <f t="shared" si="9"/>
        <v>0</v>
      </c>
      <c r="R20" s="1">
        <f t="shared" si="2"/>
        <v>0</v>
      </c>
      <c r="S20" s="1">
        <f t="shared" si="10"/>
        <v>0</v>
      </c>
      <c r="T20" s="1">
        <f t="shared" si="11"/>
        <v>0</v>
      </c>
      <c r="U20" s="1">
        <f t="shared" si="3"/>
        <v>0</v>
      </c>
      <c r="V20" s="1">
        <f t="shared" si="12"/>
        <v>0</v>
      </c>
      <c r="W20" s="153">
        <f t="shared" si="13"/>
        <v>0</v>
      </c>
      <c r="X20" s="2">
        <f t="shared" si="23"/>
        <v>0</v>
      </c>
      <c r="Y20" s="1">
        <f t="shared" si="24"/>
        <v>0</v>
      </c>
      <c r="Z20" s="1">
        <f t="shared" si="25"/>
        <v>0</v>
      </c>
      <c r="AA20" s="154">
        <f t="shared" si="26"/>
        <v>0</v>
      </c>
      <c r="AB20" s="2">
        <f t="shared" si="27"/>
        <v>0</v>
      </c>
      <c r="AC20" s="155" t="e">
        <f t="shared" si="28"/>
        <v>#DIV/0!</v>
      </c>
    </row>
    <row r="21" spans="1:29" ht="51.75" customHeight="1" x14ac:dyDescent="0.25">
      <c r="A21" s="149" t="str">
        <f>+'PRIORIZACIÓN PROCESO-AUDITORIA'!B23</f>
        <v>Unidad Auditable 13</v>
      </c>
      <c r="B21" s="161" t="str">
        <f>+IF('PRIORIZACIÓN PROCESO-AUDITORIA'!I23&gt;0%,"YA CUENTA CON PONDERACIÓN DE RIESGOS, NO DILIGENCIAR ANALISIS OCI", "DILIGENCIE ANALISIS OCI PARA ESTA UNIDAD AUDITABLE")</f>
        <v>DILIGENCIE ANALISIS OCI PARA ESTA UNIDAD AUDITABLE</v>
      </c>
      <c r="C21" s="156"/>
      <c r="D21" s="1">
        <f t="shared" si="4"/>
        <v>0</v>
      </c>
      <c r="E21" s="1"/>
      <c r="F21" s="1">
        <f t="shared" si="20"/>
        <v>0</v>
      </c>
      <c r="G21" s="157"/>
      <c r="H21" s="1">
        <f t="shared" si="5"/>
        <v>0</v>
      </c>
      <c r="I21" s="157"/>
      <c r="J21" s="1">
        <f t="shared" si="6"/>
        <v>0</v>
      </c>
      <c r="K21" s="1"/>
      <c r="L21" s="1">
        <f t="shared" si="21"/>
        <v>0</v>
      </c>
      <c r="M21" s="1"/>
      <c r="N21" s="1">
        <f t="shared" si="7"/>
        <v>0</v>
      </c>
      <c r="O21" s="157"/>
      <c r="P21" s="154">
        <f t="shared" si="22"/>
        <v>0</v>
      </c>
      <c r="Q21" s="1">
        <f t="shared" si="9"/>
        <v>0</v>
      </c>
      <c r="R21" s="1">
        <f t="shared" si="2"/>
        <v>0</v>
      </c>
      <c r="S21" s="1">
        <f t="shared" si="10"/>
        <v>0</v>
      </c>
      <c r="T21" s="1">
        <f t="shared" si="11"/>
        <v>0</v>
      </c>
      <c r="U21" s="1">
        <f t="shared" si="3"/>
        <v>0</v>
      </c>
      <c r="V21" s="1">
        <f t="shared" si="12"/>
        <v>0</v>
      </c>
      <c r="W21" s="153">
        <f t="shared" si="13"/>
        <v>0</v>
      </c>
      <c r="X21" s="2">
        <f t="shared" si="23"/>
        <v>0</v>
      </c>
      <c r="Y21" s="1">
        <f t="shared" si="24"/>
        <v>0</v>
      </c>
      <c r="Z21" s="1">
        <f t="shared" si="25"/>
        <v>0</v>
      </c>
      <c r="AA21" s="154">
        <f t="shared" si="26"/>
        <v>0</v>
      </c>
      <c r="AB21" s="2">
        <f t="shared" si="27"/>
        <v>0</v>
      </c>
      <c r="AC21" s="155" t="e">
        <f t="shared" si="28"/>
        <v>#DIV/0!</v>
      </c>
    </row>
    <row r="22" spans="1:29" ht="51.75" customHeight="1" x14ac:dyDescent="0.25">
      <c r="A22" s="149" t="str">
        <f>+'PRIORIZACIÓN PROCESO-AUDITORIA'!B24</f>
        <v>Unidad Auditable 14</v>
      </c>
      <c r="B22" s="161" t="str">
        <f>+IF('PRIORIZACIÓN PROCESO-AUDITORIA'!I24&gt;0%,"YA CUENTA CON PONDERACIÓN DE RIESGOS, NO DILIGENCIAR ANALISIS OCI", "DILIGENCIE ANALISIS OCI PARA ESTA UNIDAD AUDITABLE")</f>
        <v>DILIGENCIE ANALISIS OCI PARA ESTA UNIDAD AUDITABLE</v>
      </c>
      <c r="C22" s="156"/>
      <c r="D22" s="1">
        <f t="shared" si="4"/>
        <v>0</v>
      </c>
      <c r="E22" s="1"/>
      <c r="F22" s="1">
        <f t="shared" si="20"/>
        <v>0</v>
      </c>
      <c r="G22" s="157"/>
      <c r="H22" s="1">
        <f t="shared" si="5"/>
        <v>0</v>
      </c>
      <c r="I22" s="157"/>
      <c r="J22" s="1">
        <f t="shared" si="6"/>
        <v>0</v>
      </c>
      <c r="K22" s="1"/>
      <c r="L22" s="1">
        <f t="shared" si="21"/>
        <v>0</v>
      </c>
      <c r="M22" s="1"/>
      <c r="N22" s="1">
        <f t="shared" si="7"/>
        <v>0</v>
      </c>
      <c r="O22" s="157"/>
      <c r="P22" s="154">
        <f t="shared" si="22"/>
        <v>0</v>
      </c>
      <c r="Q22" s="1">
        <f t="shared" si="9"/>
        <v>0</v>
      </c>
      <c r="R22" s="1">
        <f t="shared" si="2"/>
        <v>0</v>
      </c>
      <c r="S22" s="1">
        <f t="shared" si="10"/>
        <v>0</v>
      </c>
      <c r="T22" s="1">
        <f t="shared" si="11"/>
        <v>0</v>
      </c>
      <c r="U22" s="1">
        <f t="shared" si="3"/>
        <v>0</v>
      </c>
      <c r="V22" s="1">
        <f t="shared" si="12"/>
        <v>0</v>
      </c>
      <c r="W22" s="153">
        <f t="shared" si="13"/>
        <v>0</v>
      </c>
      <c r="X22" s="2">
        <f t="shared" si="23"/>
        <v>0</v>
      </c>
      <c r="Y22" s="1">
        <f t="shared" si="24"/>
        <v>0</v>
      </c>
      <c r="Z22" s="1">
        <f t="shared" si="25"/>
        <v>0</v>
      </c>
      <c r="AA22" s="154">
        <f t="shared" si="26"/>
        <v>0</v>
      </c>
      <c r="AB22" s="2">
        <f t="shared" si="27"/>
        <v>0</v>
      </c>
      <c r="AC22" s="155" t="e">
        <f t="shared" si="28"/>
        <v>#DIV/0!</v>
      </c>
    </row>
    <row r="23" spans="1:29" ht="51.75" customHeight="1" x14ac:dyDescent="0.25">
      <c r="A23" s="149" t="str">
        <f>+'PRIORIZACIÓN PROCESO-AUDITORIA'!B25</f>
        <v>Unidad Auditable 15</v>
      </c>
      <c r="B23" s="161" t="str">
        <f>+IF('PRIORIZACIÓN PROCESO-AUDITORIA'!I25&gt;0%,"YA CUENTA CON PONDERACIÓN DE RIESGOS, NO DILIGENCIAR ANALISIS OCI", "DILIGENCIE ANALISIS OCI PARA ESTA UNIDAD AUDITABLE")</f>
        <v>DILIGENCIE ANALISIS OCI PARA ESTA UNIDAD AUDITABLE</v>
      </c>
      <c r="C23" s="156"/>
      <c r="D23" s="1">
        <f t="shared" si="4"/>
        <v>0</v>
      </c>
      <c r="E23" s="1"/>
      <c r="F23" s="1">
        <f t="shared" si="20"/>
        <v>0</v>
      </c>
      <c r="G23" s="157"/>
      <c r="H23" s="1">
        <f t="shared" si="5"/>
        <v>0</v>
      </c>
      <c r="I23" s="157"/>
      <c r="J23" s="1">
        <f t="shared" si="6"/>
        <v>0</v>
      </c>
      <c r="K23" s="1"/>
      <c r="L23" s="1">
        <f t="shared" si="21"/>
        <v>0</v>
      </c>
      <c r="M23" s="1"/>
      <c r="N23" s="1">
        <f t="shared" si="7"/>
        <v>0</v>
      </c>
      <c r="O23" s="157"/>
      <c r="P23" s="154">
        <f t="shared" si="22"/>
        <v>0</v>
      </c>
      <c r="Q23" s="1">
        <f t="shared" si="9"/>
        <v>0</v>
      </c>
      <c r="R23" s="1">
        <f t="shared" si="2"/>
        <v>0</v>
      </c>
      <c r="S23" s="1">
        <f t="shared" si="10"/>
        <v>0</v>
      </c>
      <c r="T23" s="1">
        <f t="shared" si="11"/>
        <v>0</v>
      </c>
      <c r="U23" s="1">
        <f t="shared" si="3"/>
        <v>0</v>
      </c>
      <c r="V23" s="1">
        <f t="shared" si="12"/>
        <v>0</v>
      </c>
      <c r="W23" s="153">
        <f t="shared" si="13"/>
        <v>0</v>
      </c>
      <c r="X23" s="2">
        <f t="shared" si="23"/>
        <v>0</v>
      </c>
      <c r="Y23" s="1">
        <f t="shared" si="24"/>
        <v>0</v>
      </c>
      <c r="Z23" s="1">
        <f t="shared" si="25"/>
        <v>0</v>
      </c>
      <c r="AA23" s="154">
        <f t="shared" si="26"/>
        <v>0</v>
      </c>
      <c r="AB23" s="2">
        <f t="shared" si="27"/>
        <v>0</v>
      </c>
      <c r="AC23" s="155" t="e">
        <f t="shared" si="28"/>
        <v>#DIV/0!</v>
      </c>
    </row>
    <row r="24" spans="1:29" ht="51.75" customHeight="1" x14ac:dyDescent="0.25">
      <c r="A24" s="149" t="str">
        <f>+'PRIORIZACIÓN PROCESO-AUDITORIA'!B26</f>
        <v>Unidad Auditable 16</v>
      </c>
      <c r="B24" s="161" t="str">
        <f>+IF('PRIORIZACIÓN PROCESO-AUDITORIA'!I26&gt;0%,"YA CUENTA CON PONDERACIÓN DE RIESGOS, NO DILIGENCIAR ANALISIS OCI", "DILIGENCIE ANALISIS OCI PARA ESTA UNIDAD AUDITABLE")</f>
        <v>DILIGENCIE ANALISIS OCI PARA ESTA UNIDAD AUDITABLE</v>
      </c>
      <c r="C24" s="156"/>
      <c r="D24" s="1">
        <f t="shared" si="4"/>
        <v>0</v>
      </c>
      <c r="E24" s="1"/>
      <c r="F24" s="1">
        <f t="shared" si="20"/>
        <v>0</v>
      </c>
      <c r="G24" s="157"/>
      <c r="H24" s="1">
        <f t="shared" si="5"/>
        <v>0</v>
      </c>
      <c r="I24" s="157"/>
      <c r="J24" s="1">
        <f t="shared" si="6"/>
        <v>0</v>
      </c>
      <c r="K24" s="1"/>
      <c r="L24" s="1">
        <f t="shared" si="21"/>
        <v>0</v>
      </c>
      <c r="M24" s="1"/>
      <c r="N24" s="1">
        <f t="shared" si="7"/>
        <v>0</v>
      </c>
      <c r="O24" s="157"/>
      <c r="P24" s="154">
        <f t="shared" si="22"/>
        <v>0</v>
      </c>
      <c r="Q24" s="1">
        <f t="shared" si="9"/>
        <v>0</v>
      </c>
      <c r="R24" s="1">
        <f t="shared" si="2"/>
        <v>0</v>
      </c>
      <c r="S24" s="1">
        <f t="shared" si="10"/>
        <v>0</v>
      </c>
      <c r="T24" s="1">
        <f t="shared" si="11"/>
        <v>0</v>
      </c>
      <c r="U24" s="1">
        <f t="shared" si="3"/>
        <v>0</v>
      </c>
      <c r="V24" s="1">
        <f t="shared" si="12"/>
        <v>0</v>
      </c>
      <c r="W24" s="153">
        <f t="shared" si="13"/>
        <v>0</v>
      </c>
      <c r="X24" s="2">
        <f t="shared" ref="X24:X33" si="29">COUNTIFS(Q24:W24,"E")</f>
        <v>0</v>
      </c>
      <c r="Y24" s="1">
        <f t="shared" ref="Y24:Y33" si="30">COUNTIF(Q24:W24,"A")</f>
        <v>0</v>
      </c>
      <c r="Z24" s="1">
        <f t="shared" ref="Z24:Z33" si="31">COUNTIF(Q24:W24,"M")</f>
        <v>0</v>
      </c>
      <c r="AA24" s="154">
        <f t="shared" ref="AA24:AA33" si="32">COUNTIF(Q24:W24,"B")</f>
        <v>0</v>
      </c>
      <c r="AB24" s="2">
        <f t="shared" ref="AB24:AB33" si="33">SUM(X24:AA24)</f>
        <v>0</v>
      </c>
      <c r="AC24" s="155" t="e">
        <f t="shared" ref="AC24:AC33" si="34">+IF((X24/AB24)&gt;=0.2,"Extremo",+IF(((X24/AB24)+(Y24/AB24))&gt;=0.3,"Alto",+IF(((X24/AB24)+(Y24/AB24)+(Z24/AB24))&gt;=0.4,"Moderado",+IF((X24/AB24)+(Y24/AB24)+(Z24/AB24)+(AA24/AB24)&gt;=0.5,"Bajo",""))))</f>
        <v>#DIV/0!</v>
      </c>
    </row>
    <row r="25" spans="1:29" ht="51.75" customHeight="1" x14ac:dyDescent="0.25">
      <c r="A25" s="149" t="str">
        <f>+'PRIORIZACIÓN PROCESO-AUDITORIA'!B27</f>
        <v>Unidad Auditable 17</v>
      </c>
      <c r="B25" s="161" t="str">
        <f>+IF('PRIORIZACIÓN PROCESO-AUDITORIA'!I27&gt;0%,"YA CUENTA CON PONDERACIÓN DE RIESGOS, NO DILIGENCIAR ANALISIS OCI", "DILIGENCIE ANALISIS OCI PARA ESTA UNIDAD AUDITABLE")</f>
        <v>DILIGENCIE ANALISIS OCI PARA ESTA UNIDAD AUDITABLE</v>
      </c>
      <c r="C25" s="156"/>
      <c r="D25" s="1">
        <f t="shared" si="4"/>
        <v>0</v>
      </c>
      <c r="E25" s="1"/>
      <c r="F25" s="1">
        <f t="shared" si="20"/>
        <v>0</v>
      </c>
      <c r="G25" s="157"/>
      <c r="H25" s="1">
        <f t="shared" si="5"/>
        <v>0</v>
      </c>
      <c r="I25" s="157"/>
      <c r="J25" s="1">
        <f t="shared" si="6"/>
        <v>0</v>
      </c>
      <c r="K25" s="1"/>
      <c r="L25" s="1">
        <f t="shared" si="21"/>
        <v>0</v>
      </c>
      <c r="M25" s="1"/>
      <c r="N25" s="1">
        <f t="shared" si="7"/>
        <v>0</v>
      </c>
      <c r="O25" s="157"/>
      <c r="P25" s="154">
        <f t="shared" si="22"/>
        <v>0</v>
      </c>
      <c r="Q25" s="1">
        <f t="shared" si="9"/>
        <v>0</v>
      </c>
      <c r="R25" s="1">
        <f t="shared" si="2"/>
        <v>0</v>
      </c>
      <c r="S25" s="1">
        <f t="shared" si="10"/>
        <v>0</v>
      </c>
      <c r="T25" s="1">
        <f t="shared" si="11"/>
        <v>0</v>
      </c>
      <c r="U25" s="1">
        <f t="shared" si="3"/>
        <v>0</v>
      </c>
      <c r="V25" s="1">
        <f t="shared" si="12"/>
        <v>0</v>
      </c>
      <c r="W25" s="153">
        <f t="shared" si="13"/>
        <v>0</v>
      </c>
      <c r="X25" s="2">
        <f t="shared" si="29"/>
        <v>0</v>
      </c>
      <c r="Y25" s="1">
        <f t="shared" si="30"/>
        <v>0</v>
      </c>
      <c r="Z25" s="1">
        <f t="shared" si="31"/>
        <v>0</v>
      </c>
      <c r="AA25" s="154">
        <f t="shared" si="32"/>
        <v>0</v>
      </c>
      <c r="AB25" s="2">
        <f t="shared" si="33"/>
        <v>0</v>
      </c>
      <c r="AC25" s="155" t="e">
        <f t="shared" si="34"/>
        <v>#DIV/0!</v>
      </c>
    </row>
    <row r="26" spans="1:29" ht="51.75" customHeight="1" x14ac:dyDescent="0.25">
      <c r="A26" s="149" t="str">
        <f>+'PRIORIZACIÓN PROCESO-AUDITORIA'!B28</f>
        <v>Unidad Auditable 18</v>
      </c>
      <c r="B26" s="161" t="str">
        <f>+IF('PRIORIZACIÓN PROCESO-AUDITORIA'!I28&gt;0%,"YA CUENTA CON PONDERACIÓN DE RIESGOS, NO DILIGENCIAR ANALISIS OCI", "DILIGENCIE ANALISIS OCI PARA ESTA UNIDAD AUDITABLE")</f>
        <v>DILIGENCIE ANALISIS OCI PARA ESTA UNIDAD AUDITABLE</v>
      </c>
      <c r="C26" s="156"/>
      <c r="D26" s="1">
        <f t="shared" si="4"/>
        <v>0</v>
      </c>
      <c r="E26" s="1"/>
      <c r="F26" s="1">
        <f t="shared" si="20"/>
        <v>0</v>
      </c>
      <c r="G26" s="157"/>
      <c r="H26" s="1">
        <f t="shared" si="5"/>
        <v>0</v>
      </c>
      <c r="I26" s="157"/>
      <c r="J26" s="1">
        <f t="shared" si="6"/>
        <v>0</v>
      </c>
      <c r="K26" s="1"/>
      <c r="L26" s="1">
        <f t="shared" si="21"/>
        <v>0</v>
      </c>
      <c r="M26" s="1"/>
      <c r="N26" s="1">
        <f t="shared" si="7"/>
        <v>0</v>
      </c>
      <c r="O26" s="157"/>
      <c r="P26" s="154">
        <f t="shared" si="22"/>
        <v>0</v>
      </c>
      <c r="Q26" s="1">
        <f t="shared" si="9"/>
        <v>0</v>
      </c>
      <c r="R26" s="1">
        <f t="shared" si="2"/>
        <v>0</v>
      </c>
      <c r="S26" s="1">
        <f t="shared" si="10"/>
        <v>0</v>
      </c>
      <c r="T26" s="1">
        <f t="shared" si="11"/>
        <v>0</v>
      </c>
      <c r="U26" s="1">
        <f t="shared" si="3"/>
        <v>0</v>
      </c>
      <c r="V26" s="1">
        <f t="shared" si="12"/>
        <v>0</v>
      </c>
      <c r="W26" s="153">
        <f t="shared" si="13"/>
        <v>0</v>
      </c>
      <c r="X26" s="2">
        <f t="shared" si="29"/>
        <v>0</v>
      </c>
      <c r="Y26" s="1">
        <f t="shared" si="30"/>
        <v>0</v>
      </c>
      <c r="Z26" s="1">
        <f t="shared" si="31"/>
        <v>0</v>
      </c>
      <c r="AA26" s="154">
        <f t="shared" si="32"/>
        <v>0</v>
      </c>
      <c r="AB26" s="2">
        <f t="shared" si="33"/>
        <v>0</v>
      </c>
      <c r="AC26" s="155" t="e">
        <f t="shared" si="34"/>
        <v>#DIV/0!</v>
      </c>
    </row>
    <row r="27" spans="1:29" ht="51.75" customHeight="1" x14ac:dyDescent="0.25">
      <c r="A27" s="149" t="str">
        <f>+'PRIORIZACIÓN PROCESO-AUDITORIA'!B29</f>
        <v>Unidad Auditable 19</v>
      </c>
      <c r="B27" s="161" t="str">
        <f>+IF('PRIORIZACIÓN PROCESO-AUDITORIA'!I29&gt;0%,"YA CUENTA CON PONDERACIÓN DE RIESGOS, NO DILIGENCIAR ANALISIS OCI", "DILIGENCIE ANALISIS OCI PARA ESTA UNIDAD AUDITABLE")</f>
        <v>DILIGENCIE ANALISIS OCI PARA ESTA UNIDAD AUDITABLE</v>
      </c>
      <c r="C27" s="156"/>
      <c r="D27" s="1">
        <f t="shared" si="4"/>
        <v>0</v>
      </c>
      <c r="E27" s="1"/>
      <c r="F27" s="1">
        <f t="shared" si="20"/>
        <v>0</v>
      </c>
      <c r="G27" s="157"/>
      <c r="H27" s="1">
        <f t="shared" si="5"/>
        <v>0</v>
      </c>
      <c r="I27" s="157"/>
      <c r="J27" s="1">
        <f t="shared" si="6"/>
        <v>0</v>
      </c>
      <c r="K27" s="1"/>
      <c r="L27" s="1">
        <f t="shared" si="21"/>
        <v>0</v>
      </c>
      <c r="M27" s="1"/>
      <c r="N27" s="1">
        <f t="shared" si="7"/>
        <v>0</v>
      </c>
      <c r="O27" s="157"/>
      <c r="P27" s="154">
        <f t="shared" si="22"/>
        <v>0</v>
      </c>
      <c r="Q27" s="1">
        <f t="shared" si="9"/>
        <v>0</v>
      </c>
      <c r="R27" s="1">
        <f t="shared" si="2"/>
        <v>0</v>
      </c>
      <c r="S27" s="1">
        <f t="shared" si="10"/>
        <v>0</v>
      </c>
      <c r="T27" s="1">
        <f t="shared" si="11"/>
        <v>0</v>
      </c>
      <c r="U27" s="1">
        <f t="shared" si="3"/>
        <v>0</v>
      </c>
      <c r="V27" s="1">
        <f t="shared" si="12"/>
        <v>0</v>
      </c>
      <c r="W27" s="153">
        <f t="shared" si="13"/>
        <v>0</v>
      </c>
      <c r="X27" s="2">
        <f t="shared" si="29"/>
        <v>0</v>
      </c>
      <c r="Y27" s="1">
        <f t="shared" si="30"/>
        <v>0</v>
      </c>
      <c r="Z27" s="1">
        <f t="shared" si="31"/>
        <v>0</v>
      </c>
      <c r="AA27" s="154">
        <f t="shared" si="32"/>
        <v>0</v>
      </c>
      <c r="AB27" s="2">
        <f t="shared" si="33"/>
        <v>0</v>
      </c>
      <c r="AC27" s="155" t="e">
        <f t="shared" si="34"/>
        <v>#DIV/0!</v>
      </c>
    </row>
    <row r="28" spans="1:29" ht="51.75" customHeight="1" x14ac:dyDescent="0.25">
      <c r="A28" s="149" t="str">
        <f>+'PRIORIZACIÓN PROCESO-AUDITORIA'!B30</f>
        <v>Unidad Auditable 20</v>
      </c>
      <c r="B28" s="161" t="str">
        <f>+IF('PRIORIZACIÓN PROCESO-AUDITORIA'!I30&gt;0%,"YA CUENTA CON PONDERACIÓN DE RIESGOS, NO DILIGENCIAR ANALISIS OCI", "DILIGENCIE ANALISIS OCI PARA ESTA UNIDAD AUDITABLE")</f>
        <v>DILIGENCIE ANALISIS OCI PARA ESTA UNIDAD AUDITABLE</v>
      </c>
      <c r="C28" s="156"/>
      <c r="D28" s="1">
        <f t="shared" si="4"/>
        <v>0</v>
      </c>
      <c r="E28" s="1"/>
      <c r="F28" s="1">
        <f t="shared" si="20"/>
        <v>0</v>
      </c>
      <c r="G28" s="157"/>
      <c r="H28" s="1">
        <f t="shared" si="5"/>
        <v>0</v>
      </c>
      <c r="I28" s="157"/>
      <c r="J28" s="1">
        <f t="shared" si="6"/>
        <v>0</v>
      </c>
      <c r="K28" s="1"/>
      <c r="L28" s="1">
        <f t="shared" si="21"/>
        <v>0</v>
      </c>
      <c r="M28" s="1"/>
      <c r="N28" s="1">
        <f t="shared" si="7"/>
        <v>0</v>
      </c>
      <c r="O28" s="157"/>
      <c r="P28" s="154">
        <f t="shared" si="22"/>
        <v>0</v>
      </c>
      <c r="Q28" s="1">
        <f t="shared" si="9"/>
        <v>0</v>
      </c>
      <c r="R28" s="1">
        <f t="shared" si="2"/>
        <v>0</v>
      </c>
      <c r="S28" s="1">
        <f t="shared" si="10"/>
        <v>0</v>
      </c>
      <c r="T28" s="1">
        <f t="shared" si="11"/>
        <v>0</v>
      </c>
      <c r="U28" s="1">
        <f t="shared" si="3"/>
        <v>0</v>
      </c>
      <c r="V28" s="1">
        <f t="shared" si="12"/>
        <v>0</v>
      </c>
      <c r="W28" s="153">
        <f t="shared" si="13"/>
        <v>0</v>
      </c>
      <c r="X28" s="2">
        <f t="shared" si="29"/>
        <v>0</v>
      </c>
      <c r="Y28" s="1">
        <f t="shared" si="30"/>
        <v>0</v>
      </c>
      <c r="Z28" s="1">
        <f t="shared" si="31"/>
        <v>0</v>
      </c>
      <c r="AA28" s="154">
        <f t="shared" si="32"/>
        <v>0</v>
      </c>
      <c r="AB28" s="2">
        <f t="shared" si="33"/>
        <v>0</v>
      </c>
      <c r="AC28" s="155" t="e">
        <f t="shared" si="34"/>
        <v>#DIV/0!</v>
      </c>
    </row>
    <row r="29" spans="1:29" ht="51.75" customHeight="1" x14ac:dyDescent="0.25">
      <c r="A29" s="149" t="str">
        <f>+'PRIORIZACIÓN PROCESO-AUDITORIA'!B31</f>
        <v>Unidad Auditable 21</v>
      </c>
      <c r="B29" s="161" t="str">
        <f>+IF('PRIORIZACIÓN PROCESO-AUDITORIA'!I31&gt;0%,"YA CUENTA CON PONDERACIÓN DE RIESGOS, NO DILIGENCIAR ANALISIS OCI", "DILIGENCIE ANALISIS OCI PARA ESTA UNIDAD AUDITABLE")</f>
        <v>DILIGENCIE ANALISIS OCI PARA ESTA UNIDAD AUDITABLE</v>
      </c>
      <c r="C29" s="156"/>
      <c r="D29" s="1">
        <f t="shared" si="4"/>
        <v>0</v>
      </c>
      <c r="E29" s="1"/>
      <c r="F29" s="1">
        <f t="shared" si="20"/>
        <v>0</v>
      </c>
      <c r="G29" s="157"/>
      <c r="H29" s="1">
        <f t="shared" si="5"/>
        <v>0</v>
      </c>
      <c r="I29" s="157"/>
      <c r="J29" s="1">
        <f t="shared" si="6"/>
        <v>0</v>
      </c>
      <c r="K29" s="1"/>
      <c r="L29" s="1">
        <f t="shared" si="21"/>
        <v>0</v>
      </c>
      <c r="M29" s="1"/>
      <c r="N29" s="1">
        <f t="shared" si="7"/>
        <v>0</v>
      </c>
      <c r="O29" s="157"/>
      <c r="P29" s="154">
        <f t="shared" si="22"/>
        <v>0</v>
      </c>
      <c r="Q29" s="1">
        <f t="shared" si="9"/>
        <v>0</v>
      </c>
      <c r="R29" s="1">
        <f t="shared" si="2"/>
        <v>0</v>
      </c>
      <c r="S29" s="1">
        <f t="shared" si="10"/>
        <v>0</v>
      </c>
      <c r="T29" s="1">
        <f t="shared" si="11"/>
        <v>0</v>
      </c>
      <c r="U29" s="1">
        <f t="shared" si="3"/>
        <v>0</v>
      </c>
      <c r="V29" s="1">
        <f t="shared" si="12"/>
        <v>0</v>
      </c>
      <c r="W29" s="153">
        <f t="shared" si="13"/>
        <v>0</v>
      </c>
      <c r="X29" s="2">
        <f t="shared" si="29"/>
        <v>0</v>
      </c>
      <c r="Y29" s="1">
        <f t="shared" si="30"/>
        <v>0</v>
      </c>
      <c r="Z29" s="1">
        <f t="shared" si="31"/>
        <v>0</v>
      </c>
      <c r="AA29" s="154">
        <f t="shared" si="32"/>
        <v>0</v>
      </c>
      <c r="AB29" s="2">
        <f t="shared" si="33"/>
        <v>0</v>
      </c>
      <c r="AC29" s="155" t="e">
        <f t="shared" si="34"/>
        <v>#DIV/0!</v>
      </c>
    </row>
    <row r="30" spans="1:29" ht="51.75" customHeight="1" x14ac:dyDescent="0.25">
      <c r="A30" s="149" t="str">
        <f>+'PRIORIZACIÓN PROCESO-AUDITORIA'!B32</f>
        <v>Unidad Auditable 22</v>
      </c>
      <c r="B30" s="161" t="str">
        <f>+IF('PRIORIZACIÓN PROCESO-AUDITORIA'!I32&gt;0%,"YA CUENTA CON PONDERACIÓN DE RIESGOS, NO DILIGENCIAR ANALISIS OCI", "DILIGENCIE ANALISIS OCI PARA ESTA UNIDAD AUDITABLE")</f>
        <v>DILIGENCIE ANALISIS OCI PARA ESTA UNIDAD AUDITABLE</v>
      </c>
      <c r="C30" s="156"/>
      <c r="D30" s="1">
        <f t="shared" si="4"/>
        <v>0</v>
      </c>
      <c r="E30" s="1"/>
      <c r="F30" s="1">
        <f t="shared" si="20"/>
        <v>0</v>
      </c>
      <c r="G30" s="157"/>
      <c r="H30" s="1">
        <f t="shared" si="5"/>
        <v>0</v>
      </c>
      <c r="I30" s="157"/>
      <c r="J30" s="1">
        <f t="shared" si="6"/>
        <v>0</v>
      </c>
      <c r="K30" s="1"/>
      <c r="L30" s="1">
        <f t="shared" si="21"/>
        <v>0</v>
      </c>
      <c r="M30" s="1"/>
      <c r="N30" s="1">
        <f t="shared" si="7"/>
        <v>0</v>
      </c>
      <c r="O30" s="157"/>
      <c r="P30" s="154">
        <f t="shared" si="22"/>
        <v>0</v>
      </c>
      <c r="Q30" s="1">
        <f t="shared" si="9"/>
        <v>0</v>
      </c>
      <c r="R30" s="1">
        <f t="shared" si="2"/>
        <v>0</v>
      </c>
      <c r="S30" s="1">
        <f t="shared" si="10"/>
        <v>0</v>
      </c>
      <c r="T30" s="1">
        <f t="shared" si="11"/>
        <v>0</v>
      </c>
      <c r="U30" s="1">
        <f t="shared" si="3"/>
        <v>0</v>
      </c>
      <c r="V30" s="1">
        <f t="shared" si="12"/>
        <v>0</v>
      </c>
      <c r="W30" s="153">
        <f t="shared" si="13"/>
        <v>0</v>
      </c>
      <c r="X30" s="2">
        <f t="shared" si="29"/>
        <v>0</v>
      </c>
      <c r="Y30" s="1">
        <f t="shared" si="30"/>
        <v>0</v>
      </c>
      <c r="Z30" s="1">
        <f t="shared" si="31"/>
        <v>0</v>
      </c>
      <c r="AA30" s="154">
        <f t="shared" si="32"/>
        <v>0</v>
      </c>
      <c r="AB30" s="2">
        <f t="shared" si="33"/>
        <v>0</v>
      </c>
      <c r="AC30" s="155" t="e">
        <f t="shared" si="34"/>
        <v>#DIV/0!</v>
      </c>
    </row>
    <row r="31" spans="1:29" ht="51.75" customHeight="1" x14ac:dyDescent="0.25">
      <c r="A31" s="149" t="str">
        <f>+'PRIORIZACIÓN PROCESO-AUDITORIA'!B33</f>
        <v>Unidad Auditable 23</v>
      </c>
      <c r="B31" s="161" t="str">
        <f>+IF('PRIORIZACIÓN PROCESO-AUDITORIA'!I33&gt;0%,"YA CUENTA CON PONDERACIÓN DE RIESGOS, NO DILIGENCIAR ANALISIS OCI", "DILIGENCIE ANALISIS OCI PARA ESTA UNIDAD AUDITABLE")</f>
        <v>DILIGENCIE ANALISIS OCI PARA ESTA UNIDAD AUDITABLE</v>
      </c>
      <c r="C31" s="156"/>
      <c r="D31" s="1">
        <f t="shared" si="4"/>
        <v>0</v>
      </c>
      <c r="E31" s="1"/>
      <c r="F31" s="1">
        <f t="shared" si="20"/>
        <v>0</v>
      </c>
      <c r="G31" s="157"/>
      <c r="H31" s="1">
        <f t="shared" si="5"/>
        <v>0</v>
      </c>
      <c r="I31" s="157"/>
      <c r="J31" s="1">
        <f t="shared" si="6"/>
        <v>0</v>
      </c>
      <c r="K31" s="1"/>
      <c r="L31" s="1">
        <f t="shared" si="21"/>
        <v>0</v>
      </c>
      <c r="M31" s="1"/>
      <c r="N31" s="1">
        <f t="shared" si="7"/>
        <v>0</v>
      </c>
      <c r="O31" s="157"/>
      <c r="P31" s="154">
        <f t="shared" si="22"/>
        <v>0</v>
      </c>
      <c r="Q31" s="1">
        <f t="shared" si="9"/>
        <v>0</v>
      </c>
      <c r="R31" s="1">
        <f t="shared" si="2"/>
        <v>0</v>
      </c>
      <c r="S31" s="1">
        <f t="shared" si="10"/>
        <v>0</v>
      </c>
      <c r="T31" s="1">
        <f t="shared" si="11"/>
        <v>0</v>
      </c>
      <c r="U31" s="1">
        <f t="shared" si="3"/>
        <v>0</v>
      </c>
      <c r="V31" s="1">
        <f t="shared" si="12"/>
        <v>0</v>
      </c>
      <c r="W31" s="153">
        <f t="shared" si="13"/>
        <v>0</v>
      </c>
      <c r="X31" s="2">
        <f t="shared" si="29"/>
        <v>0</v>
      </c>
      <c r="Y31" s="1">
        <f t="shared" si="30"/>
        <v>0</v>
      </c>
      <c r="Z31" s="1">
        <f t="shared" si="31"/>
        <v>0</v>
      </c>
      <c r="AA31" s="154">
        <f t="shared" si="32"/>
        <v>0</v>
      </c>
      <c r="AB31" s="2">
        <f t="shared" si="33"/>
        <v>0</v>
      </c>
      <c r="AC31" s="155" t="e">
        <f t="shared" si="34"/>
        <v>#DIV/0!</v>
      </c>
    </row>
    <row r="32" spans="1:29" ht="51.75" customHeight="1" x14ac:dyDescent="0.25">
      <c r="A32" s="149" t="str">
        <f>+'PRIORIZACIÓN PROCESO-AUDITORIA'!B34</f>
        <v>Unidad Auditable 24</v>
      </c>
      <c r="B32" s="161" t="str">
        <f>+IF('PRIORIZACIÓN PROCESO-AUDITORIA'!I34&gt;0%,"YA CUENTA CON PONDERACIÓN DE RIESGOS, NO DILIGENCIAR ANALISIS OCI", "DILIGENCIE ANALISIS OCI PARA ESTA UNIDAD AUDITABLE")</f>
        <v>DILIGENCIE ANALISIS OCI PARA ESTA UNIDAD AUDITABLE</v>
      </c>
      <c r="C32" s="156"/>
      <c r="D32" s="1">
        <f t="shared" si="4"/>
        <v>0</v>
      </c>
      <c r="E32" s="1"/>
      <c r="F32" s="1">
        <f t="shared" si="20"/>
        <v>0</v>
      </c>
      <c r="G32" s="157"/>
      <c r="H32" s="1">
        <f t="shared" si="5"/>
        <v>0</v>
      </c>
      <c r="I32" s="157"/>
      <c r="J32" s="1">
        <f t="shared" si="6"/>
        <v>0</v>
      </c>
      <c r="K32" s="1"/>
      <c r="L32" s="1">
        <f t="shared" si="21"/>
        <v>0</v>
      </c>
      <c r="M32" s="1"/>
      <c r="N32" s="1">
        <f t="shared" si="7"/>
        <v>0</v>
      </c>
      <c r="O32" s="157"/>
      <c r="P32" s="154">
        <f t="shared" si="22"/>
        <v>0</v>
      </c>
      <c r="Q32" s="1">
        <f t="shared" si="9"/>
        <v>0</v>
      </c>
      <c r="R32" s="1">
        <f t="shared" si="2"/>
        <v>0</v>
      </c>
      <c r="S32" s="1">
        <f t="shared" si="10"/>
        <v>0</v>
      </c>
      <c r="T32" s="1">
        <f t="shared" si="11"/>
        <v>0</v>
      </c>
      <c r="U32" s="1">
        <f t="shared" si="3"/>
        <v>0</v>
      </c>
      <c r="V32" s="1">
        <f t="shared" si="12"/>
        <v>0</v>
      </c>
      <c r="W32" s="153">
        <f t="shared" si="13"/>
        <v>0</v>
      </c>
      <c r="X32" s="2">
        <f t="shared" si="29"/>
        <v>0</v>
      </c>
      <c r="Y32" s="1">
        <f t="shared" si="30"/>
        <v>0</v>
      </c>
      <c r="Z32" s="1">
        <f t="shared" si="31"/>
        <v>0</v>
      </c>
      <c r="AA32" s="154">
        <f t="shared" si="32"/>
        <v>0</v>
      </c>
      <c r="AB32" s="2">
        <f t="shared" si="33"/>
        <v>0</v>
      </c>
      <c r="AC32" s="155" t="e">
        <f t="shared" si="34"/>
        <v>#DIV/0!</v>
      </c>
    </row>
    <row r="33" spans="1:29" ht="51.75" customHeight="1" x14ac:dyDescent="0.25">
      <c r="A33" s="149" t="str">
        <f>+'PRIORIZACIÓN PROCESO-AUDITORIA'!B35</f>
        <v>Unidad Auditable 25</v>
      </c>
      <c r="B33" s="161" t="str">
        <f>+IF('PRIORIZACIÓN PROCESO-AUDITORIA'!I35&gt;0%,"YA CUENTA CON PONDERACIÓN DE RIESGOS, NO DILIGENCIAR ANALISIS OCI", "DILIGENCIE ANALISIS OCI PARA ESTA UNIDAD AUDITABLE")</f>
        <v>DILIGENCIE ANALISIS OCI PARA ESTA UNIDAD AUDITABLE</v>
      </c>
      <c r="C33" s="156"/>
      <c r="D33" s="1">
        <f t="shared" si="4"/>
        <v>0</v>
      </c>
      <c r="E33" s="1"/>
      <c r="F33" s="1">
        <f t="shared" si="20"/>
        <v>0</v>
      </c>
      <c r="G33" s="157"/>
      <c r="H33" s="1">
        <f t="shared" si="5"/>
        <v>0</v>
      </c>
      <c r="I33" s="157"/>
      <c r="J33" s="1">
        <f t="shared" si="6"/>
        <v>0</v>
      </c>
      <c r="K33" s="1"/>
      <c r="L33" s="1">
        <f t="shared" si="21"/>
        <v>0</v>
      </c>
      <c r="M33" s="1"/>
      <c r="N33" s="1">
        <f t="shared" si="7"/>
        <v>0</v>
      </c>
      <c r="O33" s="157"/>
      <c r="P33" s="154">
        <f t="shared" si="22"/>
        <v>0</v>
      </c>
      <c r="Q33" s="1">
        <f t="shared" si="9"/>
        <v>0</v>
      </c>
      <c r="R33" s="1">
        <f t="shared" si="2"/>
        <v>0</v>
      </c>
      <c r="S33" s="1">
        <f t="shared" si="10"/>
        <v>0</v>
      </c>
      <c r="T33" s="1">
        <f t="shared" si="11"/>
        <v>0</v>
      </c>
      <c r="U33" s="1">
        <f t="shared" si="3"/>
        <v>0</v>
      </c>
      <c r="V33" s="1">
        <f t="shared" si="12"/>
        <v>0</v>
      </c>
      <c r="W33" s="153">
        <f t="shared" si="13"/>
        <v>0</v>
      </c>
      <c r="X33" s="2">
        <f t="shared" si="29"/>
        <v>0</v>
      </c>
      <c r="Y33" s="1">
        <f t="shared" si="30"/>
        <v>0</v>
      </c>
      <c r="Z33" s="1">
        <f t="shared" si="31"/>
        <v>0</v>
      </c>
      <c r="AA33" s="154">
        <f t="shared" si="32"/>
        <v>0</v>
      </c>
      <c r="AB33" s="2">
        <f t="shared" si="33"/>
        <v>0</v>
      </c>
      <c r="AC33" s="155" t="e">
        <f t="shared" si="34"/>
        <v>#DIV/0!</v>
      </c>
    </row>
    <row r="34" spans="1:29" ht="51.75" customHeight="1" x14ac:dyDescent="0.25">
      <c r="A34" s="149" t="str">
        <f>+'PRIORIZACIÓN PROCESO-AUDITORIA'!B36</f>
        <v>Unidad Auditable 26</v>
      </c>
      <c r="B34" s="161" t="str">
        <f>+IF('PRIORIZACIÓN PROCESO-AUDITORIA'!I36&gt;0%,"YA CUENTA CON PONDERACIÓN DE RIESGOS, NO DILIGENCIAR ANALISIS OCI", "DILIGENCIE ANALISIS OCI PARA ESTA UNIDAD AUDITABLE")</f>
        <v>DILIGENCIE ANALISIS OCI PARA ESTA UNIDAD AUDITABLE</v>
      </c>
      <c r="C34" s="156"/>
      <c r="D34" s="1">
        <f t="shared" si="4"/>
        <v>0</v>
      </c>
      <c r="E34" s="1"/>
      <c r="F34" s="1">
        <f t="shared" si="20"/>
        <v>0</v>
      </c>
      <c r="G34" s="157"/>
      <c r="H34" s="1">
        <f t="shared" si="5"/>
        <v>0</v>
      </c>
      <c r="I34" s="157"/>
      <c r="J34" s="1">
        <f t="shared" si="6"/>
        <v>0</v>
      </c>
      <c r="K34" s="1"/>
      <c r="L34" s="1">
        <f t="shared" si="21"/>
        <v>0</v>
      </c>
      <c r="M34" s="1"/>
      <c r="N34" s="1">
        <f t="shared" si="7"/>
        <v>0</v>
      </c>
      <c r="O34" s="157"/>
      <c r="P34" s="154">
        <f t="shared" si="22"/>
        <v>0</v>
      </c>
      <c r="Q34" s="1">
        <f t="shared" si="9"/>
        <v>0</v>
      </c>
      <c r="R34" s="1">
        <f t="shared" si="2"/>
        <v>0</v>
      </c>
      <c r="S34" s="1">
        <f t="shared" si="10"/>
        <v>0</v>
      </c>
      <c r="T34" s="1">
        <f t="shared" si="11"/>
        <v>0</v>
      </c>
      <c r="U34" s="1">
        <f t="shared" si="3"/>
        <v>0</v>
      </c>
      <c r="V34" s="1">
        <f t="shared" si="12"/>
        <v>0</v>
      </c>
      <c r="W34" s="153">
        <f t="shared" si="13"/>
        <v>0</v>
      </c>
      <c r="X34" s="2">
        <f t="shared" si="23"/>
        <v>0</v>
      </c>
      <c r="Y34" s="1">
        <f t="shared" si="24"/>
        <v>0</v>
      </c>
      <c r="Z34" s="1">
        <f t="shared" si="25"/>
        <v>0</v>
      </c>
      <c r="AA34" s="154">
        <f t="shared" si="26"/>
        <v>0</v>
      </c>
      <c r="AB34" s="2">
        <f t="shared" si="27"/>
        <v>0</v>
      </c>
      <c r="AC34" s="155" t="e">
        <f t="shared" si="28"/>
        <v>#DIV/0!</v>
      </c>
    </row>
    <row r="35" spans="1:29" ht="51.75" customHeight="1" x14ac:dyDescent="0.25">
      <c r="A35" s="149" t="str">
        <f>+'PRIORIZACIÓN PROCESO-AUDITORIA'!B37</f>
        <v>Unidad Auditable 27</v>
      </c>
      <c r="B35" s="161" t="str">
        <f>+IF('PRIORIZACIÓN PROCESO-AUDITORIA'!I37&gt;0%,"YA CUENTA CON PONDERACIÓN DE RIESGOS, NO DILIGENCIAR ANALISIS OCI", "DILIGENCIE ANALISIS OCI PARA ESTA UNIDAD AUDITABLE")</f>
        <v>DILIGENCIE ANALISIS OCI PARA ESTA UNIDAD AUDITABLE</v>
      </c>
      <c r="C35" s="156"/>
      <c r="D35" s="1">
        <f t="shared" si="4"/>
        <v>0</v>
      </c>
      <c r="E35" s="1"/>
      <c r="F35" s="1">
        <f t="shared" si="20"/>
        <v>0</v>
      </c>
      <c r="G35" s="157"/>
      <c r="H35" s="1">
        <f t="shared" si="5"/>
        <v>0</v>
      </c>
      <c r="I35" s="157"/>
      <c r="J35" s="1">
        <f t="shared" si="6"/>
        <v>0</v>
      </c>
      <c r="K35" s="1"/>
      <c r="L35" s="1">
        <f t="shared" si="21"/>
        <v>0</v>
      </c>
      <c r="M35" s="1"/>
      <c r="N35" s="1">
        <f t="shared" si="7"/>
        <v>0</v>
      </c>
      <c r="O35" s="157"/>
      <c r="P35" s="154">
        <f t="shared" si="22"/>
        <v>0</v>
      </c>
      <c r="Q35" s="1">
        <f t="shared" si="9"/>
        <v>0</v>
      </c>
      <c r="R35" s="1">
        <f t="shared" si="2"/>
        <v>0</v>
      </c>
      <c r="S35" s="1">
        <f t="shared" si="10"/>
        <v>0</v>
      </c>
      <c r="T35" s="1">
        <f t="shared" si="11"/>
        <v>0</v>
      </c>
      <c r="U35" s="1">
        <f t="shared" si="3"/>
        <v>0</v>
      </c>
      <c r="V35" s="1">
        <f t="shared" si="12"/>
        <v>0</v>
      </c>
      <c r="W35" s="153">
        <f t="shared" si="13"/>
        <v>0</v>
      </c>
      <c r="X35" s="2">
        <f t="shared" si="23"/>
        <v>0</v>
      </c>
      <c r="Y35" s="1">
        <f t="shared" si="24"/>
        <v>0</v>
      </c>
      <c r="Z35" s="1">
        <f t="shared" si="25"/>
        <v>0</v>
      </c>
      <c r="AA35" s="154">
        <f t="shared" si="26"/>
        <v>0</v>
      </c>
      <c r="AB35" s="2">
        <f t="shared" si="27"/>
        <v>0</v>
      </c>
      <c r="AC35" s="155" t="e">
        <f t="shared" si="28"/>
        <v>#DIV/0!</v>
      </c>
    </row>
    <row r="36" spans="1:29" ht="51.75" customHeight="1" x14ac:dyDescent="0.25">
      <c r="A36" s="149" t="str">
        <f>+'PRIORIZACIÓN PROCESO-AUDITORIA'!B38</f>
        <v>Unidad Auditable 28</v>
      </c>
      <c r="B36" s="161" t="str">
        <f>+IF('PRIORIZACIÓN PROCESO-AUDITORIA'!I38&gt;0%,"YA CUENTA CON PONDERACIÓN DE RIESGOS, NO DILIGENCIAR ANALISIS OCI", "DILIGENCIE ANALISIS OCI PARA ESTA UNIDAD AUDITABLE")</f>
        <v>DILIGENCIE ANALISIS OCI PARA ESTA UNIDAD AUDITABLE</v>
      </c>
      <c r="C36" s="156"/>
      <c r="D36" s="1">
        <f t="shared" si="4"/>
        <v>0</v>
      </c>
      <c r="E36" s="1"/>
      <c r="F36" s="1">
        <f t="shared" ref="F36:F88" si="35">IF($E36="3 días","E",IF($E36="2 días","A",IF($E36="1 días","M",IF($E36="Varias horas","B",0))))</f>
        <v>0</v>
      </c>
      <c r="G36" s="157"/>
      <c r="H36" s="1">
        <f t="shared" si="5"/>
        <v>0</v>
      </c>
      <c r="I36" s="157"/>
      <c r="J36" s="1">
        <f t="shared" si="6"/>
        <v>0</v>
      </c>
      <c r="K36" s="1"/>
      <c r="L36" s="1">
        <f t="shared" ref="L36:L88" si="36">IF($K36="Hechos de Corrupción","E",IF($K36="Incumplimiento de servicios","A",IF($K36="Retrasos en los servicios","M",IF($K36="Quejas por incumplimientos o retrasos","B",0))))</f>
        <v>0</v>
      </c>
      <c r="M36" s="1"/>
      <c r="N36" s="1">
        <f t="shared" si="7"/>
        <v>0</v>
      </c>
      <c r="O36" s="157"/>
      <c r="P36" s="154">
        <f t="shared" ref="P36:P88" si="37">IF($O36="Critica no recuperable","E",IF($O36="Critica con recuperación parcial","A",IF($O36="Falta de oportunidad para atención usuarios","M",IF($O36="Falta de oportunidad para gestión de los procesos","B",0))))</f>
        <v>0</v>
      </c>
      <c r="Q36" s="1">
        <f t="shared" si="9"/>
        <v>0</v>
      </c>
      <c r="R36" s="1">
        <f t="shared" si="2"/>
        <v>0</v>
      </c>
      <c r="S36" s="1">
        <f t="shared" si="10"/>
        <v>0</v>
      </c>
      <c r="T36" s="1">
        <f t="shared" si="11"/>
        <v>0</v>
      </c>
      <c r="U36" s="1">
        <f t="shared" si="3"/>
        <v>0</v>
      </c>
      <c r="V36" s="1">
        <f t="shared" si="12"/>
        <v>0</v>
      </c>
      <c r="W36" s="153">
        <f t="shared" si="13"/>
        <v>0</v>
      </c>
      <c r="X36" s="2">
        <f t="shared" ref="X36:X43" si="38">COUNTIFS(Q36:W36,"E")</f>
        <v>0</v>
      </c>
      <c r="Y36" s="1">
        <f t="shared" ref="Y36:Y43" si="39">COUNTIF(Q36:W36,"A")</f>
        <v>0</v>
      </c>
      <c r="Z36" s="1">
        <f t="shared" ref="Z36:Z43" si="40">COUNTIF(Q36:W36,"M")</f>
        <v>0</v>
      </c>
      <c r="AA36" s="154">
        <f t="shared" ref="AA36:AA43" si="41">COUNTIF(Q36:W36,"B")</f>
        <v>0</v>
      </c>
      <c r="AB36" s="2">
        <f t="shared" ref="AB36:AB43" si="42">SUM(X36:AA36)</f>
        <v>0</v>
      </c>
      <c r="AC36" s="155" t="e">
        <f t="shared" ref="AC36:AC43" si="43">+IF((X36/AB36)&gt;=0.2,"Extremo",+IF(((X36/AB36)+(Y36/AB36))&gt;=0.3,"Alto",+IF(((X36/AB36)+(Y36/AB36)+(Z36/AB36))&gt;=0.4,"Moderado",+IF((X36/AB36)+(Y36/AB36)+(Z36/AB36)+(AA36/AB36)&gt;=0.5,"Bajo",""))))</f>
        <v>#DIV/0!</v>
      </c>
    </row>
    <row r="37" spans="1:29" ht="51.75" customHeight="1" x14ac:dyDescent="0.25">
      <c r="A37" s="149" t="str">
        <f>+'PRIORIZACIÓN PROCESO-AUDITORIA'!B39</f>
        <v>Unidad Auditable 29</v>
      </c>
      <c r="B37" s="161" t="str">
        <f>+IF('PRIORIZACIÓN PROCESO-AUDITORIA'!I39&gt;0%,"YA CUENTA CON PONDERACIÓN DE RIESGOS, NO DILIGENCIAR ANALISIS OCI", "DILIGENCIE ANALISIS OCI PARA ESTA UNIDAD AUDITABLE")</f>
        <v>DILIGENCIE ANALISIS OCI PARA ESTA UNIDAD AUDITABLE</v>
      </c>
      <c r="C37" s="156"/>
      <c r="D37" s="1">
        <f t="shared" si="4"/>
        <v>0</v>
      </c>
      <c r="E37" s="1"/>
      <c r="F37" s="1">
        <f t="shared" si="35"/>
        <v>0</v>
      </c>
      <c r="G37" s="157"/>
      <c r="H37" s="1">
        <f t="shared" si="5"/>
        <v>0</v>
      </c>
      <c r="I37" s="157"/>
      <c r="J37" s="1">
        <f t="shared" si="6"/>
        <v>0</v>
      </c>
      <c r="K37" s="1"/>
      <c r="L37" s="1">
        <f t="shared" si="36"/>
        <v>0</v>
      </c>
      <c r="M37" s="1"/>
      <c r="N37" s="1">
        <f t="shared" si="7"/>
        <v>0</v>
      </c>
      <c r="O37" s="157"/>
      <c r="P37" s="154">
        <f t="shared" si="37"/>
        <v>0</v>
      </c>
      <c r="Q37" s="1">
        <f t="shared" si="9"/>
        <v>0</v>
      </c>
      <c r="R37" s="1">
        <f t="shared" si="2"/>
        <v>0</v>
      </c>
      <c r="S37" s="1">
        <f t="shared" si="10"/>
        <v>0</v>
      </c>
      <c r="T37" s="1">
        <f t="shared" si="11"/>
        <v>0</v>
      </c>
      <c r="U37" s="1">
        <f t="shared" si="3"/>
        <v>0</v>
      </c>
      <c r="V37" s="1">
        <f t="shared" si="12"/>
        <v>0</v>
      </c>
      <c r="W37" s="153">
        <f t="shared" si="13"/>
        <v>0</v>
      </c>
      <c r="X37" s="2">
        <f t="shared" si="38"/>
        <v>0</v>
      </c>
      <c r="Y37" s="1">
        <f t="shared" si="39"/>
        <v>0</v>
      </c>
      <c r="Z37" s="1">
        <f t="shared" si="40"/>
        <v>0</v>
      </c>
      <c r="AA37" s="154">
        <f t="shared" si="41"/>
        <v>0</v>
      </c>
      <c r="AB37" s="2">
        <f t="shared" si="42"/>
        <v>0</v>
      </c>
      <c r="AC37" s="155" t="e">
        <f t="shared" si="43"/>
        <v>#DIV/0!</v>
      </c>
    </row>
    <row r="38" spans="1:29" ht="51.75" customHeight="1" x14ac:dyDescent="0.25">
      <c r="A38" s="149" t="str">
        <f>+'PRIORIZACIÓN PROCESO-AUDITORIA'!B40</f>
        <v>Unidad Auditable 30</v>
      </c>
      <c r="B38" s="161" t="str">
        <f>+IF('PRIORIZACIÓN PROCESO-AUDITORIA'!I40&gt;0%,"YA CUENTA CON PONDERACIÓN DE RIESGOS, NO DILIGENCIAR ANALISIS OCI", "DILIGENCIE ANALISIS OCI PARA ESTA UNIDAD AUDITABLE")</f>
        <v>DILIGENCIE ANALISIS OCI PARA ESTA UNIDAD AUDITABLE</v>
      </c>
      <c r="C38" s="156"/>
      <c r="D38" s="1">
        <f t="shared" si="4"/>
        <v>0</v>
      </c>
      <c r="E38" s="1"/>
      <c r="F38" s="1">
        <f t="shared" si="35"/>
        <v>0</v>
      </c>
      <c r="G38" s="157"/>
      <c r="H38" s="1">
        <f t="shared" si="5"/>
        <v>0</v>
      </c>
      <c r="I38" s="157"/>
      <c r="J38" s="1">
        <f t="shared" si="6"/>
        <v>0</v>
      </c>
      <c r="K38" s="1"/>
      <c r="L38" s="1">
        <f t="shared" si="36"/>
        <v>0</v>
      </c>
      <c r="M38" s="1"/>
      <c r="N38" s="1">
        <f t="shared" si="7"/>
        <v>0</v>
      </c>
      <c r="O38" s="157"/>
      <c r="P38" s="154">
        <f t="shared" si="37"/>
        <v>0</v>
      </c>
      <c r="Q38" s="1">
        <f t="shared" si="9"/>
        <v>0</v>
      </c>
      <c r="R38" s="1">
        <f t="shared" si="2"/>
        <v>0</v>
      </c>
      <c r="S38" s="1">
        <f t="shared" si="10"/>
        <v>0</v>
      </c>
      <c r="T38" s="1">
        <f t="shared" si="11"/>
        <v>0</v>
      </c>
      <c r="U38" s="1">
        <f t="shared" si="3"/>
        <v>0</v>
      </c>
      <c r="V38" s="1">
        <f t="shared" si="12"/>
        <v>0</v>
      </c>
      <c r="W38" s="153">
        <f t="shared" si="13"/>
        <v>0</v>
      </c>
      <c r="X38" s="2">
        <f t="shared" si="38"/>
        <v>0</v>
      </c>
      <c r="Y38" s="1">
        <f t="shared" si="39"/>
        <v>0</v>
      </c>
      <c r="Z38" s="1">
        <f t="shared" si="40"/>
        <v>0</v>
      </c>
      <c r="AA38" s="154">
        <f t="shared" si="41"/>
        <v>0</v>
      </c>
      <c r="AB38" s="2">
        <f t="shared" si="42"/>
        <v>0</v>
      </c>
      <c r="AC38" s="155" t="e">
        <f t="shared" si="43"/>
        <v>#DIV/0!</v>
      </c>
    </row>
    <row r="39" spans="1:29" ht="51.75" customHeight="1" x14ac:dyDescent="0.25">
      <c r="A39" s="149" t="str">
        <f>+'PRIORIZACIÓN PROCESO-AUDITORIA'!B41</f>
        <v>Unidad Auditable 31</v>
      </c>
      <c r="B39" s="161" t="str">
        <f>+IF('PRIORIZACIÓN PROCESO-AUDITORIA'!I41&gt;0%,"YA CUENTA CON PONDERACIÓN DE RIESGOS, NO DILIGENCIAR ANALISIS OCI", "DILIGENCIE ANALISIS OCI PARA ESTA UNIDAD AUDITABLE")</f>
        <v>DILIGENCIE ANALISIS OCI PARA ESTA UNIDAD AUDITABLE</v>
      </c>
      <c r="C39" s="156"/>
      <c r="D39" s="1">
        <f t="shared" si="4"/>
        <v>0</v>
      </c>
      <c r="E39" s="1"/>
      <c r="F39" s="1">
        <f t="shared" si="35"/>
        <v>0</v>
      </c>
      <c r="G39" s="157"/>
      <c r="H39" s="1">
        <f t="shared" si="5"/>
        <v>0</v>
      </c>
      <c r="I39" s="157"/>
      <c r="J39" s="1">
        <f t="shared" si="6"/>
        <v>0</v>
      </c>
      <c r="K39" s="1"/>
      <c r="L39" s="1">
        <f t="shared" si="36"/>
        <v>0</v>
      </c>
      <c r="M39" s="1"/>
      <c r="N39" s="1">
        <f t="shared" si="7"/>
        <v>0</v>
      </c>
      <c r="O39" s="157"/>
      <c r="P39" s="154">
        <f t="shared" si="37"/>
        <v>0</v>
      </c>
      <c r="Q39" s="1">
        <f t="shared" si="9"/>
        <v>0</v>
      </c>
      <c r="R39" s="1">
        <f t="shared" si="2"/>
        <v>0</v>
      </c>
      <c r="S39" s="1">
        <f t="shared" si="10"/>
        <v>0</v>
      </c>
      <c r="T39" s="1">
        <f t="shared" si="11"/>
        <v>0</v>
      </c>
      <c r="U39" s="1">
        <f t="shared" si="3"/>
        <v>0</v>
      </c>
      <c r="V39" s="1">
        <f t="shared" si="12"/>
        <v>0</v>
      </c>
      <c r="W39" s="153">
        <f t="shared" si="13"/>
        <v>0</v>
      </c>
      <c r="X39" s="2">
        <f t="shared" si="38"/>
        <v>0</v>
      </c>
      <c r="Y39" s="1">
        <f t="shared" si="39"/>
        <v>0</v>
      </c>
      <c r="Z39" s="1">
        <f t="shared" si="40"/>
        <v>0</v>
      </c>
      <c r="AA39" s="154">
        <f t="shared" si="41"/>
        <v>0</v>
      </c>
      <c r="AB39" s="2">
        <f t="shared" si="42"/>
        <v>0</v>
      </c>
      <c r="AC39" s="155" t="e">
        <f t="shared" si="43"/>
        <v>#DIV/0!</v>
      </c>
    </row>
    <row r="40" spans="1:29" ht="51.75" customHeight="1" x14ac:dyDescent="0.25">
      <c r="A40" s="149" t="str">
        <f>+'PRIORIZACIÓN PROCESO-AUDITORIA'!B42</f>
        <v>Unidad Auditable 32</v>
      </c>
      <c r="B40" s="161" t="str">
        <f>+IF('PRIORIZACIÓN PROCESO-AUDITORIA'!I42&gt;0%,"YA CUENTA CON PONDERACIÓN DE RIESGOS, NO DILIGENCIAR ANALISIS OCI", "DILIGENCIE ANALISIS OCI PARA ESTA UNIDAD AUDITABLE")</f>
        <v>DILIGENCIE ANALISIS OCI PARA ESTA UNIDAD AUDITABLE</v>
      </c>
      <c r="C40" s="156"/>
      <c r="D40" s="1">
        <f t="shared" si="4"/>
        <v>0</v>
      </c>
      <c r="E40" s="1"/>
      <c r="F40" s="1">
        <f t="shared" si="35"/>
        <v>0</v>
      </c>
      <c r="G40" s="157"/>
      <c r="H40" s="1">
        <f t="shared" si="5"/>
        <v>0</v>
      </c>
      <c r="I40" s="157"/>
      <c r="J40" s="1">
        <f t="shared" si="6"/>
        <v>0</v>
      </c>
      <c r="K40" s="1"/>
      <c r="L40" s="1">
        <f t="shared" si="36"/>
        <v>0</v>
      </c>
      <c r="M40" s="1"/>
      <c r="N40" s="1">
        <f t="shared" si="7"/>
        <v>0</v>
      </c>
      <c r="O40" s="157"/>
      <c r="P40" s="154">
        <f t="shared" si="37"/>
        <v>0</v>
      </c>
      <c r="Q40" s="1">
        <f t="shared" si="9"/>
        <v>0</v>
      </c>
      <c r="R40" s="1">
        <f t="shared" si="2"/>
        <v>0</v>
      </c>
      <c r="S40" s="1">
        <f t="shared" si="10"/>
        <v>0</v>
      </c>
      <c r="T40" s="1">
        <f t="shared" si="11"/>
        <v>0</v>
      </c>
      <c r="U40" s="1">
        <f t="shared" si="3"/>
        <v>0</v>
      </c>
      <c r="V40" s="1">
        <f t="shared" si="12"/>
        <v>0</v>
      </c>
      <c r="W40" s="153">
        <f t="shared" si="13"/>
        <v>0</v>
      </c>
      <c r="X40" s="2">
        <f t="shared" si="38"/>
        <v>0</v>
      </c>
      <c r="Y40" s="1">
        <f t="shared" si="39"/>
        <v>0</v>
      </c>
      <c r="Z40" s="1">
        <f t="shared" si="40"/>
        <v>0</v>
      </c>
      <c r="AA40" s="154">
        <f t="shared" si="41"/>
        <v>0</v>
      </c>
      <c r="AB40" s="2">
        <f t="shared" si="42"/>
        <v>0</v>
      </c>
      <c r="AC40" s="155" t="e">
        <f t="shared" si="43"/>
        <v>#DIV/0!</v>
      </c>
    </row>
    <row r="41" spans="1:29" ht="51.75" customHeight="1" x14ac:dyDescent="0.25">
      <c r="A41" s="149" t="str">
        <f>+'PRIORIZACIÓN PROCESO-AUDITORIA'!B43</f>
        <v>Unidad Auditable 33</v>
      </c>
      <c r="B41" s="161" t="str">
        <f>+IF('PRIORIZACIÓN PROCESO-AUDITORIA'!I43&gt;0%,"YA CUENTA CON PONDERACIÓN DE RIESGOS, NO DILIGENCIAR ANALISIS OCI", "DILIGENCIE ANALISIS OCI PARA ESTA UNIDAD AUDITABLE")</f>
        <v>DILIGENCIE ANALISIS OCI PARA ESTA UNIDAD AUDITABLE</v>
      </c>
      <c r="C41" s="156"/>
      <c r="D41" s="1">
        <f t="shared" si="4"/>
        <v>0</v>
      </c>
      <c r="E41" s="1"/>
      <c r="F41" s="1">
        <f t="shared" si="35"/>
        <v>0</v>
      </c>
      <c r="G41" s="157"/>
      <c r="H41" s="1">
        <f t="shared" si="5"/>
        <v>0</v>
      </c>
      <c r="I41" s="157"/>
      <c r="J41" s="1">
        <f t="shared" si="6"/>
        <v>0</v>
      </c>
      <c r="K41" s="1"/>
      <c r="L41" s="1">
        <f t="shared" si="36"/>
        <v>0</v>
      </c>
      <c r="M41" s="1"/>
      <c r="N41" s="1">
        <f t="shared" si="7"/>
        <v>0</v>
      </c>
      <c r="O41" s="157"/>
      <c r="P41" s="154">
        <f t="shared" si="37"/>
        <v>0</v>
      </c>
      <c r="Q41" s="1">
        <f t="shared" si="9"/>
        <v>0</v>
      </c>
      <c r="R41" s="1">
        <f t="shared" si="2"/>
        <v>0</v>
      </c>
      <c r="S41" s="1">
        <f t="shared" si="10"/>
        <v>0</v>
      </c>
      <c r="T41" s="1">
        <f t="shared" si="11"/>
        <v>0</v>
      </c>
      <c r="U41" s="1">
        <f t="shared" si="3"/>
        <v>0</v>
      </c>
      <c r="V41" s="1">
        <f t="shared" si="12"/>
        <v>0</v>
      </c>
      <c r="W41" s="153">
        <f t="shared" si="13"/>
        <v>0</v>
      </c>
      <c r="X41" s="2">
        <f t="shared" si="38"/>
        <v>0</v>
      </c>
      <c r="Y41" s="1">
        <f t="shared" si="39"/>
        <v>0</v>
      </c>
      <c r="Z41" s="1">
        <f t="shared" si="40"/>
        <v>0</v>
      </c>
      <c r="AA41" s="154">
        <f t="shared" si="41"/>
        <v>0</v>
      </c>
      <c r="AB41" s="2">
        <f t="shared" si="42"/>
        <v>0</v>
      </c>
      <c r="AC41" s="155" t="e">
        <f t="shared" si="43"/>
        <v>#DIV/0!</v>
      </c>
    </row>
    <row r="42" spans="1:29" ht="51.75" customHeight="1" x14ac:dyDescent="0.25">
      <c r="A42" s="149" t="str">
        <f>+'PRIORIZACIÓN PROCESO-AUDITORIA'!B44</f>
        <v>Unidad Auditable 34</v>
      </c>
      <c r="B42" s="161" t="str">
        <f>+IF('PRIORIZACIÓN PROCESO-AUDITORIA'!I44&gt;0%,"YA CUENTA CON PONDERACIÓN DE RIESGOS, NO DILIGENCIAR ANALISIS OCI", "DILIGENCIE ANALISIS OCI PARA ESTA UNIDAD AUDITABLE")</f>
        <v>DILIGENCIE ANALISIS OCI PARA ESTA UNIDAD AUDITABLE</v>
      </c>
      <c r="C42" s="156"/>
      <c r="D42" s="1">
        <f t="shared" si="4"/>
        <v>0</v>
      </c>
      <c r="E42" s="1"/>
      <c r="F42" s="1">
        <f t="shared" si="35"/>
        <v>0</v>
      </c>
      <c r="G42" s="157"/>
      <c r="H42" s="1">
        <f t="shared" si="5"/>
        <v>0</v>
      </c>
      <c r="I42" s="157"/>
      <c r="J42" s="1">
        <f t="shared" si="6"/>
        <v>0</v>
      </c>
      <c r="K42" s="1"/>
      <c r="L42" s="1">
        <f t="shared" si="36"/>
        <v>0</v>
      </c>
      <c r="M42" s="1"/>
      <c r="N42" s="1">
        <f t="shared" si="7"/>
        <v>0</v>
      </c>
      <c r="O42" s="157"/>
      <c r="P42" s="154">
        <f t="shared" si="37"/>
        <v>0</v>
      </c>
      <c r="Q42" s="1">
        <f t="shared" si="9"/>
        <v>0</v>
      </c>
      <c r="R42" s="1">
        <f t="shared" si="2"/>
        <v>0</v>
      </c>
      <c r="S42" s="1">
        <f t="shared" si="10"/>
        <v>0</v>
      </c>
      <c r="T42" s="1">
        <f t="shared" si="11"/>
        <v>0</v>
      </c>
      <c r="U42" s="1">
        <f t="shared" si="3"/>
        <v>0</v>
      </c>
      <c r="V42" s="1">
        <f t="shared" si="12"/>
        <v>0</v>
      </c>
      <c r="W42" s="153">
        <f t="shared" si="13"/>
        <v>0</v>
      </c>
      <c r="X42" s="2">
        <f t="shared" si="38"/>
        <v>0</v>
      </c>
      <c r="Y42" s="1">
        <f t="shared" si="39"/>
        <v>0</v>
      </c>
      <c r="Z42" s="1">
        <f t="shared" si="40"/>
        <v>0</v>
      </c>
      <c r="AA42" s="154">
        <f t="shared" si="41"/>
        <v>0</v>
      </c>
      <c r="AB42" s="2">
        <f t="shared" si="42"/>
        <v>0</v>
      </c>
      <c r="AC42" s="155" t="e">
        <f t="shared" si="43"/>
        <v>#DIV/0!</v>
      </c>
    </row>
    <row r="43" spans="1:29" ht="51.75" customHeight="1" x14ac:dyDescent="0.25">
      <c r="A43" s="149" t="str">
        <f>+'PRIORIZACIÓN PROCESO-AUDITORIA'!B45</f>
        <v>Unidad Auditable 35</v>
      </c>
      <c r="B43" s="161" t="str">
        <f>+IF('PRIORIZACIÓN PROCESO-AUDITORIA'!I45&gt;0%,"YA CUENTA CON PONDERACIÓN DE RIESGOS, NO DILIGENCIAR ANALISIS OCI", "DILIGENCIE ANALISIS OCI PARA ESTA UNIDAD AUDITABLE")</f>
        <v>DILIGENCIE ANALISIS OCI PARA ESTA UNIDAD AUDITABLE</v>
      </c>
      <c r="C43" s="156"/>
      <c r="D43" s="1">
        <f t="shared" si="4"/>
        <v>0</v>
      </c>
      <c r="E43" s="1"/>
      <c r="F43" s="1">
        <f t="shared" si="35"/>
        <v>0</v>
      </c>
      <c r="G43" s="157"/>
      <c r="H43" s="1">
        <f t="shared" si="5"/>
        <v>0</v>
      </c>
      <c r="I43" s="157"/>
      <c r="J43" s="1">
        <f t="shared" si="6"/>
        <v>0</v>
      </c>
      <c r="K43" s="1"/>
      <c r="L43" s="1">
        <f t="shared" si="36"/>
        <v>0</v>
      </c>
      <c r="M43" s="1"/>
      <c r="N43" s="1">
        <f t="shared" si="7"/>
        <v>0</v>
      </c>
      <c r="O43" s="157"/>
      <c r="P43" s="154">
        <f t="shared" si="37"/>
        <v>0</v>
      </c>
      <c r="Q43" s="1">
        <f t="shared" si="9"/>
        <v>0</v>
      </c>
      <c r="R43" s="1">
        <f t="shared" si="2"/>
        <v>0</v>
      </c>
      <c r="S43" s="1">
        <f t="shared" si="10"/>
        <v>0</v>
      </c>
      <c r="T43" s="1">
        <f t="shared" si="11"/>
        <v>0</v>
      </c>
      <c r="U43" s="1">
        <f t="shared" si="3"/>
        <v>0</v>
      </c>
      <c r="V43" s="1">
        <f t="shared" si="12"/>
        <v>0</v>
      </c>
      <c r="W43" s="153">
        <f t="shared" si="13"/>
        <v>0</v>
      </c>
      <c r="X43" s="2">
        <f t="shared" si="38"/>
        <v>0</v>
      </c>
      <c r="Y43" s="1">
        <f t="shared" si="39"/>
        <v>0</v>
      </c>
      <c r="Z43" s="1">
        <f t="shared" si="40"/>
        <v>0</v>
      </c>
      <c r="AA43" s="154">
        <f t="shared" si="41"/>
        <v>0</v>
      </c>
      <c r="AB43" s="2">
        <f t="shared" si="42"/>
        <v>0</v>
      </c>
      <c r="AC43" s="155" t="e">
        <f t="shared" si="43"/>
        <v>#DIV/0!</v>
      </c>
    </row>
    <row r="44" spans="1:29" ht="30" x14ac:dyDescent="0.25">
      <c r="A44" s="149" t="str">
        <f>+'PRIORIZACIÓN PROCESO-AUDITORIA'!B46</f>
        <v>Unidad Auditable 36</v>
      </c>
      <c r="B44" s="161" t="str">
        <f>+IF('PRIORIZACIÓN PROCESO-AUDITORIA'!I46&gt;0%,"YA CUENTA CON PONDERACIÓN DE RIESGOS, NO DILIGENCIAR ANALISIS OCI", "DILIGENCIE ANALISIS OCI PARA ESTA UNIDAD AUDITABLE")</f>
        <v>DILIGENCIE ANALISIS OCI PARA ESTA UNIDAD AUDITABLE</v>
      </c>
      <c r="C44" s="156"/>
      <c r="D44" s="1">
        <f t="shared" si="4"/>
        <v>0</v>
      </c>
      <c r="E44" s="1"/>
      <c r="F44" s="1">
        <f t="shared" si="35"/>
        <v>0</v>
      </c>
      <c r="G44" s="157"/>
      <c r="H44" s="1">
        <f t="shared" si="5"/>
        <v>0</v>
      </c>
      <c r="I44" s="157"/>
      <c r="J44" s="1">
        <f t="shared" si="6"/>
        <v>0</v>
      </c>
      <c r="K44" s="1"/>
      <c r="L44" s="1">
        <f t="shared" si="36"/>
        <v>0</v>
      </c>
      <c r="M44" s="1"/>
      <c r="N44" s="1">
        <f t="shared" si="7"/>
        <v>0</v>
      </c>
      <c r="O44" s="157"/>
      <c r="P44" s="154">
        <f t="shared" si="37"/>
        <v>0</v>
      </c>
      <c r="Q44" s="1">
        <f t="shared" si="9"/>
        <v>0</v>
      </c>
      <c r="R44" s="1">
        <f t="shared" si="2"/>
        <v>0</v>
      </c>
      <c r="S44" s="1">
        <f t="shared" si="10"/>
        <v>0</v>
      </c>
      <c r="T44" s="1">
        <f t="shared" si="11"/>
        <v>0</v>
      </c>
      <c r="U44" s="1">
        <f t="shared" si="3"/>
        <v>0</v>
      </c>
      <c r="V44" s="1">
        <f t="shared" si="12"/>
        <v>0</v>
      </c>
      <c r="W44" s="153">
        <f t="shared" si="13"/>
        <v>0</v>
      </c>
      <c r="X44" s="2">
        <f t="shared" ref="X44:X88" si="44">COUNTIFS(Q44:W44,"E")</f>
        <v>0</v>
      </c>
      <c r="Y44" s="1">
        <f t="shared" ref="Y44:Y88" si="45">COUNTIF(Q44:W44,"A")</f>
        <v>0</v>
      </c>
      <c r="Z44" s="1">
        <f t="shared" ref="Z44:Z88" si="46">COUNTIF(Q44:W44,"M")</f>
        <v>0</v>
      </c>
      <c r="AA44" s="154">
        <f t="shared" ref="AA44:AA88" si="47">COUNTIF(Q44:W44,"B")</f>
        <v>0</v>
      </c>
      <c r="AB44" s="2">
        <f t="shared" ref="AB44:AB88" si="48">SUM(X44:AA44)</f>
        <v>0</v>
      </c>
      <c r="AC44" s="155" t="e">
        <f t="shared" ref="AC44:AC88" si="49">+IF((X44/AB44)&gt;=0.2,"Extremo",+IF(((X44/AB44)+(Y44/AB44))&gt;=0.3,"Alto",+IF(((X44/AB44)+(Y44/AB44)+(Z44/AB44))&gt;=0.4,"Moderado",+IF((X44/AB44)+(Y44/AB44)+(Z44/AB44)+(AA44/AB44)&gt;=0.5,"Bajo",""))))</f>
        <v>#DIV/0!</v>
      </c>
    </row>
    <row r="45" spans="1:29" ht="30" x14ac:dyDescent="0.25">
      <c r="A45" s="149" t="str">
        <f>+'PRIORIZACIÓN PROCESO-AUDITORIA'!B47</f>
        <v>Unidad Auditable 37</v>
      </c>
      <c r="B45" s="161" t="str">
        <f>+IF('PRIORIZACIÓN PROCESO-AUDITORIA'!I47&gt;0%,"YA CUENTA CON PONDERACIÓN DE RIESGOS, NO DILIGENCIAR ANALISIS OCI", "DILIGENCIE ANALISIS OCI PARA ESTA UNIDAD AUDITABLE")</f>
        <v>DILIGENCIE ANALISIS OCI PARA ESTA UNIDAD AUDITABLE</v>
      </c>
      <c r="C45" s="156"/>
      <c r="D45" s="1">
        <f t="shared" si="4"/>
        <v>0</v>
      </c>
      <c r="E45" s="1"/>
      <c r="F45" s="1">
        <f t="shared" si="35"/>
        <v>0</v>
      </c>
      <c r="G45" s="157"/>
      <c r="H45" s="1">
        <f t="shared" si="5"/>
        <v>0</v>
      </c>
      <c r="I45" s="157"/>
      <c r="J45" s="1">
        <f t="shared" si="6"/>
        <v>0</v>
      </c>
      <c r="K45" s="1"/>
      <c r="L45" s="1">
        <f t="shared" si="36"/>
        <v>0</v>
      </c>
      <c r="M45" s="1"/>
      <c r="N45" s="1">
        <f t="shared" si="7"/>
        <v>0</v>
      </c>
      <c r="O45" s="157"/>
      <c r="P45" s="154">
        <f t="shared" si="37"/>
        <v>0</v>
      </c>
      <c r="Q45" s="1">
        <f t="shared" si="9"/>
        <v>0</v>
      </c>
      <c r="R45" s="1">
        <f t="shared" si="2"/>
        <v>0</v>
      </c>
      <c r="S45" s="1">
        <f t="shared" si="10"/>
        <v>0</v>
      </c>
      <c r="T45" s="1">
        <f t="shared" si="11"/>
        <v>0</v>
      </c>
      <c r="U45" s="1">
        <f t="shared" si="3"/>
        <v>0</v>
      </c>
      <c r="V45" s="1">
        <f t="shared" si="12"/>
        <v>0</v>
      </c>
      <c r="W45" s="153">
        <f t="shared" si="13"/>
        <v>0</v>
      </c>
      <c r="X45" s="2">
        <f t="shared" si="44"/>
        <v>0</v>
      </c>
      <c r="Y45" s="1">
        <f t="shared" si="45"/>
        <v>0</v>
      </c>
      <c r="Z45" s="1">
        <f t="shared" si="46"/>
        <v>0</v>
      </c>
      <c r="AA45" s="154">
        <f t="shared" si="47"/>
        <v>0</v>
      </c>
      <c r="AB45" s="2">
        <f t="shared" si="48"/>
        <v>0</v>
      </c>
      <c r="AC45" s="155" t="e">
        <f t="shared" si="49"/>
        <v>#DIV/0!</v>
      </c>
    </row>
    <row r="46" spans="1:29" ht="30" x14ac:dyDescent="0.25">
      <c r="A46" s="149" t="str">
        <f>+'PRIORIZACIÓN PROCESO-AUDITORIA'!B48</f>
        <v>Unidad Auditable 38</v>
      </c>
      <c r="B46" s="161" t="str">
        <f>+IF('PRIORIZACIÓN PROCESO-AUDITORIA'!I48&gt;0%,"YA CUENTA CON PONDERACIÓN DE RIESGOS, NO DILIGENCIAR ANALISIS OCI", "DILIGENCIE ANALISIS OCI PARA ESTA UNIDAD AUDITABLE")</f>
        <v>DILIGENCIE ANALISIS OCI PARA ESTA UNIDAD AUDITABLE</v>
      </c>
      <c r="C46" s="156"/>
      <c r="D46" s="1">
        <f t="shared" si="4"/>
        <v>0</v>
      </c>
      <c r="E46" s="1"/>
      <c r="F46" s="1">
        <f t="shared" si="35"/>
        <v>0</v>
      </c>
      <c r="G46" s="157"/>
      <c r="H46" s="1">
        <f t="shared" si="5"/>
        <v>0</v>
      </c>
      <c r="I46" s="157"/>
      <c r="J46" s="1">
        <f t="shared" si="6"/>
        <v>0</v>
      </c>
      <c r="K46" s="1"/>
      <c r="L46" s="1">
        <f t="shared" si="36"/>
        <v>0</v>
      </c>
      <c r="M46" s="1"/>
      <c r="N46" s="1">
        <f t="shared" si="7"/>
        <v>0</v>
      </c>
      <c r="O46" s="157"/>
      <c r="P46" s="154">
        <f t="shared" si="37"/>
        <v>0</v>
      </c>
      <c r="Q46" s="1">
        <f t="shared" si="9"/>
        <v>0</v>
      </c>
      <c r="R46" s="1">
        <f t="shared" si="2"/>
        <v>0</v>
      </c>
      <c r="S46" s="1">
        <f t="shared" si="10"/>
        <v>0</v>
      </c>
      <c r="T46" s="1">
        <f t="shared" si="11"/>
        <v>0</v>
      </c>
      <c r="U46" s="1">
        <f t="shared" si="3"/>
        <v>0</v>
      </c>
      <c r="V46" s="1">
        <f t="shared" si="12"/>
        <v>0</v>
      </c>
      <c r="W46" s="153">
        <f t="shared" si="13"/>
        <v>0</v>
      </c>
      <c r="X46" s="2">
        <f t="shared" si="44"/>
        <v>0</v>
      </c>
      <c r="Y46" s="1">
        <f t="shared" si="45"/>
        <v>0</v>
      </c>
      <c r="Z46" s="1">
        <f t="shared" si="46"/>
        <v>0</v>
      </c>
      <c r="AA46" s="154">
        <f t="shared" si="47"/>
        <v>0</v>
      </c>
      <c r="AB46" s="2">
        <f t="shared" si="48"/>
        <v>0</v>
      </c>
      <c r="AC46" s="155" t="e">
        <f t="shared" si="49"/>
        <v>#DIV/0!</v>
      </c>
    </row>
    <row r="47" spans="1:29" ht="30" x14ac:dyDescent="0.25">
      <c r="A47" s="149" t="str">
        <f>+'PRIORIZACIÓN PROCESO-AUDITORIA'!B49</f>
        <v>Unidad Auditable 39</v>
      </c>
      <c r="B47" s="161" t="str">
        <f>+IF('PRIORIZACIÓN PROCESO-AUDITORIA'!I49&gt;0%,"YA CUENTA CON PONDERACIÓN DE RIESGOS, NO DILIGENCIAR ANALISIS OCI", "DILIGENCIE ANALISIS OCI PARA ESTA UNIDAD AUDITABLE")</f>
        <v>DILIGENCIE ANALISIS OCI PARA ESTA UNIDAD AUDITABLE</v>
      </c>
      <c r="C47" s="156"/>
      <c r="D47" s="1">
        <f t="shared" si="4"/>
        <v>0</v>
      </c>
      <c r="E47" s="1"/>
      <c r="F47" s="1">
        <f t="shared" si="35"/>
        <v>0</v>
      </c>
      <c r="G47" s="157"/>
      <c r="H47" s="1">
        <f t="shared" si="5"/>
        <v>0</v>
      </c>
      <c r="I47" s="157"/>
      <c r="J47" s="1">
        <f t="shared" si="6"/>
        <v>0</v>
      </c>
      <c r="K47" s="1"/>
      <c r="L47" s="1">
        <f t="shared" si="36"/>
        <v>0</v>
      </c>
      <c r="M47" s="1"/>
      <c r="N47" s="1">
        <f t="shared" si="7"/>
        <v>0</v>
      </c>
      <c r="O47" s="157"/>
      <c r="P47" s="154">
        <f t="shared" si="37"/>
        <v>0</v>
      </c>
      <c r="Q47" s="1">
        <f t="shared" si="9"/>
        <v>0</v>
      </c>
      <c r="R47" s="1">
        <f t="shared" si="2"/>
        <v>0</v>
      </c>
      <c r="S47" s="1">
        <f t="shared" si="10"/>
        <v>0</v>
      </c>
      <c r="T47" s="1">
        <f t="shared" si="11"/>
        <v>0</v>
      </c>
      <c r="U47" s="1">
        <f t="shared" si="3"/>
        <v>0</v>
      </c>
      <c r="V47" s="1">
        <f t="shared" si="12"/>
        <v>0</v>
      </c>
      <c r="W47" s="153">
        <f t="shared" si="13"/>
        <v>0</v>
      </c>
      <c r="X47" s="2">
        <f t="shared" si="44"/>
        <v>0</v>
      </c>
      <c r="Y47" s="1">
        <f t="shared" si="45"/>
        <v>0</v>
      </c>
      <c r="Z47" s="1">
        <f t="shared" si="46"/>
        <v>0</v>
      </c>
      <c r="AA47" s="154">
        <f t="shared" si="47"/>
        <v>0</v>
      </c>
      <c r="AB47" s="2">
        <f t="shared" si="48"/>
        <v>0</v>
      </c>
      <c r="AC47" s="155" t="e">
        <f t="shared" si="49"/>
        <v>#DIV/0!</v>
      </c>
    </row>
    <row r="48" spans="1:29" ht="30" x14ac:dyDescent="0.25">
      <c r="A48" s="149" t="str">
        <f>+'PRIORIZACIÓN PROCESO-AUDITORIA'!B50</f>
        <v>Unidad Auditable 40</v>
      </c>
      <c r="B48" s="161" t="str">
        <f>+IF('PRIORIZACIÓN PROCESO-AUDITORIA'!I50&gt;0%,"YA CUENTA CON PONDERACIÓN DE RIESGOS, NO DILIGENCIAR ANALISIS OCI", "DILIGENCIE ANALISIS OCI PARA ESTA UNIDAD AUDITABLE")</f>
        <v>DILIGENCIE ANALISIS OCI PARA ESTA UNIDAD AUDITABLE</v>
      </c>
      <c r="C48" s="156"/>
      <c r="D48" s="1">
        <f t="shared" si="4"/>
        <v>0</v>
      </c>
      <c r="E48" s="1"/>
      <c r="F48" s="1">
        <f t="shared" si="35"/>
        <v>0</v>
      </c>
      <c r="G48" s="157"/>
      <c r="H48" s="1">
        <f t="shared" si="5"/>
        <v>0</v>
      </c>
      <c r="I48" s="157"/>
      <c r="J48" s="1">
        <f t="shared" si="6"/>
        <v>0</v>
      </c>
      <c r="K48" s="1"/>
      <c r="L48" s="1">
        <f t="shared" si="36"/>
        <v>0</v>
      </c>
      <c r="M48" s="1"/>
      <c r="N48" s="1">
        <f t="shared" si="7"/>
        <v>0</v>
      </c>
      <c r="O48" s="157"/>
      <c r="P48" s="154">
        <f t="shared" si="37"/>
        <v>0</v>
      </c>
      <c r="Q48" s="1">
        <f t="shared" si="9"/>
        <v>0</v>
      </c>
      <c r="R48" s="1">
        <f t="shared" si="2"/>
        <v>0</v>
      </c>
      <c r="S48" s="1">
        <f t="shared" si="10"/>
        <v>0</v>
      </c>
      <c r="T48" s="1">
        <f t="shared" si="11"/>
        <v>0</v>
      </c>
      <c r="U48" s="1">
        <f t="shared" si="3"/>
        <v>0</v>
      </c>
      <c r="V48" s="1">
        <f t="shared" si="12"/>
        <v>0</v>
      </c>
      <c r="W48" s="153">
        <f t="shared" si="13"/>
        <v>0</v>
      </c>
      <c r="X48" s="2">
        <f t="shared" si="44"/>
        <v>0</v>
      </c>
      <c r="Y48" s="1">
        <f t="shared" si="45"/>
        <v>0</v>
      </c>
      <c r="Z48" s="1">
        <f t="shared" si="46"/>
        <v>0</v>
      </c>
      <c r="AA48" s="154">
        <f t="shared" si="47"/>
        <v>0</v>
      </c>
      <c r="AB48" s="2">
        <f t="shared" si="48"/>
        <v>0</v>
      </c>
      <c r="AC48" s="155" t="e">
        <f t="shared" si="49"/>
        <v>#DIV/0!</v>
      </c>
    </row>
    <row r="49" spans="1:29" ht="30" x14ac:dyDescent="0.25">
      <c r="A49" s="149" t="str">
        <f>+'PRIORIZACIÓN PROCESO-AUDITORIA'!B51</f>
        <v>Unidad Auditable 41</v>
      </c>
      <c r="B49" s="161" t="str">
        <f>+IF('PRIORIZACIÓN PROCESO-AUDITORIA'!I51&gt;0%,"YA CUENTA CON PONDERACIÓN DE RIESGOS, NO DILIGENCIAR ANALISIS OCI", "DILIGENCIE ANALISIS OCI PARA ESTA UNIDAD AUDITABLE")</f>
        <v>DILIGENCIE ANALISIS OCI PARA ESTA UNIDAD AUDITABLE</v>
      </c>
      <c r="C49" s="156"/>
      <c r="D49" s="1">
        <f t="shared" si="4"/>
        <v>0</v>
      </c>
      <c r="E49" s="1"/>
      <c r="F49" s="1">
        <f t="shared" si="35"/>
        <v>0</v>
      </c>
      <c r="G49" s="157"/>
      <c r="H49" s="1">
        <f t="shared" si="5"/>
        <v>0</v>
      </c>
      <c r="I49" s="157"/>
      <c r="J49" s="1">
        <f t="shared" si="6"/>
        <v>0</v>
      </c>
      <c r="K49" s="1"/>
      <c r="L49" s="1">
        <f t="shared" si="36"/>
        <v>0</v>
      </c>
      <c r="M49" s="1"/>
      <c r="N49" s="1">
        <f t="shared" si="7"/>
        <v>0</v>
      </c>
      <c r="O49" s="157"/>
      <c r="P49" s="154">
        <f t="shared" si="37"/>
        <v>0</v>
      </c>
      <c r="Q49" s="1">
        <f t="shared" si="9"/>
        <v>0</v>
      </c>
      <c r="R49" s="1">
        <f t="shared" si="2"/>
        <v>0</v>
      </c>
      <c r="S49" s="1">
        <f t="shared" si="10"/>
        <v>0</v>
      </c>
      <c r="T49" s="1">
        <f t="shared" si="11"/>
        <v>0</v>
      </c>
      <c r="U49" s="1">
        <f t="shared" si="3"/>
        <v>0</v>
      </c>
      <c r="V49" s="1">
        <f t="shared" si="12"/>
        <v>0</v>
      </c>
      <c r="W49" s="153">
        <f t="shared" si="13"/>
        <v>0</v>
      </c>
      <c r="X49" s="2">
        <f t="shared" si="44"/>
        <v>0</v>
      </c>
      <c r="Y49" s="1">
        <f t="shared" si="45"/>
        <v>0</v>
      </c>
      <c r="Z49" s="1">
        <f t="shared" si="46"/>
        <v>0</v>
      </c>
      <c r="AA49" s="154">
        <f t="shared" si="47"/>
        <v>0</v>
      </c>
      <c r="AB49" s="2">
        <f t="shared" si="48"/>
        <v>0</v>
      </c>
      <c r="AC49" s="155" t="e">
        <f t="shared" si="49"/>
        <v>#DIV/0!</v>
      </c>
    </row>
    <row r="50" spans="1:29" ht="30" x14ac:dyDescent="0.25">
      <c r="A50" s="149" t="str">
        <f>+'PRIORIZACIÓN PROCESO-AUDITORIA'!B52</f>
        <v>Unidad Auditable 42</v>
      </c>
      <c r="B50" s="161" t="str">
        <f>+IF('PRIORIZACIÓN PROCESO-AUDITORIA'!I52&gt;0%,"YA CUENTA CON PONDERACIÓN DE RIESGOS, NO DILIGENCIAR ANALISIS OCI", "DILIGENCIE ANALISIS OCI PARA ESTA UNIDAD AUDITABLE")</f>
        <v>DILIGENCIE ANALISIS OCI PARA ESTA UNIDAD AUDITABLE</v>
      </c>
      <c r="C50" s="156"/>
      <c r="D50" s="1">
        <f t="shared" si="4"/>
        <v>0</v>
      </c>
      <c r="E50" s="1"/>
      <c r="F50" s="1">
        <f t="shared" si="35"/>
        <v>0</v>
      </c>
      <c r="G50" s="157"/>
      <c r="H50" s="1">
        <f t="shared" si="5"/>
        <v>0</v>
      </c>
      <c r="I50" s="157"/>
      <c r="J50" s="1">
        <f t="shared" si="6"/>
        <v>0</v>
      </c>
      <c r="K50" s="1"/>
      <c r="L50" s="1">
        <f t="shared" si="36"/>
        <v>0</v>
      </c>
      <c r="M50" s="1"/>
      <c r="N50" s="1">
        <f t="shared" si="7"/>
        <v>0</v>
      </c>
      <c r="O50" s="157"/>
      <c r="P50" s="154">
        <f t="shared" si="37"/>
        <v>0</v>
      </c>
      <c r="Q50" s="1">
        <f t="shared" si="9"/>
        <v>0</v>
      </c>
      <c r="R50" s="1">
        <f t="shared" si="2"/>
        <v>0</v>
      </c>
      <c r="S50" s="1">
        <f t="shared" si="10"/>
        <v>0</v>
      </c>
      <c r="T50" s="1">
        <f t="shared" si="11"/>
        <v>0</v>
      </c>
      <c r="U50" s="1">
        <f t="shared" si="3"/>
        <v>0</v>
      </c>
      <c r="V50" s="1">
        <f t="shared" si="12"/>
        <v>0</v>
      </c>
      <c r="W50" s="153">
        <f t="shared" si="13"/>
        <v>0</v>
      </c>
      <c r="X50" s="2">
        <f t="shared" si="44"/>
        <v>0</v>
      </c>
      <c r="Y50" s="1">
        <f t="shared" si="45"/>
        <v>0</v>
      </c>
      <c r="Z50" s="1">
        <f t="shared" si="46"/>
        <v>0</v>
      </c>
      <c r="AA50" s="154">
        <f t="shared" si="47"/>
        <v>0</v>
      </c>
      <c r="AB50" s="2">
        <f t="shared" si="48"/>
        <v>0</v>
      </c>
      <c r="AC50" s="155" t="e">
        <f t="shared" si="49"/>
        <v>#DIV/0!</v>
      </c>
    </row>
    <row r="51" spans="1:29" ht="30" x14ac:dyDescent="0.25">
      <c r="A51" s="149" t="str">
        <f>+'PRIORIZACIÓN PROCESO-AUDITORIA'!B53</f>
        <v>Unidad Auditable 43</v>
      </c>
      <c r="B51" s="161" t="str">
        <f>+IF('PRIORIZACIÓN PROCESO-AUDITORIA'!I53&gt;0%,"YA CUENTA CON PONDERACIÓN DE RIESGOS, NO DILIGENCIAR ANALISIS OCI", "DILIGENCIE ANALISIS OCI PARA ESTA UNIDAD AUDITABLE")</f>
        <v>DILIGENCIE ANALISIS OCI PARA ESTA UNIDAD AUDITABLE</v>
      </c>
      <c r="C51" s="156"/>
      <c r="D51" s="1">
        <f t="shared" si="4"/>
        <v>0</v>
      </c>
      <c r="E51" s="1"/>
      <c r="F51" s="1">
        <f t="shared" si="35"/>
        <v>0</v>
      </c>
      <c r="G51" s="157"/>
      <c r="H51" s="1">
        <f t="shared" si="5"/>
        <v>0</v>
      </c>
      <c r="I51" s="157"/>
      <c r="J51" s="1">
        <f t="shared" si="6"/>
        <v>0</v>
      </c>
      <c r="K51" s="1"/>
      <c r="L51" s="1">
        <f t="shared" si="36"/>
        <v>0</v>
      </c>
      <c r="M51" s="1"/>
      <c r="N51" s="1">
        <f t="shared" si="7"/>
        <v>0</v>
      </c>
      <c r="O51" s="157"/>
      <c r="P51" s="154">
        <f t="shared" si="37"/>
        <v>0</v>
      </c>
      <c r="Q51" s="1">
        <f t="shared" si="9"/>
        <v>0</v>
      </c>
      <c r="R51" s="1">
        <f t="shared" si="2"/>
        <v>0</v>
      </c>
      <c r="S51" s="1">
        <f t="shared" si="10"/>
        <v>0</v>
      </c>
      <c r="T51" s="1">
        <f t="shared" si="11"/>
        <v>0</v>
      </c>
      <c r="U51" s="1">
        <f t="shared" si="3"/>
        <v>0</v>
      </c>
      <c r="V51" s="1">
        <f t="shared" si="12"/>
        <v>0</v>
      </c>
      <c r="W51" s="153">
        <f t="shared" si="13"/>
        <v>0</v>
      </c>
      <c r="X51" s="2">
        <f t="shared" si="44"/>
        <v>0</v>
      </c>
      <c r="Y51" s="1">
        <f t="shared" si="45"/>
        <v>0</v>
      </c>
      <c r="Z51" s="1">
        <f t="shared" si="46"/>
        <v>0</v>
      </c>
      <c r="AA51" s="154">
        <f t="shared" si="47"/>
        <v>0</v>
      </c>
      <c r="AB51" s="2">
        <f t="shared" si="48"/>
        <v>0</v>
      </c>
      <c r="AC51" s="155" t="e">
        <f t="shared" si="49"/>
        <v>#DIV/0!</v>
      </c>
    </row>
    <row r="52" spans="1:29" ht="30" x14ac:dyDescent="0.25">
      <c r="A52" s="149" t="str">
        <f>+'PRIORIZACIÓN PROCESO-AUDITORIA'!B54</f>
        <v>Unidad Auditable 44</v>
      </c>
      <c r="B52" s="161" t="str">
        <f>+IF('PRIORIZACIÓN PROCESO-AUDITORIA'!I54&gt;0%,"YA CUENTA CON PONDERACIÓN DE RIESGOS, NO DILIGENCIAR ANALISIS OCI", "DILIGENCIE ANALISIS OCI PARA ESTA UNIDAD AUDITABLE")</f>
        <v>DILIGENCIE ANALISIS OCI PARA ESTA UNIDAD AUDITABLE</v>
      </c>
      <c r="C52" s="156"/>
      <c r="D52" s="1">
        <f t="shared" si="4"/>
        <v>0</v>
      </c>
      <c r="E52" s="1"/>
      <c r="F52" s="1">
        <f t="shared" si="35"/>
        <v>0</v>
      </c>
      <c r="G52" s="157"/>
      <c r="H52" s="1">
        <f t="shared" si="5"/>
        <v>0</v>
      </c>
      <c r="I52" s="157"/>
      <c r="J52" s="1">
        <f t="shared" si="6"/>
        <v>0</v>
      </c>
      <c r="K52" s="1"/>
      <c r="L52" s="1">
        <f t="shared" si="36"/>
        <v>0</v>
      </c>
      <c r="M52" s="1"/>
      <c r="N52" s="1">
        <f t="shared" si="7"/>
        <v>0</v>
      </c>
      <c r="O52" s="157"/>
      <c r="P52" s="154">
        <f t="shared" si="37"/>
        <v>0</v>
      </c>
      <c r="Q52" s="1">
        <f t="shared" si="9"/>
        <v>0</v>
      </c>
      <c r="R52" s="1">
        <f t="shared" si="2"/>
        <v>0</v>
      </c>
      <c r="S52" s="1">
        <f t="shared" si="10"/>
        <v>0</v>
      </c>
      <c r="T52" s="1">
        <f t="shared" si="11"/>
        <v>0</v>
      </c>
      <c r="U52" s="1">
        <f t="shared" si="3"/>
        <v>0</v>
      </c>
      <c r="V52" s="1">
        <f t="shared" si="12"/>
        <v>0</v>
      </c>
      <c r="W52" s="153">
        <f t="shared" si="13"/>
        <v>0</v>
      </c>
      <c r="X52" s="2">
        <f t="shared" si="44"/>
        <v>0</v>
      </c>
      <c r="Y52" s="1">
        <f t="shared" si="45"/>
        <v>0</v>
      </c>
      <c r="Z52" s="1">
        <f t="shared" si="46"/>
        <v>0</v>
      </c>
      <c r="AA52" s="154">
        <f t="shared" si="47"/>
        <v>0</v>
      </c>
      <c r="AB52" s="2">
        <f t="shared" si="48"/>
        <v>0</v>
      </c>
      <c r="AC52" s="155" t="e">
        <f t="shared" si="49"/>
        <v>#DIV/0!</v>
      </c>
    </row>
    <row r="53" spans="1:29" ht="30" x14ac:dyDescent="0.25">
      <c r="A53" s="149" t="str">
        <f>+'PRIORIZACIÓN PROCESO-AUDITORIA'!B55</f>
        <v>Unidad Auditable 45</v>
      </c>
      <c r="B53" s="161" t="str">
        <f>+IF('PRIORIZACIÓN PROCESO-AUDITORIA'!I55&gt;0%,"YA CUENTA CON PONDERACIÓN DE RIESGOS, NO DILIGENCIAR ANALISIS OCI", "DILIGENCIE ANALISIS OCI PARA ESTA UNIDAD AUDITABLE")</f>
        <v>DILIGENCIE ANALISIS OCI PARA ESTA UNIDAD AUDITABLE</v>
      </c>
      <c r="C53" s="156"/>
      <c r="D53" s="1">
        <f t="shared" si="4"/>
        <v>0</v>
      </c>
      <c r="E53" s="1"/>
      <c r="F53" s="1">
        <f t="shared" si="35"/>
        <v>0</v>
      </c>
      <c r="G53" s="157"/>
      <c r="H53" s="1">
        <f t="shared" si="5"/>
        <v>0</v>
      </c>
      <c r="I53" s="157"/>
      <c r="J53" s="1">
        <f t="shared" si="6"/>
        <v>0</v>
      </c>
      <c r="K53" s="1"/>
      <c r="L53" s="1">
        <f t="shared" si="36"/>
        <v>0</v>
      </c>
      <c r="M53" s="1"/>
      <c r="N53" s="1">
        <f t="shared" si="7"/>
        <v>0</v>
      </c>
      <c r="O53" s="157"/>
      <c r="P53" s="154">
        <f t="shared" si="37"/>
        <v>0</v>
      </c>
      <c r="Q53" s="1">
        <f t="shared" si="9"/>
        <v>0</v>
      </c>
      <c r="R53" s="1">
        <f t="shared" si="2"/>
        <v>0</v>
      </c>
      <c r="S53" s="1">
        <f t="shared" si="10"/>
        <v>0</v>
      </c>
      <c r="T53" s="1">
        <f t="shared" si="11"/>
        <v>0</v>
      </c>
      <c r="U53" s="1">
        <f t="shared" si="3"/>
        <v>0</v>
      </c>
      <c r="V53" s="1">
        <f t="shared" si="12"/>
        <v>0</v>
      </c>
      <c r="W53" s="153">
        <f t="shared" si="13"/>
        <v>0</v>
      </c>
      <c r="X53" s="2">
        <f t="shared" si="44"/>
        <v>0</v>
      </c>
      <c r="Y53" s="1">
        <f t="shared" si="45"/>
        <v>0</v>
      </c>
      <c r="Z53" s="1">
        <f t="shared" si="46"/>
        <v>0</v>
      </c>
      <c r="AA53" s="154">
        <f t="shared" si="47"/>
        <v>0</v>
      </c>
      <c r="AB53" s="2">
        <f t="shared" si="48"/>
        <v>0</v>
      </c>
      <c r="AC53" s="155" t="e">
        <f t="shared" si="49"/>
        <v>#DIV/0!</v>
      </c>
    </row>
    <row r="54" spans="1:29" ht="30" x14ac:dyDescent="0.25">
      <c r="A54" s="149" t="str">
        <f>+'PRIORIZACIÓN PROCESO-AUDITORIA'!B56</f>
        <v>Unidad Auditable 46</v>
      </c>
      <c r="B54" s="161" t="str">
        <f>+IF('PRIORIZACIÓN PROCESO-AUDITORIA'!I56&gt;0%,"YA CUENTA CON PONDERACIÓN DE RIESGOS, NO DILIGENCIAR ANALISIS OCI", "DILIGENCIE ANALISIS OCI PARA ESTA UNIDAD AUDITABLE")</f>
        <v>DILIGENCIE ANALISIS OCI PARA ESTA UNIDAD AUDITABLE</v>
      </c>
      <c r="C54" s="156"/>
      <c r="D54" s="1">
        <f t="shared" si="4"/>
        <v>0</v>
      </c>
      <c r="E54" s="1"/>
      <c r="F54" s="1">
        <f t="shared" si="35"/>
        <v>0</v>
      </c>
      <c r="G54" s="157"/>
      <c r="H54" s="1">
        <f t="shared" si="5"/>
        <v>0</v>
      </c>
      <c r="I54" s="157"/>
      <c r="J54" s="1">
        <f t="shared" si="6"/>
        <v>0</v>
      </c>
      <c r="K54" s="1"/>
      <c r="L54" s="1">
        <f t="shared" si="36"/>
        <v>0</v>
      </c>
      <c r="M54" s="1"/>
      <c r="N54" s="1">
        <f t="shared" si="7"/>
        <v>0</v>
      </c>
      <c r="O54" s="157"/>
      <c r="P54" s="154">
        <f t="shared" si="37"/>
        <v>0</v>
      </c>
      <c r="Q54" s="1">
        <f t="shared" si="9"/>
        <v>0</v>
      </c>
      <c r="R54" s="1">
        <f t="shared" si="2"/>
        <v>0</v>
      </c>
      <c r="S54" s="1">
        <f t="shared" si="10"/>
        <v>0</v>
      </c>
      <c r="T54" s="1">
        <f t="shared" si="11"/>
        <v>0</v>
      </c>
      <c r="U54" s="1">
        <f t="shared" si="3"/>
        <v>0</v>
      </c>
      <c r="V54" s="1">
        <f t="shared" si="12"/>
        <v>0</v>
      </c>
      <c r="W54" s="153">
        <f t="shared" si="13"/>
        <v>0</v>
      </c>
      <c r="X54" s="2">
        <f t="shared" si="44"/>
        <v>0</v>
      </c>
      <c r="Y54" s="1">
        <f t="shared" si="45"/>
        <v>0</v>
      </c>
      <c r="Z54" s="1">
        <f t="shared" si="46"/>
        <v>0</v>
      </c>
      <c r="AA54" s="154">
        <f t="shared" si="47"/>
        <v>0</v>
      </c>
      <c r="AB54" s="2">
        <f t="shared" si="48"/>
        <v>0</v>
      </c>
      <c r="AC54" s="155" t="e">
        <f t="shared" si="49"/>
        <v>#DIV/0!</v>
      </c>
    </row>
    <row r="55" spans="1:29" ht="30" x14ac:dyDescent="0.25">
      <c r="A55" s="149" t="str">
        <f>+'PRIORIZACIÓN PROCESO-AUDITORIA'!B57</f>
        <v>Unidad Auditable 47</v>
      </c>
      <c r="B55" s="161" t="str">
        <f>+IF('PRIORIZACIÓN PROCESO-AUDITORIA'!I57&gt;0%,"YA CUENTA CON PONDERACIÓN DE RIESGOS, NO DILIGENCIAR ANALISIS OCI", "DILIGENCIE ANALISIS OCI PARA ESTA UNIDAD AUDITABLE")</f>
        <v>DILIGENCIE ANALISIS OCI PARA ESTA UNIDAD AUDITABLE</v>
      </c>
      <c r="C55" s="156"/>
      <c r="D55" s="1">
        <f t="shared" si="4"/>
        <v>0</v>
      </c>
      <c r="E55" s="1"/>
      <c r="F55" s="1">
        <f t="shared" si="35"/>
        <v>0</v>
      </c>
      <c r="G55" s="157"/>
      <c r="H55" s="1">
        <f t="shared" si="5"/>
        <v>0</v>
      </c>
      <c r="I55" s="157"/>
      <c r="J55" s="1">
        <f t="shared" si="6"/>
        <v>0</v>
      </c>
      <c r="K55" s="1"/>
      <c r="L55" s="1">
        <f t="shared" si="36"/>
        <v>0</v>
      </c>
      <c r="M55" s="1"/>
      <c r="N55" s="1">
        <f t="shared" si="7"/>
        <v>0</v>
      </c>
      <c r="O55" s="157"/>
      <c r="P55" s="154">
        <f t="shared" si="37"/>
        <v>0</v>
      </c>
      <c r="Q55" s="1">
        <f t="shared" si="9"/>
        <v>0</v>
      </c>
      <c r="R55" s="1">
        <f t="shared" si="2"/>
        <v>0</v>
      </c>
      <c r="S55" s="1">
        <f t="shared" si="10"/>
        <v>0</v>
      </c>
      <c r="T55" s="1">
        <f t="shared" si="11"/>
        <v>0</v>
      </c>
      <c r="U55" s="1">
        <f t="shared" si="3"/>
        <v>0</v>
      </c>
      <c r="V55" s="1">
        <f t="shared" si="12"/>
        <v>0</v>
      </c>
      <c r="W55" s="153">
        <f t="shared" si="13"/>
        <v>0</v>
      </c>
      <c r="X55" s="2">
        <f t="shared" si="44"/>
        <v>0</v>
      </c>
      <c r="Y55" s="1">
        <f t="shared" si="45"/>
        <v>0</v>
      </c>
      <c r="Z55" s="1">
        <f t="shared" si="46"/>
        <v>0</v>
      </c>
      <c r="AA55" s="154">
        <f t="shared" si="47"/>
        <v>0</v>
      </c>
      <c r="AB55" s="2">
        <f t="shared" si="48"/>
        <v>0</v>
      </c>
      <c r="AC55" s="155" t="e">
        <f t="shared" si="49"/>
        <v>#DIV/0!</v>
      </c>
    </row>
    <row r="56" spans="1:29" ht="30" x14ac:dyDescent="0.25">
      <c r="A56" s="149" t="str">
        <f>+'PRIORIZACIÓN PROCESO-AUDITORIA'!B58</f>
        <v>Unidad Auditable 48</v>
      </c>
      <c r="B56" s="161" t="str">
        <f>+IF('PRIORIZACIÓN PROCESO-AUDITORIA'!I58&gt;0%,"YA CUENTA CON PONDERACIÓN DE RIESGOS, NO DILIGENCIAR ANALISIS OCI", "DILIGENCIE ANALISIS OCI PARA ESTA UNIDAD AUDITABLE")</f>
        <v>DILIGENCIE ANALISIS OCI PARA ESTA UNIDAD AUDITABLE</v>
      </c>
      <c r="C56" s="156"/>
      <c r="D56" s="1">
        <f t="shared" si="4"/>
        <v>0</v>
      </c>
      <c r="E56" s="1"/>
      <c r="F56" s="1">
        <f t="shared" si="35"/>
        <v>0</v>
      </c>
      <c r="G56" s="157"/>
      <c r="H56" s="1">
        <f t="shared" si="5"/>
        <v>0</v>
      </c>
      <c r="I56" s="157"/>
      <c r="J56" s="1">
        <f t="shared" si="6"/>
        <v>0</v>
      </c>
      <c r="K56" s="1"/>
      <c r="L56" s="1">
        <f t="shared" si="36"/>
        <v>0</v>
      </c>
      <c r="M56" s="1"/>
      <c r="N56" s="1">
        <f t="shared" si="7"/>
        <v>0</v>
      </c>
      <c r="O56" s="157"/>
      <c r="P56" s="154">
        <f t="shared" si="37"/>
        <v>0</v>
      </c>
      <c r="Q56" s="1">
        <f t="shared" si="9"/>
        <v>0</v>
      </c>
      <c r="R56" s="1">
        <f t="shared" si="2"/>
        <v>0</v>
      </c>
      <c r="S56" s="1">
        <f t="shared" si="10"/>
        <v>0</v>
      </c>
      <c r="T56" s="1">
        <f t="shared" si="11"/>
        <v>0</v>
      </c>
      <c r="U56" s="1">
        <f t="shared" si="3"/>
        <v>0</v>
      </c>
      <c r="V56" s="1">
        <f t="shared" si="12"/>
        <v>0</v>
      </c>
      <c r="W56" s="153">
        <f t="shared" si="13"/>
        <v>0</v>
      </c>
      <c r="X56" s="2">
        <f t="shared" si="44"/>
        <v>0</v>
      </c>
      <c r="Y56" s="1">
        <f t="shared" si="45"/>
        <v>0</v>
      </c>
      <c r="Z56" s="1">
        <f t="shared" si="46"/>
        <v>0</v>
      </c>
      <c r="AA56" s="154">
        <f t="shared" si="47"/>
        <v>0</v>
      </c>
      <c r="AB56" s="2">
        <f t="shared" si="48"/>
        <v>0</v>
      </c>
      <c r="AC56" s="155" t="e">
        <f t="shared" si="49"/>
        <v>#DIV/0!</v>
      </c>
    </row>
    <row r="57" spans="1:29" ht="30" x14ac:dyDescent="0.25">
      <c r="A57" s="149" t="str">
        <f>+'PRIORIZACIÓN PROCESO-AUDITORIA'!B59</f>
        <v>Unidad Auditable 49</v>
      </c>
      <c r="B57" s="161" t="str">
        <f>+IF('PRIORIZACIÓN PROCESO-AUDITORIA'!I59&gt;0%,"YA CUENTA CON PONDERACIÓN DE RIESGOS, NO DILIGENCIAR ANALISIS OCI", "DILIGENCIE ANALISIS OCI PARA ESTA UNIDAD AUDITABLE")</f>
        <v>DILIGENCIE ANALISIS OCI PARA ESTA UNIDAD AUDITABLE</v>
      </c>
      <c r="C57" s="156"/>
      <c r="D57" s="1">
        <f t="shared" si="4"/>
        <v>0</v>
      </c>
      <c r="E57" s="1"/>
      <c r="F57" s="1">
        <f t="shared" si="35"/>
        <v>0</v>
      </c>
      <c r="G57" s="157"/>
      <c r="H57" s="1">
        <f t="shared" si="5"/>
        <v>0</v>
      </c>
      <c r="I57" s="157"/>
      <c r="J57" s="1">
        <f t="shared" si="6"/>
        <v>0</v>
      </c>
      <c r="K57" s="1"/>
      <c r="L57" s="1">
        <f t="shared" si="36"/>
        <v>0</v>
      </c>
      <c r="M57" s="1"/>
      <c r="N57" s="1">
        <f t="shared" si="7"/>
        <v>0</v>
      </c>
      <c r="O57" s="157"/>
      <c r="P57" s="154">
        <f t="shared" si="37"/>
        <v>0</v>
      </c>
      <c r="Q57" s="1">
        <f t="shared" si="9"/>
        <v>0</v>
      </c>
      <c r="R57" s="1">
        <f t="shared" si="2"/>
        <v>0</v>
      </c>
      <c r="S57" s="1">
        <f t="shared" si="10"/>
        <v>0</v>
      </c>
      <c r="T57" s="1">
        <f t="shared" si="11"/>
        <v>0</v>
      </c>
      <c r="U57" s="1">
        <f t="shared" si="3"/>
        <v>0</v>
      </c>
      <c r="V57" s="1">
        <f t="shared" si="12"/>
        <v>0</v>
      </c>
      <c r="W57" s="153">
        <f t="shared" si="13"/>
        <v>0</v>
      </c>
      <c r="X57" s="2">
        <f t="shared" si="44"/>
        <v>0</v>
      </c>
      <c r="Y57" s="1">
        <f t="shared" si="45"/>
        <v>0</v>
      </c>
      <c r="Z57" s="1">
        <f t="shared" si="46"/>
        <v>0</v>
      </c>
      <c r="AA57" s="154">
        <f t="shared" si="47"/>
        <v>0</v>
      </c>
      <c r="AB57" s="2">
        <f t="shared" si="48"/>
        <v>0</v>
      </c>
      <c r="AC57" s="155" t="e">
        <f t="shared" si="49"/>
        <v>#DIV/0!</v>
      </c>
    </row>
    <row r="58" spans="1:29" ht="30" x14ac:dyDescent="0.25">
      <c r="A58" s="149" t="str">
        <f>+'PRIORIZACIÓN PROCESO-AUDITORIA'!B60</f>
        <v>Unidad Auditable 50</v>
      </c>
      <c r="B58" s="161" t="str">
        <f>+IF('PRIORIZACIÓN PROCESO-AUDITORIA'!I60&gt;0%,"YA CUENTA CON PONDERACIÓN DE RIESGOS, NO DILIGENCIAR ANALISIS OCI", "DILIGENCIE ANALISIS OCI PARA ESTA UNIDAD AUDITABLE")</f>
        <v>DILIGENCIE ANALISIS OCI PARA ESTA UNIDAD AUDITABLE</v>
      </c>
      <c r="C58" s="156"/>
      <c r="D58" s="1">
        <f t="shared" si="4"/>
        <v>0</v>
      </c>
      <c r="E58" s="1"/>
      <c r="F58" s="1">
        <f t="shared" si="35"/>
        <v>0</v>
      </c>
      <c r="G58" s="157"/>
      <c r="H58" s="1">
        <f t="shared" si="5"/>
        <v>0</v>
      </c>
      <c r="I58" s="157"/>
      <c r="J58" s="1">
        <f t="shared" si="6"/>
        <v>0</v>
      </c>
      <c r="K58" s="1"/>
      <c r="L58" s="1">
        <f t="shared" si="36"/>
        <v>0</v>
      </c>
      <c r="M58" s="1"/>
      <c r="N58" s="1">
        <f t="shared" si="7"/>
        <v>0</v>
      </c>
      <c r="O58" s="157"/>
      <c r="P58" s="154">
        <f t="shared" si="37"/>
        <v>0</v>
      </c>
      <c r="Q58" s="1">
        <f t="shared" si="9"/>
        <v>0</v>
      </c>
      <c r="R58" s="1">
        <f t="shared" si="2"/>
        <v>0</v>
      </c>
      <c r="S58" s="1">
        <f t="shared" si="10"/>
        <v>0</v>
      </c>
      <c r="T58" s="1">
        <f t="shared" si="11"/>
        <v>0</v>
      </c>
      <c r="U58" s="1">
        <f t="shared" si="3"/>
        <v>0</v>
      </c>
      <c r="V58" s="1">
        <f t="shared" si="12"/>
        <v>0</v>
      </c>
      <c r="W58" s="153">
        <f t="shared" si="13"/>
        <v>0</v>
      </c>
      <c r="X58" s="2">
        <f t="shared" si="44"/>
        <v>0</v>
      </c>
      <c r="Y58" s="1">
        <f t="shared" si="45"/>
        <v>0</v>
      </c>
      <c r="Z58" s="1">
        <f t="shared" si="46"/>
        <v>0</v>
      </c>
      <c r="AA58" s="154">
        <f t="shared" si="47"/>
        <v>0</v>
      </c>
      <c r="AB58" s="2">
        <f t="shared" si="48"/>
        <v>0</v>
      </c>
      <c r="AC58" s="155" t="e">
        <f t="shared" si="49"/>
        <v>#DIV/0!</v>
      </c>
    </row>
    <row r="59" spans="1:29" ht="30" x14ac:dyDescent="0.25">
      <c r="A59" s="149" t="str">
        <f>+'PRIORIZACIÓN PROCESO-AUDITORIA'!B61</f>
        <v>Unidad Auditable 51</v>
      </c>
      <c r="B59" s="161" t="str">
        <f>+IF('PRIORIZACIÓN PROCESO-AUDITORIA'!I61&gt;0%,"YA CUENTA CON PONDERACIÓN DE RIESGOS, NO DILIGENCIAR ANALISIS OCI", "DILIGENCIE ANALISIS OCI PARA ESTA UNIDAD AUDITABLE")</f>
        <v>DILIGENCIE ANALISIS OCI PARA ESTA UNIDAD AUDITABLE</v>
      </c>
      <c r="C59" s="156"/>
      <c r="D59" s="1">
        <f t="shared" si="4"/>
        <v>0</v>
      </c>
      <c r="E59" s="1"/>
      <c r="F59" s="1">
        <f t="shared" si="35"/>
        <v>0</v>
      </c>
      <c r="G59" s="157"/>
      <c r="H59" s="1">
        <f t="shared" si="5"/>
        <v>0</v>
      </c>
      <c r="I59" s="157"/>
      <c r="J59" s="1">
        <f t="shared" si="6"/>
        <v>0</v>
      </c>
      <c r="K59" s="1"/>
      <c r="L59" s="1">
        <f t="shared" si="36"/>
        <v>0</v>
      </c>
      <c r="M59" s="1"/>
      <c r="N59" s="1">
        <f t="shared" si="7"/>
        <v>0</v>
      </c>
      <c r="O59" s="157"/>
      <c r="P59" s="154">
        <f t="shared" si="37"/>
        <v>0</v>
      </c>
      <c r="Q59" s="1">
        <f t="shared" si="9"/>
        <v>0</v>
      </c>
      <c r="R59" s="1">
        <f t="shared" si="2"/>
        <v>0</v>
      </c>
      <c r="S59" s="1">
        <f t="shared" si="10"/>
        <v>0</v>
      </c>
      <c r="T59" s="1">
        <f t="shared" si="11"/>
        <v>0</v>
      </c>
      <c r="U59" s="1">
        <f t="shared" si="3"/>
        <v>0</v>
      </c>
      <c r="V59" s="1">
        <f t="shared" si="12"/>
        <v>0</v>
      </c>
      <c r="W59" s="153">
        <f t="shared" si="13"/>
        <v>0</v>
      </c>
      <c r="X59" s="2">
        <f t="shared" si="44"/>
        <v>0</v>
      </c>
      <c r="Y59" s="1">
        <f t="shared" si="45"/>
        <v>0</v>
      </c>
      <c r="Z59" s="1">
        <f t="shared" si="46"/>
        <v>0</v>
      </c>
      <c r="AA59" s="154">
        <f t="shared" si="47"/>
        <v>0</v>
      </c>
      <c r="AB59" s="2">
        <f t="shared" si="48"/>
        <v>0</v>
      </c>
      <c r="AC59" s="155" t="e">
        <f t="shared" si="49"/>
        <v>#DIV/0!</v>
      </c>
    </row>
    <row r="60" spans="1:29" ht="30" x14ac:dyDescent="0.25">
      <c r="A60" s="149" t="str">
        <f>+'PRIORIZACIÓN PROCESO-AUDITORIA'!B62</f>
        <v>Unidad Auditable 52</v>
      </c>
      <c r="B60" s="161" t="str">
        <f>+IF('PRIORIZACIÓN PROCESO-AUDITORIA'!I62&gt;0%,"YA CUENTA CON PONDERACIÓN DE RIESGOS, NO DILIGENCIAR ANALISIS OCI", "DILIGENCIE ANALISIS OCI PARA ESTA UNIDAD AUDITABLE")</f>
        <v>DILIGENCIE ANALISIS OCI PARA ESTA UNIDAD AUDITABLE</v>
      </c>
      <c r="C60" s="156"/>
      <c r="D60" s="1">
        <f t="shared" si="4"/>
        <v>0</v>
      </c>
      <c r="E60" s="1"/>
      <c r="F60" s="1">
        <f t="shared" si="35"/>
        <v>0</v>
      </c>
      <c r="G60" s="157"/>
      <c r="H60" s="1">
        <f t="shared" si="5"/>
        <v>0</v>
      </c>
      <c r="I60" s="157"/>
      <c r="J60" s="1">
        <f t="shared" si="6"/>
        <v>0</v>
      </c>
      <c r="K60" s="1"/>
      <c r="L60" s="1">
        <f t="shared" si="36"/>
        <v>0</v>
      </c>
      <c r="M60" s="1"/>
      <c r="N60" s="1">
        <f t="shared" si="7"/>
        <v>0</v>
      </c>
      <c r="O60" s="157"/>
      <c r="P60" s="154">
        <f t="shared" si="37"/>
        <v>0</v>
      </c>
      <c r="Q60" s="1">
        <f t="shared" si="9"/>
        <v>0</v>
      </c>
      <c r="R60" s="1">
        <f t="shared" si="2"/>
        <v>0</v>
      </c>
      <c r="S60" s="1">
        <f t="shared" si="10"/>
        <v>0</v>
      </c>
      <c r="T60" s="1">
        <f t="shared" si="11"/>
        <v>0</v>
      </c>
      <c r="U60" s="1">
        <f t="shared" si="3"/>
        <v>0</v>
      </c>
      <c r="V60" s="1">
        <f t="shared" si="12"/>
        <v>0</v>
      </c>
      <c r="W60" s="153">
        <f t="shared" si="13"/>
        <v>0</v>
      </c>
      <c r="X60" s="2">
        <f t="shared" si="44"/>
        <v>0</v>
      </c>
      <c r="Y60" s="1">
        <f t="shared" si="45"/>
        <v>0</v>
      </c>
      <c r="Z60" s="1">
        <f t="shared" si="46"/>
        <v>0</v>
      </c>
      <c r="AA60" s="154">
        <f t="shared" si="47"/>
        <v>0</v>
      </c>
      <c r="AB60" s="2">
        <f t="shared" si="48"/>
        <v>0</v>
      </c>
      <c r="AC60" s="155" t="e">
        <f t="shared" si="49"/>
        <v>#DIV/0!</v>
      </c>
    </row>
    <row r="61" spans="1:29" ht="30" x14ac:dyDescent="0.25">
      <c r="A61" s="149" t="str">
        <f>+'PRIORIZACIÓN PROCESO-AUDITORIA'!B63</f>
        <v>Unidad Auditable 53</v>
      </c>
      <c r="B61" s="161" t="str">
        <f>+IF('PRIORIZACIÓN PROCESO-AUDITORIA'!I63&gt;0%,"YA CUENTA CON PONDERACIÓN DE RIESGOS, NO DILIGENCIAR ANALISIS OCI", "DILIGENCIE ANALISIS OCI PARA ESTA UNIDAD AUDITABLE")</f>
        <v>DILIGENCIE ANALISIS OCI PARA ESTA UNIDAD AUDITABLE</v>
      </c>
      <c r="C61" s="156"/>
      <c r="D61" s="1">
        <f t="shared" si="4"/>
        <v>0</v>
      </c>
      <c r="E61" s="1"/>
      <c r="F61" s="1">
        <f t="shared" si="35"/>
        <v>0</v>
      </c>
      <c r="G61" s="157"/>
      <c r="H61" s="1">
        <f t="shared" si="5"/>
        <v>0</v>
      </c>
      <c r="I61" s="157"/>
      <c r="J61" s="1">
        <f t="shared" si="6"/>
        <v>0</v>
      </c>
      <c r="K61" s="1"/>
      <c r="L61" s="1">
        <f t="shared" si="36"/>
        <v>0</v>
      </c>
      <c r="M61" s="1"/>
      <c r="N61" s="1">
        <f t="shared" si="7"/>
        <v>0</v>
      </c>
      <c r="O61" s="157"/>
      <c r="P61" s="154">
        <f t="shared" si="37"/>
        <v>0</v>
      </c>
      <c r="Q61" s="1">
        <f t="shared" si="9"/>
        <v>0</v>
      </c>
      <c r="R61" s="1">
        <f t="shared" si="2"/>
        <v>0</v>
      </c>
      <c r="S61" s="1">
        <f t="shared" si="10"/>
        <v>0</v>
      </c>
      <c r="T61" s="1">
        <f t="shared" si="11"/>
        <v>0</v>
      </c>
      <c r="U61" s="1">
        <f t="shared" si="3"/>
        <v>0</v>
      </c>
      <c r="V61" s="1">
        <f t="shared" si="12"/>
        <v>0</v>
      </c>
      <c r="W61" s="153">
        <f t="shared" si="13"/>
        <v>0</v>
      </c>
      <c r="X61" s="2">
        <f t="shared" si="44"/>
        <v>0</v>
      </c>
      <c r="Y61" s="1">
        <f t="shared" si="45"/>
        <v>0</v>
      </c>
      <c r="Z61" s="1">
        <f t="shared" si="46"/>
        <v>0</v>
      </c>
      <c r="AA61" s="154">
        <f t="shared" si="47"/>
        <v>0</v>
      </c>
      <c r="AB61" s="2">
        <f t="shared" si="48"/>
        <v>0</v>
      </c>
      <c r="AC61" s="155" t="e">
        <f t="shared" si="49"/>
        <v>#DIV/0!</v>
      </c>
    </row>
    <row r="62" spans="1:29" ht="30" x14ac:dyDescent="0.25">
      <c r="A62" s="149" t="str">
        <f>+'PRIORIZACIÓN PROCESO-AUDITORIA'!B64</f>
        <v>Unidad Auditable 54</v>
      </c>
      <c r="B62" s="161" t="str">
        <f>+IF('PRIORIZACIÓN PROCESO-AUDITORIA'!I64&gt;0%,"YA CUENTA CON PONDERACIÓN DE RIESGOS, NO DILIGENCIAR ANALISIS OCI", "DILIGENCIE ANALISIS OCI PARA ESTA UNIDAD AUDITABLE")</f>
        <v>DILIGENCIE ANALISIS OCI PARA ESTA UNIDAD AUDITABLE</v>
      </c>
      <c r="C62" s="156"/>
      <c r="D62" s="1">
        <f t="shared" si="4"/>
        <v>0</v>
      </c>
      <c r="E62" s="1"/>
      <c r="F62" s="1">
        <f t="shared" si="35"/>
        <v>0</v>
      </c>
      <c r="G62" s="157"/>
      <c r="H62" s="1">
        <f t="shared" si="5"/>
        <v>0</v>
      </c>
      <c r="I62" s="157"/>
      <c r="J62" s="1">
        <f t="shared" si="6"/>
        <v>0</v>
      </c>
      <c r="K62" s="1"/>
      <c r="L62" s="1">
        <f t="shared" si="36"/>
        <v>0</v>
      </c>
      <c r="M62" s="1"/>
      <c r="N62" s="1">
        <f t="shared" si="7"/>
        <v>0</v>
      </c>
      <c r="O62" s="157"/>
      <c r="P62" s="154">
        <f t="shared" si="37"/>
        <v>0</v>
      </c>
      <c r="Q62" s="1">
        <f t="shared" si="9"/>
        <v>0</v>
      </c>
      <c r="R62" s="1">
        <f t="shared" si="2"/>
        <v>0</v>
      </c>
      <c r="S62" s="1">
        <f t="shared" si="10"/>
        <v>0</v>
      </c>
      <c r="T62" s="1">
        <f t="shared" si="11"/>
        <v>0</v>
      </c>
      <c r="U62" s="1">
        <f t="shared" si="3"/>
        <v>0</v>
      </c>
      <c r="V62" s="1">
        <f t="shared" si="12"/>
        <v>0</v>
      </c>
      <c r="W62" s="153">
        <f t="shared" si="13"/>
        <v>0</v>
      </c>
      <c r="X62" s="2">
        <f t="shared" si="44"/>
        <v>0</v>
      </c>
      <c r="Y62" s="1">
        <f t="shared" si="45"/>
        <v>0</v>
      </c>
      <c r="Z62" s="1">
        <f t="shared" si="46"/>
        <v>0</v>
      </c>
      <c r="AA62" s="154">
        <f t="shared" si="47"/>
        <v>0</v>
      </c>
      <c r="AB62" s="2">
        <f t="shared" si="48"/>
        <v>0</v>
      </c>
      <c r="AC62" s="155" t="e">
        <f t="shared" si="49"/>
        <v>#DIV/0!</v>
      </c>
    </row>
    <row r="63" spans="1:29" ht="30" x14ac:dyDescent="0.25">
      <c r="A63" s="149" t="str">
        <f>+'PRIORIZACIÓN PROCESO-AUDITORIA'!B65</f>
        <v>Unidad Auditable 55</v>
      </c>
      <c r="B63" s="161" t="str">
        <f>+IF('PRIORIZACIÓN PROCESO-AUDITORIA'!I65&gt;0%,"YA CUENTA CON PONDERACIÓN DE RIESGOS, NO DILIGENCIAR ANALISIS OCI", "DILIGENCIE ANALISIS OCI PARA ESTA UNIDAD AUDITABLE")</f>
        <v>DILIGENCIE ANALISIS OCI PARA ESTA UNIDAD AUDITABLE</v>
      </c>
      <c r="C63" s="156"/>
      <c r="D63" s="1">
        <f t="shared" si="4"/>
        <v>0</v>
      </c>
      <c r="E63" s="1"/>
      <c r="F63" s="1">
        <f t="shared" si="35"/>
        <v>0</v>
      </c>
      <c r="G63" s="157"/>
      <c r="H63" s="1">
        <f t="shared" si="5"/>
        <v>0</v>
      </c>
      <c r="I63" s="157"/>
      <c r="J63" s="1">
        <f t="shared" si="6"/>
        <v>0</v>
      </c>
      <c r="K63" s="1"/>
      <c r="L63" s="1">
        <f t="shared" si="36"/>
        <v>0</v>
      </c>
      <c r="M63" s="1"/>
      <c r="N63" s="1">
        <f t="shared" si="7"/>
        <v>0</v>
      </c>
      <c r="O63" s="157"/>
      <c r="P63" s="154">
        <f t="shared" si="37"/>
        <v>0</v>
      </c>
      <c r="Q63" s="1">
        <f t="shared" si="9"/>
        <v>0</v>
      </c>
      <c r="R63" s="1">
        <f t="shared" si="2"/>
        <v>0</v>
      </c>
      <c r="S63" s="1">
        <f t="shared" si="10"/>
        <v>0</v>
      </c>
      <c r="T63" s="1">
        <f t="shared" si="11"/>
        <v>0</v>
      </c>
      <c r="U63" s="1">
        <f t="shared" si="3"/>
        <v>0</v>
      </c>
      <c r="V63" s="1">
        <f t="shared" si="12"/>
        <v>0</v>
      </c>
      <c r="W63" s="153">
        <f t="shared" si="13"/>
        <v>0</v>
      </c>
      <c r="X63" s="2">
        <f t="shared" si="44"/>
        <v>0</v>
      </c>
      <c r="Y63" s="1">
        <f t="shared" si="45"/>
        <v>0</v>
      </c>
      <c r="Z63" s="1">
        <f t="shared" si="46"/>
        <v>0</v>
      </c>
      <c r="AA63" s="154">
        <f t="shared" si="47"/>
        <v>0</v>
      </c>
      <c r="AB63" s="2">
        <f t="shared" si="48"/>
        <v>0</v>
      </c>
      <c r="AC63" s="155" t="e">
        <f t="shared" si="49"/>
        <v>#DIV/0!</v>
      </c>
    </row>
    <row r="64" spans="1:29" ht="30" x14ac:dyDescent="0.25">
      <c r="A64" s="149" t="str">
        <f>+'PRIORIZACIÓN PROCESO-AUDITORIA'!B66</f>
        <v>Unidad Auditable 56</v>
      </c>
      <c r="B64" s="161" t="str">
        <f>+IF('PRIORIZACIÓN PROCESO-AUDITORIA'!I66&gt;0%,"YA CUENTA CON PONDERACIÓN DE RIESGOS, NO DILIGENCIAR ANALISIS OCI", "DILIGENCIE ANALISIS OCI PARA ESTA UNIDAD AUDITABLE")</f>
        <v>DILIGENCIE ANALISIS OCI PARA ESTA UNIDAD AUDITABLE</v>
      </c>
      <c r="C64" s="156"/>
      <c r="D64" s="1">
        <f t="shared" si="4"/>
        <v>0</v>
      </c>
      <c r="E64" s="1"/>
      <c r="F64" s="1">
        <f t="shared" si="35"/>
        <v>0</v>
      </c>
      <c r="G64" s="157"/>
      <c r="H64" s="1">
        <f t="shared" si="5"/>
        <v>0</v>
      </c>
      <c r="I64" s="157"/>
      <c r="J64" s="1">
        <f t="shared" si="6"/>
        <v>0</v>
      </c>
      <c r="K64" s="1"/>
      <c r="L64" s="1">
        <f t="shared" si="36"/>
        <v>0</v>
      </c>
      <c r="M64" s="1"/>
      <c r="N64" s="1">
        <f t="shared" si="7"/>
        <v>0</v>
      </c>
      <c r="O64" s="157"/>
      <c r="P64" s="154">
        <f t="shared" si="37"/>
        <v>0</v>
      </c>
      <c r="Q64" s="1">
        <f t="shared" si="9"/>
        <v>0</v>
      </c>
      <c r="R64" s="1">
        <f t="shared" si="2"/>
        <v>0</v>
      </c>
      <c r="S64" s="1">
        <f t="shared" si="10"/>
        <v>0</v>
      </c>
      <c r="T64" s="1">
        <f t="shared" si="11"/>
        <v>0</v>
      </c>
      <c r="U64" s="1">
        <f t="shared" si="3"/>
        <v>0</v>
      </c>
      <c r="V64" s="1">
        <f t="shared" si="12"/>
        <v>0</v>
      </c>
      <c r="W64" s="153">
        <f t="shared" si="13"/>
        <v>0</v>
      </c>
      <c r="X64" s="2">
        <f t="shared" si="44"/>
        <v>0</v>
      </c>
      <c r="Y64" s="1">
        <f t="shared" si="45"/>
        <v>0</v>
      </c>
      <c r="Z64" s="1">
        <f t="shared" si="46"/>
        <v>0</v>
      </c>
      <c r="AA64" s="154">
        <f t="shared" si="47"/>
        <v>0</v>
      </c>
      <c r="AB64" s="2">
        <f t="shared" si="48"/>
        <v>0</v>
      </c>
      <c r="AC64" s="155" t="e">
        <f t="shared" si="49"/>
        <v>#DIV/0!</v>
      </c>
    </row>
    <row r="65" spans="1:29" ht="30" x14ac:dyDescent="0.25">
      <c r="A65" s="149" t="str">
        <f>+'PRIORIZACIÓN PROCESO-AUDITORIA'!B67</f>
        <v>Unidad Auditable 57</v>
      </c>
      <c r="B65" s="161" t="str">
        <f>+IF('PRIORIZACIÓN PROCESO-AUDITORIA'!I67&gt;0%,"YA CUENTA CON PONDERACIÓN DE RIESGOS, NO DILIGENCIAR ANALISIS OCI", "DILIGENCIE ANALISIS OCI PARA ESTA UNIDAD AUDITABLE")</f>
        <v>DILIGENCIE ANALISIS OCI PARA ESTA UNIDAD AUDITABLE</v>
      </c>
      <c r="C65" s="156"/>
      <c r="D65" s="1">
        <f t="shared" si="4"/>
        <v>0</v>
      </c>
      <c r="E65" s="1"/>
      <c r="F65" s="1">
        <f t="shared" si="35"/>
        <v>0</v>
      </c>
      <c r="G65" s="157"/>
      <c r="H65" s="1">
        <f t="shared" si="5"/>
        <v>0</v>
      </c>
      <c r="I65" s="157"/>
      <c r="J65" s="1">
        <f t="shared" si="6"/>
        <v>0</v>
      </c>
      <c r="K65" s="1"/>
      <c r="L65" s="1">
        <f t="shared" si="36"/>
        <v>0</v>
      </c>
      <c r="M65" s="1"/>
      <c r="N65" s="1">
        <f t="shared" si="7"/>
        <v>0</v>
      </c>
      <c r="O65" s="157"/>
      <c r="P65" s="154">
        <f t="shared" si="37"/>
        <v>0</v>
      </c>
      <c r="Q65" s="1">
        <f t="shared" si="9"/>
        <v>0</v>
      </c>
      <c r="R65" s="1">
        <f t="shared" si="2"/>
        <v>0</v>
      </c>
      <c r="S65" s="1">
        <f t="shared" si="10"/>
        <v>0</v>
      </c>
      <c r="T65" s="1">
        <f t="shared" si="11"/>
        <v>0</v>
      </c>
      <c r="U65" s="1">
        <f t="shared" si="3"/>
        <v>0</v>
      </c>
      <c r="V65" s="1">
        <f t="shared" si="12"/>
        <v>0</v>
      </c>
      <c r="W65" s="153">
        <f t="shared" si="13"/>
        <v>0</v>
      </c>
      <c r="X65" s="2">
        <f t="shared" si="44"/>
        <v>0</v>
      </c>
      <c r="Y65" s="1">
        <f t="shared" si="45"/>
        <v>0</v>
      </c>
      <c r="Z65" s="1">
        <f t="shared" si="46"/>
        <v>0</v>
      </c>
      <c r="AA65" s="154">
        <f t="shared" si="47"/>
        <v>0</v>
      </c>
      <c r="AB65" s="2">
        <f t="shared" si="48"/>
        <v>0</v>
      </c>
      <c r="AC65" s="155" t="e">
        <f t="shared" si="49"/>
        <v>#DIV/0!</v>
      </c>
    </row>
    <row r="66" spans="1:29" ht="30" x14ac:dyDescent="0.25">
      <c r="A66" s="149" t="str">
        <f>+'PRIORIZACIÓN PROCESO-AUDITORIA'!B68</f>
        <v>Unidad Auditable 58</v>
      </c>
      <c r="B66" s="161" t="str">
        <f>+IF('PRIORIZACIÓN PROCESO-AUDITORIA'!I68&gt;0%,"YA CUENTA CON PONDERACIÓN DE RIESGOS, NO DILIGENCIAR ANALISIS OCI", "DILIGENCIE ANALISIS OCI PARA ESTA UNIDAD AUDITABLE")</f>
        <v>DILIGENCIE ANALISIS OCI PARA ESTA UNIDAD AUDITABLE</v>
      </c>
      <c r="C66" s="156"/>
      <c r="D66" s="1">
        <f t="shared" si="4"/>
        <v>0</v>
      </c>
      <c r="E66" s="1"/>
      <c r="F66" s="1">
        <f t="shared" si="35"/>
        <v>0</v>
      </c>
      <c r="G66" s="157"/>
      <c r="H66" s="1">
        <f t="shared" si="5"/>
        <v>0</v>
      </c>
      <c r="I66" s="157"/>
      <c r="J66" s="1">
        <f t="shared" si="6"/>
        <v>0</v>
      </c>
      <c r="K66" s="1"/>
      <c r="L66" s="1">
        <f t="shared" si="36"/>
        <v>0</v>
      </c>
      <c r="M66" s="1"/>
      <c r="N66" s="1">
        <f t="shared" si="7"/>
        <v>0</v>
      </c>
      <c r="O66" s="157"/>
      <c r="P66" s="154">
        <f t="shared" si="37"/>
        <v>0</v>
      </c>
      <c r="Q66" s="1">
        <f t="shared" si="9"/>
        <v>0</v>
      </c>
      <c r="R66" s="1">
        <f t="shared" si="2"/>
        <v>0</v>
      </c>
      <c r="S66" s="1">
        <f t="shared" si="10"/>
        <v>0</v>
      </c>
      <c r="T66" s="1">
        <f t="shared" si="11"/>
        <v>0</v>
      </c>
      <c r="U66" s="1">
        <f t="shared" si="3"/>
        <v>0</v>
      </c>
      <c r="V66" s="1">
        <f t="shared" si="12"/>
        <v>0</v>
      </c>
      <c r="W66" s="153">
        <f t="shared" si="13"/>
        <v>0</v>
      </c>
      <c r="X66" s="2">
        <f t="shared" si="44"/>
        <v>0</v>
      </c>
      <c r="Y66" s="1">
        <f t="shared" si="45"/>
        <v>0</v>
      </c>
      <c r="Z66" s="1">
        <f t="shared" si="46"/>
        <v>0</v>
      </c>
      <c r="AA66" s="154">
        <f t="shared" si="47"/>
        <v>0</v>
      </c>
      <c r="AB66" s="2">
        <f t="shared" si="48"/>
        <v>0</v>
      </c>
      <c r="AC66" s="155" t="e">
        <f t="shared" si="49"/>
        <v>#DIV/0!</v>
      </c>
    </row>
    <row r="67" spans="1:29" ht="30" x14ac:dyDescent="0.25">
      <c r="A67" s="149" t="str">
        <f>+'PRIORIZACIÓN PROCESO-AUDITORIA'!B69</f>
        <v>Unidad Auditable 59</v>
      </c>
      <c r="B67" s="161" t="str">
        <f>+IF('PRIORIZACIÓN PROCESO-AUDITORIA'!I69&gt;0%,"YA CUENTA CON PONDERACIÓN DE RIESGOS, NO DILIGENCIAR ANALISIS OCI", "DILIGENCIE ANALISIS OCI PARA ESTA UNIDAD AUDITABLE")</f>
        <v>DILIGENCIE ANALISIS OCI PARA ESTA UNIDAD AUDITABLE</v>
      </c>
      <c r="C67" s="156"/>
      <c r="D67" s="1">
        <f t="shared" si="4"/>
        <v>0</v>
      </c>
      <c r="E67" s="1"/>
      <c r="F67" s="1">
        <f t="shared" si="35"/>
        <v>0</v>
      </c>
      <c r="G67" s="157"/>
      <c r="H67" s="1">
        <f t="shared" si="5"/>
        <v>0</v>
      </c>
      <c r="I67" s="157"/>
      <c r="J67" s="1">
        <f t="shared" si="6"/>
        <v>0</v>
      </c>
      <c r="K67" s="1"/>
      <c r="L67" s="1">
        <f t="shared" si="36"/>
        <v>0</v>
      </c>
      <c r="M67" s="1"/>
      <c r="N67" s="1">
        <f t="shared" si="7"/>
        <v>0</v>
      </c>
      <c r="O67" s="157"/>
      <c r="P67" s="154">
        <f t="shared" si="37"/>
        <v>0</v>
      </c>
      <c r="Q67" s="1">
        <f t="shared" si="9"/>
        <v>0</v>
      </c>
      <c r="R67" s="1">
        <f t="shared" si="2"/>
        <v>0</v>
      </c>
      <c r="S67" s="1">
        <f t="shared" si="10"/>
        <v>0</v>
      </c>
      <c r="T67" s="1">
        <f t="shared" si="11"/>
        <v>0</v>
      </c>
      <c r="U67" s="1">
        <f t="shared" si="3"/>
        <v>0</v>
      </c>
      <c r="V67" s="1">
        <f t="shared" si="12"/>
        <v>0</v>
      </c>
      <c r="W67" s="153">
        <f t="shared" si="13"/>
        <v>0</v>
      </c>
      <c r="X67" s="2">
        <f t="shared" si="44"/>
        <v>0</v>
      </c>
      <c r="Y67" s="1">
        <f t="shared" si="45"/>
        <v>0</v>
      </c>
      <c r="Z67" s="1">
        <f t="shared" si="46"/>
        <v>0</v>
      </c>
      <c r="AA67" s="154">
        <f t="shared" si="47"/>
        <v>0</v>
      </c>
      <c r="AB67" s="2">
        <f t="shared" si="48"/>
        <v>0</v>
      </c>
      <c r="AC67" s="155" t="e">
        <f t="shared" si="49"/>
        <v>#DIV/0!</v>
      </c>
    </row>
    <row r="68" spans="1:29" ht="30" x14ac:dyDescent="0.25">
      <c r="A68" s="149" t="str">
        <f>+'PRIORIZACIÓN PROCESO-AUDITORIA'!B70</f>
        <v>Unidad Auditable 60</v>
      </c>
      <c r="B68" s="161" t="str">
        <f>+IF('PRIORIZACIÓN PROCESO-AUDITORIA'!I70&gt;0%,"YA CUENTA CON PONDERACIÓN DE RIESGOS, NO DILIGENCIAR ANALISIS OCI", "DILIGENCIE ANALISIS OCI PARA ESTA UNIDAD AUDITABLE")</f>
        <v>DILIGENCIE ANALISIS OCI PARA ESTA UNIDAD AUDITABLE</v>
      </c>
      <c r="C68" s="156"/>
      <c r="D68" s="1">
        <f t="shared" si="4"/>
        <v>0</v>
      </c>
      <c r="E68" s="1"/>
      <c r="F68" s="1">
        <f t="shared" si="35"/>
        <v>0</v>
      </c>
      <c r="G68" s="157"/>
      <c r="H68" s="1">
        <f t="shared" si="5"/>
        <v>0</v>
      </c>
      <c r="I68" s="157"/>
      <c r="J68" s="1">
        <f t="shared" si="6"/>
        <v>0</v>
      </c>
      <c r="K68" s="1"/>
      <c r="L68" s="1">
        <f t="shared" si="36"/>
        <v>0</v>
      </c>
      <c r="M68" s="1"/>
      <c r="N68" s="1">
        <f t="shared" si="7"/>
        <v>0</v>
      </c>
      <c r="O68" s="157"/>
      <c r="P68" s="154">
        <f t="shared" si="37"/>
        <v>0</v>
      </c>
      <c r="Q68" s="1">
        <f t="shared" si="9"/>
        <v>0</v>
      </c>
      <c r="R68" s="1">
        <f t="shared" si="2"/>
        <v>0</v>
      </c>
      <c r="S68" s="1">
        <f t="shared" si="10"/>
        <v>0</v>
      </c>
      <c r="T68" s="1">
        <f t="shared" si="11"/>
        <v>0</v>
      </c>
      <c r="U68" s="1">
        <f t="shared" si="3"/>
        <v>0</v>
      </c>
      <c r="V68" s="1">
        <f t="shared" si="12"/>
        <v>0</v>
      </c>
      <c r="W68" s="153">
        <f t="shared" si="13"/>
        <v>0</v>
      </c>
      <c r="X68" s="2">
        <f t="shared" si="44"/>
        <v>0</v>
      </c>
      <c r="Y68" s="1">
        <f t="shared" si="45"/>
        <v>0</v>
      </c>
      <c r="Z68" s="1">
        <f t="shared" si="46"/>
        <v>0</v>
      </c>
      <c r="AA68" s="154">
        <f t="shared" si="47"/>
        <v>0</v>
      </c>
      <c r="AB68" s="2">
        <f t="shared" si="48"/>
        <v>0</v>
      </c>
      <c r="AC68" s="155" t="e">
        <f t="shared" si="49"/>
        <v>#DIV/0!</v>
      </c>
    </row>
    <row r="69" spans="1:29" ht="30" x14ac:dyDescent="0.25">
      <c r="A69" s="149" t="str">
        <f>+'PRIORIZACIÓN PROCESO-AUDITORIA'!B71</f>
        <v>Unidad Auditable 61</v>
      </c>
      <c r="B69" s="161" t="str">
        <f>+IF('PRIORIZACIÓN PROCESO-AUDITORIA'!I71&gt;0%,"YA CUENTA CON PONDERACIÓN DE RIESGOS, NO DILIGENCIAR ANALISIS OCI", "DILIGENCIE ANALISIS OCI PARA ESTA UNIDAD AUDITABLE")</f>
        <v>DILIGENCIE ANALISIS OCI PARA ESTA UNIDAD AUDITABLE</v>
      </c>
      <c r="C69" s="156"/>
      <c r="D69" s="1">
        <f t="shared" si="4"/>
        <v>0</v>
      </c>
      <c r="E69" s="1"/>
      <c r="F69" s="1">
        <f t="shared" si="35"/>
        <v>0</v>
      </c>
      <c r="G69" s="157"/>
      <c r="H69" s="1">
        <f t="shared" si="5"/>
        <v>0</v>
      </c>
      <c r="I69" s="157"/>
      <c r="J69" s="1">
        <f t="shared" si="6"/>
        <v>0</v>
      </c>
      <c r="K69" s="1"/>
      <c r="L69" s="1">
        <f t="shared" si="36"/>
        <v>0</v>
      </c>
      <c r="M69" s="1"/>
      <c r="N69" s="1">
        <f t="shared" si="7"/>
        <v>0</v>
      </c>
      <c r="O69" s="157"/>
      <c r="P69" s="154">
        <f t="shared" si="37"/>
        <v>0</v>
      </c>
      <c r="Q69" s="1">
        <f t="shared" si="9"/>
        <v>0</v>
      </c>
      <c r="R69" s="1">
        <f t="shared" si="2"/>
        <v>0</v>
      </c>
      <c r="S69" s="1">
        <f t="shared" si="10"/>
        <v>0</v>
      </c>
      <c r="T69" s="1">
        <f t="shared" si="11"/>
        <v>0</v>
      </c>
      <c r="U69" s="1">
        <f t="shared" si="3"/>
        <v>0</v>
      </c>
      <c r="V69" s="1">
        <f t="shared" si="12"/>
        <v>0</v>
      </c>
      <c r="W69" s="153">
        <f t="shared" si="13"/>
        <v>0</v>
      </c>
      <c r="X69" s="2">
        <f t="shared" si="44"/>
        <v>0</v>
      </c>
      <c r="Y69" s="1">
        <f t="shared" si="45"/>
        <v>0</v>
      </c>
      <c r="Z69" s="1">
        <f t="shared" si="46"/>
        <v>0</v>
      </c>
      <c r="AA69" s="154">
        <f t="shared" si="47"/>
        <v>0</v>
      </c>
      <c r="AB69" s="2">
        <f t="shared" si="48"/>
        <v>0</v>
      </c>
      <c r="AC69" s="155" t="e">
        <f t="shared" si="49"/>
        <v>#DIV/0!</v>
      </c>
    </row>
    <row r="70" spans="1:29" ht="30" x14ac:dyDescent="0.25">
      <c r="A70" s="149" t="str">
        <f>+'PRIORIZACIÓN PROCESO-AUDITORIA'!B72</f>
        <v>Unidad Auditable 62</v>
      </c>
      <c r="B70" s="161" t="str">
        <f>+IF('PRIORIZACIÓN PROCESO-AUDITORIA'!I72&gt;0%,"YA CUENTA CON PONDERACIÓN DE RIESGOS, NO DILIGENCIAR ANALISIS OCI", "DILIGENCIE ANALISIS OCI PARA ESTA UNIDAD AUDITABLE")</f>
        <v>DILIGENCIE ANALISIS OCI PARA ESTA UNIDAD AUDITABLE</v>
      </c>
      <c r="C70" s="156"/>
      <c r="D70" s="1">
        <f t="shared" si="4"/>
        <v>0</v>
      </c>
      <c r="E70" s="1"/>
      <c r="F70" s="1">
        <f t="shared" si="35"/>
        <v>0</v>
      </c>
      <c r="G70" s="157"/>
      <c r="H70" s="1">
        <f t="shared" si="5"/>
        <v>0</v>
      </c>
      <c r="I70" s="157"/>
      <c r="J70" s="1">
        <f t="shared" si="6"/>
        <v>0</v>
      </c>
      <c r="K70" s="1"/>
      <c r="L70" s="1">
        <f t="shared" si="36"/>
        <v>0</v>
      </c>
      <c r="M70" s="1"/>
      <c r="N70" s="1">
        <f t="shared" si="7"/>
        <v>0</v>
      </c>
      <c r="O70" s="157"/>
      <c r="P70" s="154">
        <f t="shared" si="37"/>
        <v>0</v>
      </c>
      <c r="Q70" s="1">
        <f t="shared" si="9"/>
        <v>0</v>
      </c>
      <c r="R70" s="1">
        <f t="shared" si="2"/>
        <v>0</v>
      </c>
      <c r="S70" s="1">
        <f t="shared" si="10"/>
        <v>0</v>
      </c>
      <c r="T70" s="1">
        <f t="shared" si="11"/>
        <v>0</v>
      </c>
      <c r="U70" s="1">
        <f t="shared" si="3"/>
        <v>0</v>
      </c>
      <c r="V70" s="1">
        <f t="shared" si="12"/>
        <v>0</v>
      </c>
      <c r="W70" s="153">
        <f t="shared" si="13"/>
        <v>0</v>
      </c>
      <c r="X70" s="2">
        <f t="shared" si="44"/>
        <v>0</v>
      </c>
      <c r="Y70" s="1">
        <f t="shared" si="45"/>
        <v>0</v>
      </c>
      <c r="Z70" s="1">
        <f t="shared" si="46"/>
        <v>0</v>
      </c>
      <c r="AA70" s="154">
        <f t="shared" si="47"/>
        <v>0</v>
      </c>
      <c r="AB70" s="2">
        <f t="shared" si="48"/>
        <v>0</v>
      </c>
      <c r="AC70" s="155" t="e">
        <f t="shared" si="49"/>
        <v>#DIV/0!</v>
      </c>
    </row>
    <row r="71" spans="1:29" ht="30" x14ac:dyDescent="0.25">
      <c r="A71" s="149" t="str">
        <f>+'PRIORIZACIÓN PROCESO-AUDITORIA'!B73</f>
        <v>Unidad Auditable 63</v>
      </c>
      <c r="B71" s="161" t="str">
        <f>+IF('PRIORIZACIÓN PROCESO-AUDITORIA'!I73&gt;0%,"YA CUENTA CON PONDERACIÓN DE RIESGOS, NO DILIGENCIAR ANALISIS OCI", "DILIGENCIE ANALISIS OCI PARA ESTA UNIDAD AUDITABLE")</f>
        <v>DILIGENCIE ANALISIS OCI PARA ESTA UNIDAD AUDITABLE</v>
      </c>
      <c r="C71" s="156"/>
      <c r="D71" s="1">
        <f t="shared" si="4"/>
        <v>0</v>
      </c>
      <c r="E71" s="1"/>
      <c r="F71" s="1">
        <f t="shared" si="35"/>
        <v>0</v>
      </c>
      <c r="G71" s="157"/>
      <c r="H71" s="1">
        <f t="shared" si="5"/>
        <v>0</v>
      </c>
      <c r="I71" s="157"/>
      <c r="J71" s="1">
        <f t="shared" si="6"/>
        <v>0</v>
      </c>
      <c r="K71" s="1"/>
      <c r="L71" s="1">
        <f t="shared" si="36"/>
        <v>0</v>
      </c>
      <c r="M71" s="1"/>
      <c r="N71" s="1">
        <f t="shared" si="7"/>
        <v>0</v>
      </c>
      <c r="O71" s="157"/>
      <c r="P71" s="154">
        <f t="shared" si="37"/>
        <v>0</v>
      </c>
      <c r="Q71" s="1">
        <f t="shared" si="9"/>
        <v>0</v>
      </c>
      <c r="R71" s="1">
        <f t="shared" si="2"/>
        <v>0</v>
      </c>
      <c r="S71" s="1">
        <f t="shared" si="10"/>
        <v>0</v>
      </c>
      <c r="T71" s="1">
        <f t="shared" si="11"/>
        <v>0</v>
      </c>
      <c r="U71" s="1">
        <f t="shared" si="3"/>
        <v>0</v>
      </c>
      <c r="V71" s="1">
        <f t="shared" si="12"/>
        <v>0</v>
      </c>
      <c r="W71" s="153">
        <f t="shared" si="13"/>
        <v>0</v>
      </c>
      <c r="X71" s="2">
        <f t="shared" si="44"/>
        <v>0</v>
      </c>
      <c r="Y71" s="1">
        <f t="shared" si="45"/>
        <v>0</v>
      </c>
      <c r="Z71" s="1">
        <f t="shared" si="46"/>
        <v>0</v>
      </c>
      <c r="AA71" s="154">
        <f t="shared" si="47"/>
        <v>0</v>
      </c>
      <c r="AB71" s="2">
        <f t="shared" si="48"/>
        <v>0</v>
      </c>
      <c r="AC71" s="155" t="e">
        <f t="shared" si="49"/>
        <v>#DIV/0!</v>
      </c>
    </row>
    <row r="72" spans="1:29" ht="30" x14ac:dyDescent="0.25">
      <c r="A72" s="149" t="str">
        <f>+'PRIORIZACIÓN PROCESO-AUDITORIA'!B74</f>
        <v>Unidad Auditable 64</v>
      </c>
      <c r="B72" s="161" t="str">
        <f>+IF('PRIORIZACIÓN PROCESO-AUDITORIA'!I74&gt;0%,"YA CUENTA CON PONDERACIÓN DE RIESGOS, NO DILIGENCIAR ANALISIS OCI", "DILIGENCIE ANALISIS OCI PARA ESTA UNIDAD AUDITABLE")</f>
        <v>DILIGENCIE ANALISIS OCI PARA ESTA UNIDAD AUDITABLE</v>
      </c>
      <c r="C72" s="156"/>
      <c r="D72" s="1">
        <f t="shared" si="4"/>
        <v>0</v>
      </c>
      <c r="E72" s="1"/>
      <c r="F72" s="1">
        <f t="shared" si="35"/>
        <v>0</v>
      </c>
      <c r="G72" s="157"/>
      <c r="H72" s="1">
        <f t="shared" si="5"/>
        <v>0</v>
      </c>
      <c r="I72" s="157"/>
      <c r="J72" s="1">
        <f t="shared" si="6"/>
        <v>0</v>
      </c>
      <c r="K72" s="1"/>
      <c r="L72" s="1">
        <f t="shared" si="36"/>
        <v>0</v>
      </c>
      <c r="M72" s="1"/>
      <c r="N72" s="1">
        <f t="shared" si="7"/>
        <v>0</v>
      </c>
      <c r="O72" s="157"/>
      <c r="P72" s="154">
        <f t="shared" si="37"/>
        <v>0</v>
      </c>
      <c r="Q72" s="1">
        <f t="shared" si="9"/>
        <v>0</v>
      </c>
      <c r="R72" s="1">
        <f t="shared" si="2"/>
        <v>0</v>
      </c>
      <c r="S72" s="1">
        <f t="shared" si="10"/>
        <v>0</v>
      </c>
      <c r="T72" s="1">
        <f t="shared" si="11"/>
        <v>0</v>
      </c>
      <c r="U72" s="1">
        <f t="shared" si="3"/>
        <v>0</v>
      </c>
      <c r="V72" s="1">
        <f t="shared" si="12"/>
        <v>0</v>
      </c>
      <c r="W72" s="153">
        <f t="shared" si="13"/>
        <v>0</v>
      </c>
      <c r="X72" s="2">
        <f t="shared" si="44"/>
        <v>0</v>
      </c>
      <c r="Y72" s="1">
        <f t="shared" si="45"/>
        <v>0</v>
      </c>
      <c r="Z72" s="1">
        <f t="shared" si="46"/>
        <v>0</v>
      </c>
      <c r="AA72" s="154">
        <f t="shared" si="47"/>
        <v>0</v>
      </c>
      <c r="AB72" s="2">
        <f t="shared" si="48"/>
        <v>0</v>
      </c>
      <c r="AC72" s="155" t="e">
        <f t="shared" si="49"/>
        <v>#DIV/0!</v>
      </c>
    </row>
    <row r="73" spans="1:29" ht="30" x14ac:dyDescent="0.25">
      <c r="A73" s="149" t="str">
        <f>+'PRIORIZACIÓN PROCESO-AUDITORIA'!B75</f>
        <v>Unidad Auditable 65</v>
      </c>
      <c r="B73" s="161" t="str">
        <f>+IF('PRIORIZACIÓN PROCESO-AUDITORIA'!I75&gt;0%,"YA CUENTA CON PONDERACIÓN DE RIESGOS, NO DILIGENCIAR ANALISIS OCI", "DILIGENCIE ANALISIS OCI PARA ESTA UNIDAD AUDITABLE")</f>
        <v>DILIGENCIE ANALISIS OCI PARA ESTA UNIDAD AUDITABLE</v>
      </c>
      <c r="C73" s="156"/>
      <c r="D73" s="1">
        <f t="shared" si="4"/>
        <v>0</v>
      </c>
      <c r="E73" s="1"/>
      <c r="F73" s="1">
        <f t="shared" si="35"/>
        <v>0</v>
      </c>
      <c r="G73" s="157"/>
      <c r="H73" s="1">
        <f t="shared" si="5"/>
        <v>0</v>
      </c>
      <c r="I73" s="157"/>
      <c r="J73" s="1">
        <f t="shared" si="6"/>
        <v>0</v>
      </c>
      <c r="K73" s="1"/>
      <c r="L73" s="1">
        <f t="shared" si="36"/>
        <v>0</v>
      </c>
      <c r="M73" s="1"/>
      <c r="N73" s="1">
        <f t="shared" si="7"/>
        <v>0</v>
      </c>
      <c r="O73" s="157"/>
      <c r="P73" s="154">
        <f t="shared" si="37"/>
        <v>0</v>
      </c>
      <c r="Q73" s="1">
        <f t="shared" si="9"/>
        <v>0</v>
      </c>
      <c r="R73" s="1">
        <f t="shared" ref="R73:R88" si="50">IF($E73="3 días","E",IF($E73="2 días","A",IF($E73="1 días","M",IF($E73="Varias horas","B",0))))</f>
        <v>0</v>
      </c>
      <c r="S73" s="1">
        <f t="shared" si="10"/>
        <v>0</v>
      </c>
      <c r="T73" s="1">
        <f t="shared" si="11"/>
        <v>0</v>
      </c>
      <c r="U73" s="1">
        <f t="shared" ref="U73:U88" si="51">IF($K73="Hechos de Corrupción","E",IF($K73="Incumplimiento de servicios","A",IF($K73="Retrasos en los servicios","M",IF($K73="Quejas por incumplimientos o retrasos","B",0))))</f>
        <v>0</v>
      </c>
      <c r="V73" s="1">
        <f t="shared" si="12"/>
        <v>0</v>
      </c>
      <c r="W73" s="153">
        <f t="shared" si="13"/>
        <v>0</v>
      </c>
      <c r="X73" s="2">
        <f t="shared" si="44"/>
        <v>0</v>
      </c>
      <c r="Y73" s="1">
        <f t="shared" si="45"/>
        <v>0</v>
      </c>
      <c r="Z73" s="1">
        <f t="shared" si="46"/>
        <v>0</v>
      </c>
      <c r="AA73" s="154">
        <f t="shared" si="47"/>
        <v>0</v>
      </c>
      <c r="AB73" s="2">
        <f t="shared" si="48"/>
        <v>0</v>
      </c>
      <c r="AC73" s="155" t="e">
        <f t="shared" si="49"/>
        <v>#DIV/0!</v>
      </c>
    </row>
    <row r="74" spans="1:29" ht="30" x14ac:dyDescent="0.25">
      <c r="A74" s="149" t="str">
        <f>+'PRIORIZACIÓN PROCESO-AUDITORIA'!B76</f>
        <v>Unidad Auditable 66</v>
      </c>
      <c r="B74" s="161" t="str">
        <f>+IF('PRIORIZACIÓN PROCESO-AUDITORIA'!I76&gt;0%,"YA CUENTA CON PONDERACIÓN DE RIESGOS, NO DILIGENCIAR ANALISIS OCI", "DILIGENCIE ANALISIS OCI PARA ESTA UNIDAD AUDITABLE")</f>
        <v>DILIGENCIE ANALISIS OCI PARA ESTA UNIDAD AUDITABLE</v>
      </c>
      <c r="C74" s="156"/>
      <c r="D74" s="1">
        <f t="shared" ref="D74:D88" si="52">IF($C74="EXTREMA","E",IF($C74="ALTA","A",IF($C74="MEDIA","M",IF($C74="BAJA","B",0))))</f>
        <v>0</v>
      </c>
      <c r="E74" s="1"/>
      <c r="F74" s="1">
        <f t="shared" si="35"/>
        <v>0</v>
      </c>
      <c r="G74" s="157"/>
      <c r="H74" s="1">
        <f t="shared" ref="H74:H88" si="53">IF($G74="EXTREMA","E",IF($G74="ALTA","A",IF($G74="MEDIA","M",IF($G74="BAJA","B",0))))</f>
        <v>0</v>
      </c>
      <c r="I74" s="157"/>
      <c r="J74" s="1">
        <f t="shared" ref="J74:J88" si="54">IF($I74="EXTREMA","E",IF($I74="ALTA","A",IF($I74="MEDIA","M",IF($I74="BAJA","B",0))))</f>
        <v>0</v>
      </c>
      <c r="K74" s="1"/>
      <c r="L74" s="1">
        <f t="shared" si="36"/>
        <v>0</v>
      </c>
      <c r="M74" s="1"/>
      <c r="N74" s="1">
        <f t="shared" ref="N74:N88" si="55">IF($M74="EXTREMA","E",IF($M74="ALTA","A",IF($M74="MEDIA","M",IF($M74="BAJA","B",0))))</f>
        <v>0</v>
      </c>
      <c r="O74" s="157"/>
      <c r="P74" s="154">
        <f t="shared" si="37"/>
        <v>0</v>
      </c>
      <c r="Q74" s="1">
        <f t="shared" ref="Q74:Q88" si="56">IF($C74="EXTREMA","E",IF($C74="ALTA","A",IF($C74="MEDIA","M",IF($C74="BAJA","B",0))))</f>
        <v>0</v>
      </c>
      <c r="R74" s="1">
        <f t="shared" si="50"/>
        <v>0</v>
      </c>
      <c r="S74" s="1">
        <f t="shared" ref="S74:S88" si="57">IF($G74="EXTREMA","E",IF($G74="ALTA","A",IF($G74="MEDIA","M",IF($G74="BAJA","B",0))))</f>
        <v>0</v>
      </c>
      <c r="T74" s="1">
        <f t="shared" ref="T74:T88" si="58">IF($I74="EXTREMA","E",IF($I74="ALTA","A",IF($I74="MEDIA","M",IF($I74="BAJA","B",0))))</f>
        <v>0</v>
      </c>
      <c r="U74" s="1">
        <f t="shared" si="51"/>
        <v>0</v>
      </c>
      <c r="V74" s="1">
        <f t="shared" ref="V74:V88" si="59">IF($M74="EXTREMA","E",IF($M74="ALTA","A",IF($M74="MEDIA","M",IF($M74="BAJA","B",0))))</f>
        <v>0</v>
      </c>
      <c r="W74" s="153">
        <f t="shared" ref="W74:W88" si="60">IF($O74="Critica no recuperable","E",IF($O74="Critica con recuperación parcial","A",IF($O74="Falta de oportunidad para atención usuarios","M",IF($O74="Falta de oportunidad para gestión de los procesos","B",0))))</f>
        <v>0</v>
      </c>
      <c r="X74" s="2">
        <f t="shared" si="44"/>
        <v>0</v>
      </c>
      <c r="Y74" s="1">
        <f t="shared" si="45"/>
        <v>0</v>
      </c>
      <c r="Z74" s="1">
        <f t="shared" si="46"/>
        <v>0</v>
      </c>
      <c r="AA74" s="154">
        <f t="shared" si="47"/>
        <v>0</v>
      </c>
      <c r="AB74" s="2">
        <f t="shared" si="48"/>
        <v>0</v>
      </c>
      <c r="AC74" s="155" t="e">
        <f t="shared" si="49"/>
        <v>#DIV/0!</v>
      </c>
    </row>
    <row r="75" spans="1:29" ht="30" x14ac:dyDescent="0.25">
      <c r="A75" s="149" t="str">
        <f>+'PRIORIZACIÓN PROCESO-AUDITORIA'!B77</f>
        <v>Unidad Auditable 67</v>
      </c>
      <c r="B75" s="161" t="str">
        <f>+IF('PRIORIZACIÓN PROCESO-AUDITORIA'!I77&gt;0%,"YA CUENTA CON PONDERACIÓN DE RIESGOS, NO DILIGENCIAR ANALISIS OCI", "DILIGENCIE ANALISIS OCI PARA ESTA UNIDAD AUDITABLE")</f>
        <v>DILIGENCIE ANALISIS OCI PARA ESTA UNIDAD AUDITABLE</v>
      </c>
      <c r="C75" s="156"/>
      <c r="D75" s="1">
        <f t="shared" si="52"/>
        <v>0</v>
      </c>
      <c r="E75" s="1"/>
      <c r="F75" s="1">
        <f t="shared" si="35"/>
        <v>0</v>
      </c>
      <c r="G75" s="157"/>
      <c r="H75" s="1">
        <f t="shared" si="53"/>
        <v>0</v>
      </c>
      <c r="I75" s="157"/>
      <c r="J75" s="1">
        <f t="shared" si="54"/>
        <v>0</v>
      </c>
      <c r="K75" s="1"/>
      <c r="L75" s="1">
        <f t="shared" si="36"/>
        <v>0</v>
      </c>
      <c r="M75" s="1"/>
      <c r="N75" s="1">
        <f t="shared" si="55"/>
        <v>0</v>
      </c>
      <c r="O75" s="157"/>
      <c r="P75" s="154">
        <f t="shared" si="37"/>
        <v>0</v>
      </c>
      <c r="Q75" s="1">
        <f t="shared" si="56"/>
        <v>0</v>
      </c>
      <c r="R75" s="1">
        <f t="shared" si="50"/>
        <v>0</v>
      </c>
      <c r="S75" s="1">
        <f t="shared" si="57"/>
        <v>0</v>
      </c>
      <c r="T75" s="1">
        <f t="shared" si="58"/>
        <v>0</v>
      </c>
      <c r="U75" s="1">
        <f t="shared" si="51"/>
        <v>0</v>
      </c>
      <c r="V75" s="1">
        <f t="shared" si="59"/>
        <v>0</v>
      </c>
      <c r="W75" s="153">
        <f t="shared" si="60"/>
        <v>0</v>
      </c>
      <c r="X75" s="2">
        <f t="shared" si="44"/>
        <v>0</v>
      </c>
      <c r="Y75" s="1">
        <f t="shared" si="45"/>
        <v>0</v>
      </c>
      <c r="Z75" s="1">
        <f t="shared" si="46"/>
        <v>0</v>
      </c>
      <c r="AA75" s="154">
        <f t="shared" si="47"/>
        <v>0</v>
      </c>
      <c r="AB75" s="2">
        <f t="shared" si="48"/>
        <v>0</v>
      </c>
      <c r="AC75" s="155" t="e">
        <f t="shared" si="49"/>
        <v>#DIV/0!</v>
      </c>
    </row>
    <row r="76" spans="1:29" ht="30" x14ac:dyDescent="0.25">
      <c r="A76" s="149" t="str">
        <f>+'PRIORIZACIÓN PROCESO-AUDITORIA'!B78</f>
        <v>Unidad Auditable 68</v>
      </c>
      <c r="B76" s="161" t="str">
        <f>+IF('PRIORIZACIÓN PROCESO-AUDITORIA'!I78&gt;0%,"YA CUENTA CON PONDERACIÓN DE RIESGOS, NO DILIGENCIAR ANALISIS OCI", "DILIGENCIE ANALISIS OCI PARA ESTA UNIDAD AUDITABLE")</f>
        <v>DILIGENCIE ANALISIS OCI PARA ESTA UNIDAD AUDITABLE</v>
      </c>
      <c r="C76" s="156"/>
      <c r="D76" s="1">
        <f t="shared" si="52"/>
        <v>0</v>
      </c>
      <c r="E76" s="1"/>
      <c r="F76" s="1">
        <f t="shared" si="35"/>
        <v>0</v>
      </c>
      <c r="G76" s="157"/>
      <c r="H76" s="1">
        <f t="shared" si="53"/>
        <v>0</v>
      </c>
      <c r="I76" s="157"/>
      <c r="J76" s="1">
        <f t="shared" si="54"/>
        <v>0</v>
      </c>
      <c r="K76" s="1"/>
      <c r="L76" s="1">
        <f t="shared" si="36"/>
        <v>0</v>
      </c>
      <c r="M76" s="1"/>
      <c r="N76" s="1">
        <f t="shared" si="55"/>
        <v>0</v>
      </c>
      <c r="O76" s="1"/>
      <c r="P76" s="154">
        <f t="shared" si="37"/>
        <v>0</v>
      </c>
      <c r="Q76" s="1">
        <f t="shared" si="56"/>
        <v>0</v>
      </c>
      <c r="R76" s="1">
        <f t="shared" si="50"/>
        <v>0</v>
      </c>
      <c r="S76" s="1">
        <f t="shared" si="57"/>
        <v>0</v>
      </c>
      <c r="T76" s="1">
        <f t="shared" si="58"/>
        <v>0</v>
      </c>
      <c r="U76" s="1">
        <f t="shared" si="51"/>
        <v>0</v>
      </c>
      <c r="V76" s="1">
        <f t="shared" si="59"/>
        <v>0</v>
      </c>
      <c r="W76" s="153">
        <f t="shared" si="60"/>
        <v>0</v>
      </c>
      <c r="X76" s="2">
        <f t="shared" si="44"/>
        <v>0</v>
      </c>
      <c r="Y76" s="1">
        <f t="shared" si="45"/>
        <v>0</v>
      </c>
      <c r="Z76" s="1">
        <f t="shared" si="46"/>
        <v>0</v>
      </c>
      <c r="AA76" s="154">
        <f t="shared" si="47"/>
        <v>0</v>
      </c>
      <c r="AB76" s="2">
        <f t="shared" si="48"/>
        <v>0</v>
      </c>
      <c r="AC76" s="155" t="e">
        <f t="shared" si="49"/>
        <v>#DIV/0!</v>
      </c>
    </row>
    <row r="77" spans="1:29" ht="30" x14ac:dyDescent="0.25">
      <c r="A77" s="149" t="str">
        <f>+'PRIORIZACIÓN PROCESO-AUDITORIA'!B79</f>
        <v>Unidad Auditable 69</v>
      </c>
      <c r="B77" s="161" t="str">
        <f>+IF('PRIORIZACIÓN PROCESO-AUDITORIA'!I79&gt;0%,"YA CUENTA CON PONDERACIÓN DE RIESGOS, NO DILIGENCIAR ANALISIS OCI", "DILIGENCIE ANALISIS OCI PARA ESTA UNIDAD AUDITABLE")</f>
        <v>DILIGENCIE ANALISIS OCI PARA ESTA UNIDAD AUDITABLE</v>
      </c>
      <c r="C77" s="156"/>
      <c r="D77" s="1">
        <f t="shared" si="52"/>
        <v>0</v>
      </c>
      <c r="E77" s="1"/>
      <c r="F77" s="1">
        <f t="shared" si="35"/>
        <v>0</v>
      </c>
      <c r="G77" s="157"/>
      <c r="H77" s="1">
        <f t="shared" si="53"/>
        <v>0</v>
      </c>
      <c r="I77" s="157"/>
      <c r="J77" s="1">
        <f t="shared" si="54"/>
        <v>0</v>
      </c>
      <c r="K77" s="1"/>
      <c r="L77" s="1">
        <f t="shared" si="36"/>
        <v>0</v>
      </c>
      <c r="M77" s="1"/>
      <c r="N77" s="1">
        <f t="shared" si="55"/>
        <v>0</v>
      </c>
      <c r="O77" s="1"/>
      <c r="P77" s="154">
        <f t="shared" si="37"/>
        <v>0</v>
      </c>
      <c r="Q77" s="1">
        <f t="shared" si="56"/>
        <v>0</v>
      </c>
      <c r="R77" s="1">
        <f t="shared" si="50"/>
        <v>0</v>
      </c>
      <c r="S77" s="1">
        <f t="shared" si="57"/>
        <v>0</v>
      </c>
      <c r="T77" s="1">
        <f t="shared" si="58"/>
        <v>0</v>
      </c>
      <c r="U77" s="1">
        <f t="shared" si="51"/>
        <v>0</v>
      </c>
      <c r="V77" s="1">
        <f t="shared" si="59"/>
        <v>0</v>
      </c>
      <c r="W77" s="153">
        <f t="shared" si="60"/>
        <v>0</v>
      </c>
      <c r="X77" s="2">
        <f t="shared" si="44"/>
        <v>0</v>
      </c>
      <c r="Y77" s="1">
        <f t="shared" si="45"/>
        <v>0</v>
      </c>
      <c r="Z77" s="1">
        <f t="shared" si="46"/>
        <v>0</v>
      </c>
      <c r="AA77" s="154">
        <f t="shared" si="47"/>
        <v>0</v>
      </c>
      <c r="AB77" s="2">
        <f t="shared" si="48"/>
        <v>0</v>
      </c>
      <c r="AC77" s="155" t="e">
        <f t="shared" si="49"/>
        <v>#DIV/0!</v>
      </c>
    </row>
    <row r="78" spans="1:29" ht="30" x14ac:dyDescent="0.25">
      <c r="A78" s="149" t="str">
        <f>+'PRIORIZACIÓN PROCESO-AUDITORIA'!B80</f>
        <v>Unidad Auditable 70</v>
      </c>
      <c r="B78" s="161" t="str">
        <f>+IF('PRIORIZACIÓN PROCESO-AUDITORIA'!I80&gt;0%,"YA CUENTA CON PONDERACIÓN DE RIESGOS, NO DILIGENCIAR ANALISIS OCI", "DILIGENCIE ANALISIS OCI PARA ESTA UNIDAD AUDITABLE")</f>
        <v>DILIGENCIE ANALISIS OCI PARA ESTA UNIDAD AUDITABLE</v>
      </c>
      <c r="C78" s="156"/>
      <c r="D78" s="1">
        <f t="shared" si="52"/>
        <v>0</v>
      </c>
      <c r="E78" s="1"/>
      <c r="F78" s="1">
        <f t="shared" si="35"/>
        <v>0</v>
      </c>
      <c r="G78" s="157"/>
      <c r="H78" s="1">
        <f t="shared" si="53"/>
        <v>0</v>
      </c>
      <c r="I78" s="157"/>
      <c r="J78" s="1">
        <f t="shared" si="54"/>
        <v>0</v>
      </c>
      <c r="K78" s="1"/>
      <c r="L78" s="1">
        <f t="shared" si="36"/>
        <v>0</v>
      </c>
      <c r="M78" s="1"/>
      <c r="N78" s="1">
        <f t="shared" si="55"/>
        <v>0</v>
      </c>
      <c r="O78" s="1"/>
      <c r="P78" s="154">
        <f t="shared" si="37"/>
        <v>0</v>
      </c>
      <c r="Q78" s="1">
        <f t="shared" si="56"/>
        <v>0</v>
      </c>
      <c r="R78" s="1">
        <f t="shared" si="50"/>
        <v>0</v>
      </c>
      <c r="S78" s="1">
        <f t="shared" si="57"/>
        <v>0</v>
      </c>
      <c r="T78" s="1">
        <f t="shared" si="58"/>
        <v>0</v>
      </c>
      <c r="U78" s="1">
        <f t="shared" si="51"/>
        <v>0</v>
      </c>
      <c r="V78" s="1">
        <f t="shared" si="59"/>
        <v>0</v>
      </c>
      <c r="W78" s="153">
        <f t="shared" si="60"/>
        <v>0</v>
      </c>
      <c r="X78" s="2">
        <f t="shared" si="44"/>
        <v>0</v>
      </c>
      <c r="Y78" s="1">
        <f t="shared" si="45"/>
        <v>0</v>
      </c>
      <c r="Z78" s="1">
        <f t="shared" si="46"/>
        <v>0</v>
      </c>
      <c r="AA78" s="154">
        <f t="shared" si="47"/>
        <v>0</v>
      </c>
      <c r="AB78" s="2">
        <f t="shared" si="48"/>
        <v>0</v>
      </c>
      <c r="AC78" s="155" t="e">
        <f t="shared" si="49"/>
        <v>#DIV/0!</v>
      </c>
    </row>
    <row r="79" spans="1:29" ht="30" x14ac:dyDescent="0.25">
      <c r="A79" s="149" t="str">
        <f>+'PRIORIZACIÓN PROCESO-AUDITORIA'!B81</f>
        <v>Unidad Auditable 71</v>
      </c>
      <c r="B79" s="161" t="str">
        <f>+IF('PRIORIZACIÓN PROCESO-AUDITORIA'!I81&gt;0%,"YA CUENTA CON PONDERACIÓN DE RIESGOS, NO DILIGENCIAR ANALISIS OCI", "DILIGENCIE ANALISIS OCI PARA ESTA UNIDAD AUDITABLE")</f>
        <v>DILIGENCIE ANALISIS OCI PARA ESTA UNIDAD AUDITABLE</v>
      </c>
      <c r="C79" s="156"/>
      <c r="D79" s="1">
        <f t="shared" si="52"/>
        <v>0</v>
      </c>
      <c r="E79" s="1"/>
      <c r="F79" s="1">
        <f t="shared" si="35"/>
        <v>0</v>
      </c>
      <c r="G79" s="157"/>
      <c r="H79" s="1">
        <f t="shared" si="53"/>
        <v>0</v>
      </c>
      <c r="I79" s="157"/>
      <c r="J79" s="1">
        <f t="shared" si="54"/>
        <v>0</v>
      </c>
      <c r="K79" s="1"/>
      <c r="L79" s="1">
        <f t="shared" si="36"/>
        <v>0</v>
      </c>
      <c r="M79" s="1"/>
      <c r="N79" s="1">
        <f t="shared" si="55"/>
        <v>0</v>
      </c>
      <c r="O79" s="1"/>
      <c r="P79" s="154">
        <f t="shared" si="37"/>
        <v>0</v>
      </c>
      <c r="Q79" s="1">
        <f t="shared" si="56"/>
        <v>0</v>
      </c>
      <c r="R79" s="1">
        <f t="shared" si="50"/>
        <v>0</v>
      </c>
      <c r="S79" s="1">
        <f t="shared" si="57"/>
        <v>0</v>
      </c>
      <c r="T79" s="1">
        <f t="shared" si="58"/>
        <v>0</v>
      </c>
      <c r="U79" s="1">
        <f t="shared" si="51"/>
        <v>0</v>
      </c>
      <c r="V79" s="1">
        <f t="shared" si="59"/>
        <v>0</v>
      </c>
      <c r="W79" s="153">
        <f t="shared" si="60"/>
        <v>0</v>
      </c>
      <c r="X79" s="2">
        <f t="shared" si="44"/>
        <v>0</v>
      </c>
      <c r="Y79" s="1">
        <f t="shared" si="45"/>
        <v>0</v>
      </c>
      <c r="Z79" s="1">
        <f t="shared" si="46"/>
        <v>0</v>
      </c>
      <c r="AA79" s="154">
        <f t="shared" si="47"/>
        <v>0</v>
      </c>
      <c r="AB79" s="2">
        <f t="shared" si="48"/>
        <v>0</v>
      </c>
      <c r="AC79" s="155" t="e">
        <f t="shared" si="49"/>
        <v>#DIV/0!</v>
      </c>
    </row>
    <row r="80" spans="1:29" ht="30" x14ac:dyDescent="0.25">
      <c r="A80" s="149" t="str">
        <f>+'PRIORIZACIÓN PROCESO-AUDITORIA'!B82</f>
        <v>Unidad Auditable 72</v>
      </c>
      <c r="B80" s="161" t="str">
        <f>+IF('PRIORIZACIÓN PROCESO-AUDITORIA'!I82&gt;0%,"YA CUENTA CON PONDERACIÓN DE RIESGOS, NO DILIGENCIAR ANALISIS OCI", "DILIGENCIE ANALISIS OCI PARA ESTA UNIDAD AUDITABLE")</f>
        <v>DILIGENCIE ANALISIS OCI PARA ESTA UNIDAD AUDITABLE</v>
      </c>
      <c r="C80" s="156"/>
      <c r="D80" s="1">
        <f t="shared" si="52"/>
        <v>0</v>
      </c>
      <c r="E80" s="1"/>
      <c r="F80" s="1">
        <f t="shared" si="35"/>
        <v>0</v>
      </c>
      <c r="G80" s="157"/>
      <c r="H80" s="1">
        <f t="shared" si="53"/>
        <v>0</v>
      </c>
      <c r="I80" s="157"/>
      <c r="J80" s="1">
        <f t="shared" si="54"/>
        <v>0</v>
      </c>
      <c r="K80" s="1"/>
      <c r="L80" s="1">
        <f t="shared" si="36"/>
        <v>0</v>
      </c>
      <c r="M80" s="1"/>
      <c r="N80" s="1">
        <f t="shared" si="55"/>
        <v>0</v>
      </c>
      <c r="O80" s="1"/>
      <c r="P80" s="154">
        <f t="shared" si="37"/>
        <v>0</v>
      </c>
      <c r="Q80" s="1">
        <f t="shared" si="56"/>
        <v>0</v>
      </c>
      <c r="R80" s="1">
        <f t="shared" si="50"/>
        <v>0</v>
      </c>
      <c r="S80" s="1">
        <f t="shared" si="57"/>
        <v>0</v>
      </c>
      <c r="T80" s="1">
        <f t="shared" si="58"/>
        <v>0</v>
      </c>
      <c r="U80" s="1">
        <f t="shared" si="51"/>
        <v>0</v>
      </c>
      <c r="V80" s="1">
        <f t="shared" si="59"/>
        <v>0</v>
      </c>
      <c r="W80" s="153">
        <f t="shared" si="60"/>
        <v>0</v>
      </c>
      <c r="X80" s="2">
        <f t="shared" si="44"/>
        <v>0</v>
      </c>
      <c r="Y80" s="1">
        <f t="shared" si="45"/>
        <v>0</v>
      </c>
      <c r="Z80" s="1">
        <f t="shared" si="46"/>
        <v>0</v>
      </c>
      <c r="AA80" s="154">
        <f t="shared" si="47"/>
        <v>0</v>
      </c>
      <c r="AB80" s="2">
        <f t="shared" si="48"/>
        <v>0</v>
      </c>
      <c r="AC80" s="155" t="e">
        <f t="shared" si="49"/>
        <v>#DIV/0!</v>
      </c>
    </row>
    <row r="81" spans="1:29" ht="30" x14ac:dyDescent="0.25">
      <c r="A81" s="149" t="str">
        <f>+'PRIORIZACIÓN PROCESO-AUDITORIA'!B83</f>
        <v>Unidad Auditable 73</v>
      </c>
      <c r="B81" s="161" t="str">
        <f>+IF('PRIORIZACIÓN PROCESO-AUDITORIA'!I83&gt;0%,"YA CUENTA CON PONDERACIÓN DE RIESGOS, NO DILIGENCIAR ANALISIS OCI", "DILIGENCIE ANALISIS OCI PARA ESTA UNIDAD AUDITABLE")</f>
        <v>DILIGENCIE ANALISIS OCI PARA ESTA UNIDAD AUDITABLE</v>
      </c>
      <c r="C81" s="156"/>
      <c r="D81" s="1">
        <f t="shared" si="52"/>
        <v>0</v>
      </c>
      <c r="E81" s="1"/>
      <c r="F81" s="1">
        <f t="shared" si="35"/>
        <v>0</v>
      </c>
      <c r="G81" s="157"/>
      <c r="H81" s="1">
        <f t="shared" si="53"/>
        <v>0</v>
      </c>
      <c r="I81" s="157"/>
      <c r="J81" s="1">
        <f t="shared" si="54"/>
        <v>0</v>
      </c>
      <c r="K81" s="1"/>
      <c r="L81" s="1">
        <f t="shared" si="36"/>
        <v>0</v>
      </c>
      <c r="M81" s="1"/>
      <c r="N81" s="1">
        <f t="shared" si="55"/>
        <v>0</v>
      </c>
      <c r="O81" s="1"/>
      <c r="P81" s="154">
        <f t="shared" si="37"/>
        <v>0</v>
      </c>
      <c r="Q81" s="1">
        <f t="shared" si="56"/>
        <v>0</v>
      </c>
      <c r="R81" s="1">
        <f t="shared" si="50"/>
        <v>0</v>
      </c>
      <c r="S81" s="1">
        <f t="shared" si="57"/>
        <v>0</v>
      </c>
      <c r="T81" s="1">
        <f t="shared" si="58"/>
        <v>0</v>
      </c>
      <c r="U81" s="1">
        <f t="shared" si="51"/>
        <v>0</v>
      </c>
      <c r="V81" s="1">
        <f t="shared" si="59"/>
        <v>0</v>
      </c>
      <c r="W81" s="153">
        <f t="shared" si="60"/>
        <v>0</v>
      </c>
      <c r="X81" s="2">
        <f t="shared" si="44"/>
        <v>0</v>
      </c>
      <c r="Y81" s="1">
        <f t="shared" si="45"/>
        <v>0</v>
      </c>
      <c r="Z81" s="1">
        <f t="shared" si="46"/>
        <v>0</v>
      </c>
      <c r="AA81" s="154">
        <f t="shared" si="47"/>
        <v>0</v>
      </c>
      <c r="AB81" s="2">
        <f t="shared" si="48"/>
        <v>0</v>
      </c>
      <c r="AC81" s="155" t="e">
        <f t="shared" si="49"/>
        <v>#DIV/0!</v>
      </c>
    </row>
    <row r="82" spans="1:29" ht="30" x14ac:dyDescent="0.25">
      <c r="A82" s="149" t="str">
        <f>+'PRIORIZACIÓN PROCESO-AUDITORIA'!B84</f>
        <v>Unidad Auditable 74</v>
      </c>
      <c r="B82" s="161" t="str">
        <f>+IF('PRIORIZACIÓN PROCESO-AUDITORIA'!I84&gt;0%,"YA CUENTA CON PONDERACIÓN DE RIESGOS, NO DILIGENCIAR ANALISIS OCI", "DILIGENCIE ANALISIS OCI PARA ESTA UNIDAD AUDITABLE")</f>
        <v>DILIGENCIE ANALISIS OCI PARA ESTA UNIDAD AUDITABLE</v>
      </c>
      <c r="C82" s="156"/>
      <c r="D82" s="1">
        <f t="shared" si="52"/>
        <v>0</v>
      </c>
      <c r="E82" s="1"/>
      <c r="F82" s="1">
        <f t="shared" si="35"/>
        <v>0</v>
      </c>
      <c r="G82" s="157"/>
      <c r="H82" s="1">
        <f t="shared" si="53"/>
        <v>0</v>
      </c>
      <c r="I82" s="157"/>
      <c r="J82" s="1">
        <f t="shared" si="54"/>
        <v>0</v>
      </c>
      <c r="K82" s="1"/>
      <c r="L82" s="1">
        <f t="shared" si="36"/>
        <v>0</v>
      </c>
      <c r="M82" s="1"/>
      <c r="N82" s="1">
        <f t="shared" si="55"/>
        <v>0</v>
      </c>
      <c r="O82" s="1"/>
      <c r="P82" s="154">
        <f t="shared" si="37"/>
        <v>0</v>
      </c>
      <c r="Q82" s="1">
        <f t="shared" si="56"/>
        <v>0</v>
      </c>
      <c r="R82" s="1">
        <f t="shared" si="50"/>
        <v>0</v>
      </c>
      <c r="S82" s="1">
        <f t="shared" si="57"/>
        <v>0</v>
      </c>
      <c r="T82" s="1">
        <f t="shared" si="58"/>
        <v>0</v>
      </c>
      <c r="U82" s="1">
        <f t="shared" si="51"/>
        <v>0</v>
      </c>
      <c r="V82" s="1">
        <f t="shared" si="59"/>
        <v>0</v>
      </c>
      <c r="W82" s="153">
        <f t="shared" si="60"/>
        <v>0</v>
      </c>
      <c r="X82" s="2">
        <f t="shared" si="44"/>
        <v>0</v>
      </c>
      <c r="Y82" s="1">
        <f t="shared" si="45"/>
        <v>0</v>
      </c>
      <c r="Z82" s="1">
        <f t="shared" si="46"/>
        <v>0</v>
      </c>
      <c r="AA82" s="154">
        <f t="shared" si="47"/>
        <v>0</v>
      </c>
      <c r="AB82" s="2">
        <f t="shared" si="48"/>
        <v>0</v>
      </c>
      <c r="AC82" s="155" t="e">
        <f t="shared" si="49"/>
        <v>#DIV/0!</v>
      </c>
    </row>
    <row r="83" spans="1:29" ht="30" x14ac:dyDescent="0.25">
      <c r="A83" s="149" t="str">
        <f>+'PRIORIZACIÓN PROCESO-AUDITORIA'!B85</f>
        <v>Unidad Auditable 75</v>
      </c>
      <c r="B83" s="161" t="str">
        <f>+IF('PRIORIZACIÓN PROCESO-AUDITORIA'!I85&gt;0%,"YA CUENTA CON PONDERACIÓN DE RIESGOS, NO DILIGENCIAR ANALISIS OCI", "DILIGENCIE ANALISIS OCI PARA ESTA UNIDAD AUDITABLE")</f>
        <v>DILIGENCIE ANALISIS OCI PARA ESTA UNIDAD AUDITABLE</v>
      </c>
      <c r="C83" s="156"/>
      <c r="D83" s="1">
        <f t="shared" si="52"/>
        <v>0</v>
      </c>
      <c r="E83" s="1"/>
      <c r="F83" s="1">
        <f t="shared" si="35"/>
        <v>0</v>
      </c>
      <c r="G83" s="157"/>
      <c r="H83" s="1">
        <f t="shared" si="53"/>
        <v>0</v>
      </c>
      <c r="I83" s="157"/>
      <c r="J83" s="1">
        <f t="shared" si="54"/>
        <v>0</v>
      </c>
      <c r="K83" s="1"/>
      <c r="L83" s="1">
        <f t="shared" si="36"/>
        <v>0</v>
      </c>
      <c r="M83" s="1"/>
      <c r="N83" s="1">
        <f t="shared" si="55"/>
        <v>0</v>
      </c>
      <c r="O83" s="1"/>
      <c r="P83" s="154">
        <f t="shared" si="37"/>
        <v>0</v>
      </c>
      <c r="Q83" s="1">
        <f t="shared" si="56"/>
        <v>0</v>
      </c>
      <c r="R83" s="1">
        <f t="shared" si="50"/>
        <v>0</v>
      </c>
      <c r="S83" s="1">
        <f t="shared" si="57"/>
        <v>0</v>
      </c>
      <c r="T83" s="1">
        <f t="shared" si="58"/>
        <v>0</v>
      </c>
      <c r="U83" s="1">
        <f t="shared" si="51"/>
        <v>0</v>
      </c>
      <c r="V83" s="1">
        <f t="shared" si="59"/>
        <v>0</v>
      </c>
      <c r="W83" s="153">
        <f t="shared" si="60"/>
        <v>0</v>
      </c>
      <c r="X83" s="2">
        <f t="shared" si="44"/>
        <v>0</v>
      </c>
      <c r="Y83" s="1">
        <f t="shared" si="45"/>
        <v>0</v>
      </c>
      <c r="Z83" s="1">
        <f t="shared" si="46"/>
        <v>0</v>
      </c>
      <c r="AA83" s="154">
        <f t="shared" si="47"/>
        <v>0</v>
      </c>
      <c r="AB83" s="2">
        <f t="shared" si="48"/>
        <v>0</v>
      </c>
      <c r="AC83" s="155" t="e">
        <f t="shared" si="49"/>
        <v>#DIV/0!</v>
      </c>
    </row>
    <row r="84" spans="1:29" ht="30" x14ac:dyDescent="0.25">
      <c r="A84" s="149" t="str">
        <f>+'PRIORIZACIÓN PROCESO-AUDITORIA'!B86</f>
        <v>Unidad Auditable 76</v>
      </c>
      <c r="B84" s="161" t="str">
        <f>+IF('PRIORIZACIÓN PROCESO-AUDITORIA'!I86&gt;0%,"YA CUENTA CON PONDERACIÓN DE RIESGOS, NO DILIGENCIAR ANALISIS OCI", "DILIGENCIE ANALISIS OCI PARA ESTA UNIDAD AUDITABLE")</f>
        <v>DILIGENCIE ANALISIS OCI PARA ESTA UNIDAD AUDITABLE</v>
      </c>
      <c r="C84" s="156"/>
      <c r="D84" s="1">
        <f t="shared" si="52"/>
        <v>0</v>
      </c>
      <c r="E84" s="1"/>
      <c r="F84" s="1">
        <f t="shared" si="35"/>
        <v>0</v>
      </c>
      <c r="G84" s="157"/>
      <c r="H84" s="1">
        <f t="shared" si="53"/>
        <v>0</v>
      </c>
      <c r="I84" s="157"/>
      <c r="J84" s="1">
        <f t="shared" si="54"/>
        <v>0</v>
      </c>
      <c r="K84" s="1"/>
      <c r="L84" s="1">
        <f t="shared" si="36"/>
        <v>0</v>
      </c>
      <c r="M84" s="1"/>
      <c r="N84" s="1">
        <f t="shared" si="55"/>
        <v>0</v>
      </c>
      <c r="O84" s="1"/>
      <c r="P84" s="154">
        <f t="shared" si="37"/>
        <v>0</v>
      </c>
      <c r="Q84" s="1">
        <f t="shared" si="56"/>
        <v>0</v>
      </c>
      <c r="R84" s="1">
        <f t="shared" si="50"/>
        <v>0</v>
      </c>
      <c r="S84" s="1">
        <f t="shared" si="57"/>
        <v>0</v>
      </c>
      <c r="T84" s="1">
        <f t="shared" si="58"/>
        <v>0</v>
      </c>
      <c r="U84" s="1">
        <f t="shared" si="51"/>
        <v>0</v>
      </c>
      <c r="V84" s="1">
        <f t="shared" si="59"/>
        <v>0</v>
      </c>
      <c r="W84" s="153">
        <f t="shared" si="60"/>
        <v>0</v>
      </c>
      <c r="X84" s="2">
        <f t="shared" si="44"/>
        <v>0</v>
      </c>
      <c r="Y84" s="1">
        <f t="shared" si="45"/>
        <v>0</v>
      </c>
      <c r="Z84" s="1">
        <f t="shared" si="46"/>
        <v>0</v>
      </c>
      <c r="AA84" s="154">
        <f t="shared" si="47"/>
        <v>0</v>
      </c>
      <c r="AB84" s="2">
        <f t="shared" si="48"/>
        <v>0</v>
      </c>
      <c r="AC84" s="155" t="e">
        <f t="shared" si="49"/>
        <v>#DIV/0!</v>
      </c>
    </row>
    <row r="85" spans="1:29" ht="30" x14ac:dyDescent="0.25">
      <c r="A85" s="149" t="str">
        <f>+'PRIORIZACIÓN PROCESO-AUDITORIA'!B87</f>
        <v>Unidad Auditable 77</v>
      </c>
      <c r="B85" s="161" t="str">
        <f>+IF('PRIORIZACIÓN PROCESO-AUDITORIA'!I87&gt;0%,"YA CUENTA CON PONDERACIÓN DE RIESGOS, NO DILIGENCIAR ANALISIS OCI", "DILIGENCIE ANALISIS OCI PARA ESTA UNIDAD AUDITABLE")</f>
        <v>DILIGENCIE ANALISIS OCI PARA ESTA UNIDAD AUDITABLE</v>
      </c>
      <c r="C85" s="156"/>
      <c r="D85" s="1">
        <f t="shared" si="52"/>
        <v>0</v>
      </c>
      <c r="E85" s="1"/>
      <c r="F85" s="1">
        <f t="shared" si="35"/>
        <v>0</v>
      </c>
      <c r="G85" s="157"/>
      <c r="H85" s="1">
        <f t="shared" si="53"/>
        <v>0</v>
      </c>
      <c r="I85" s="157"/>
      <c r="J85" s="1">
        <f t="shared" si="54"/>
        <v>0</v>
      </c>
      <c r="K85" s="1"/>
      <c r="L85" s="1">
        <f t="shared" si="36"/>
        <v>0</v>
      </c>
      <c r="M85" s="1"/>
      <c r="N85" s="1">
        <f t="shared" si="55"/>
        <v>0</v>
      </c>
      <c r="O85" s="1"/>
      <c r="P85" s="154">
        <f t="shared" si="37"/>
        <v>0</v>
      </c>
      <c r="Q85" s="1">
        <f t="shared" si="56"/>
        <v>0</v>
      </c>
      <c r="R85" s="1">
        <f t="shared" si="50"/>
        <v>0</v>
      </c>
      <c r="S85" s="1">
        <f t="shared" si="57"/>
        <v>0</v>
      </c>
      <c r="T85" s="1">
        <f t="shared" si="58"/>
        <v>0</v>
      </c>
      <c r="U85" s="1">
        <f t="shared" si="51"/>
        <v>0</v>
      </c>
      <c r="V85" s="1">
        <f t="shared" si="59"/>
        <v>0</v>
      </c>
      <c r="W85" s="153">
        <f t="shared" si="60"/>
        <v>0</v>
      </c>
      <c r="X85" s="2">
        <f t="shared" si="44"/>
        <v>0</v>
      </c>
      <c r="Y85" s="1">
        <f t="shared" si="45"/>
        <v>0</v>
      </c>
      <c r="Z85" s="1">
        <f t="shared" si="46"/>
        <v>0</v>
      </c>
      <c r="AA85" s="154">
        <f t="shared" si="47"/>
        <v>0</v>
      </c>
      <c r="AB85" s="2">
        <f t="shared" si="48"/>
        <v>0</v>
      </c>
      <c r="AC85" s="155" t="e">
        <f t="shared" si="49"/>
        <v>#DIV/0!</v>
      </c>
    </row>
    <row r="86" spans="1:29" ht="30" x14ac:dyDescent="0.25">
      <c r="A86" s="149" t="str">
        <f>+'PRIORIZACIÓN PROCESO-AUDITORIA'!B88</f>
        <v>Unidad Auditable 78</v>
      </c>
      <c r="B86" s="161" t="str">
        <f>+IF('PRIORIZACIÓN PROCESO-AUDITORIA'!I88&gt;0%,"YA CUENTA CON PONDERACIÓN DE RIESGOS, NO DILIGENCIAR ANALISIS OCI", "DILIGENCIE ANALISIS OCI PARA ESTA UNIDAD AUDITABLE")</f>
        <v>DILIGENCIE ANALISIS OCI PARA ESTA UNIDAD AUDITABLE</v>
      </c>
      <c r="C86" s="156"/>
      <c r="D86" s="1">
        <f t="shared" si="52"/>
        <v>0</v>
      </c>
      <c r="E86" s="1"/>
      <c r="F86" s="1">
        <f t="shared" si="35"/>
        <v>0</v>
      </c>
      <c r="G86" s="157"/>
      <c r="H86" s="1">
        <f t="shared" si="53"/>
        <v>0</v>
      </c>
      <c r="I86" s="157"/>
      <c r="J86" s="1">
        <f t="shared" si="54"/>
        <v>0</v>
      </c>
      <c r="K86" s="1"/>
      <c r="L86" s="1">
        <f t="shared" si="36"/>
        <v>0</v>
      </c>
      <c r="M86" s="1"/>
      <c r="N86" s="1">
        <f t="shared" si="55"/>
        <v>0</v>
      </c>
      <c r="O86" s="1"/>
      <c r="P86" s="154">
        <f t="shared" si="37"/>
        <v>0</v>
      </c>
      <c r="Q86" s="1">
        <f t="shared" si="56"/>
        <v>0</v>
      </c>
      <c r="R86" s="1">
        <f t="shared" si="50"/>
        <v>0</v>
      </c>
      <c r="S86" s="1">
        <f t="shared" si="57"/>
        <v>0</v>
      </c>
      <c r="T86" s="1">
        <f t="shared" si="58"/>
        <v>0</v>
      </c>
      <c r="U86" s="1">
        <f t="shared" si="51"/>
        <v>0</v>
      </c>
      <c r="V86" s="1">
        <f t="shared" si="59"/>
        <v>0</v>
      </c>
      <c r="W86" s="153">
        <f t="shared" si="60"/>
        <v>0</v>
      </c>
      <c r="X86" s="2">
        <f t="shared" si="44"/>
        <v>0</v>
      </c>
      <c r="Y86" s="1">
        <f t="shared" si="45"/>
        <v>0</v>
      </c>
      <c r="Z86" s="1">
        <f t="shared" si="46"/>
        <v>0</v>
      </c>
      <c r="AA86" s="154">
        <f t="shared" si="47"/>
        <v>0</v>
      </c>
      <c r="AB86" s="2">
        <f t="shared" si="48"/>
        <v>0</v>
      </c>
      <c r="AC86" s="155" t="e">
        <f t="shared" si="49"/>
        <v>#DIV/0!</v>
      </c>
    </row>
    <row r="87" spans="1:29" ht="30" x14ac:dyDescent="0.25">
      <c r="A87" s="149" t="str">
        <f>+'PRIORIZACIÓN PROCESO-AUDITORIA'!B89</f>
        <v>Unidad Auditable 79</v>
      </c>
      <c r="B87" s="161" t="str">
        <f>+IF('PRIORIZACIÓN PROCESO-AUDITORIA'!I89&gt;0%,"YA CUENTA CON PONDERACIÓN DE RIESGOS, NO DILIGENCIAR ANALISIS OCI", "DILIGENCIE ANALISIS OCI PARA ESTA UNIDAD AUDITABLE")</f>
        <v>DILIGENCIE ANALISIS OCI PARA ESTA UNIDAD AUDITABLE</v>
      </c>
      <c r="C87" s="156"/>
      <c r="D87" s="1">
        <f t="shared" si="52"/>
        <v>0</v>
      </c>
      <c r="E87" s="1"/>
      <c r="F87" s="1">
        <f t="shared" si="35"/>
        <v>0</v>
      </c>
      <c r="G87" s="157"/>
      <c r="H87" s="1">
        <f t="shared" si="53"/>
        <v>0</v>
      </c>
      <c r="I87" s="157"/>
      <c r="J87" s="1">
        <f t="shared" si="54"/>
        <v>0</v>
      </c>
      <c r="K87" s="1"/>
      <c r="L87" s="1">
        <f t="shared" si="36"/>
        <v>0</v>
      </c>
      <c r="M87" s="1"/>
      <c r="N87" s="1">
        <f t="shared" si="55"/>
        <v>0</v>
      </c>
      <c r="O87" s="1"/>
      <c r="P87" s="154">
        <f t="shared" si="37"/>
        <v>0</v>
      </c>
      <c r="Q87" s="1">
        <f t="shared" si="56"/>
        <v>0</v>
      </c>
      <c r="R87" s="1">
        <f t="shared" si="50"/>
        <v>0</v>
      </c>
      <c r="S87" s="1">
        <f t="shared" si="57"/>
        <v>0</v>
      </c>
      <c r="T87" s="1">
        <f t="shared" si="58"/>
        <v>0</v>
      </c>
      <c r="U87" s="1">
        <f t="shared" si="51"/>
        <v>0</v>
      </c>
      <c r="V87" s="1">
        <f t="shared" si="59"/>
        <v>0</v>
      </c>
      <c r="W87" s="153">
        <f t="shared" si="60"/>
        <v>0</v>
      </c>
      <c r="X87" s="2">
        <f t="shared" si="44"/>
        <v>0</v>
      </c>
      <c r="Y87" s="1">
        <f t="shared" si="45"/>
        <v>0</v>
      </c>
      <c r="Z87" s="1">
        <f t="shared" si="46"/>
        <v>0</v>
      </c>
      <c r="AA87" s="154">
        <f t="shared" si="47"/>
        <v>0</v>
      </c>
      <c r="AB87" s="2">
        <f t="shared" si="48"/>
        <v>0</v>
      </c>
      <c r="AC87" s="155" t="e">
        <f t="shared" si="49"/>
        <v>#DIV/0!</v>
      </c>
    </row>
    <row r="88" spans="1:29" ht="30" x14ac:dyDescent="0.25">
      <c r="A88" s="149" t="str">
        <f>+'PRIORIZACIÓN PROCESO-AUDITORIA'!B90</f>
        <v>Unidad Auditable 80</v>
      </c>
      <c r="B88" s="161" t="str">
        <f>+IF('PRIORIZACIÓN PROCESO-AUDITORIA'!I90&gt;0%,"YA CUENTA CON PONDERACIÓN DE RIESGOS, NO DILIGENCIAR ANALISIS OCI", "DILIGENCIE ANALISIS OCI PARA ESTA UNIDAD AUDITABLE")</f>
        <v>DILIGENCIE ANALISIS OCI PARA ESTA UNIDAD AUDITABLE</v>
      </c>
      <c r="C88" s="156"/>
      <c r="D88" s="1">
        <f t="shared" si="52"/>
        <v>0</v>
      </c>
      <c r="E88" s="1"/>
      <c r="F88" s="1">
        <f t="shared" si="35"/>
        <v>0</v>
      </c>
      <c r="G88" s="157"/>
      <c r="H88" s="1">
        <f t="shared" si="53"/>
        <v>0</v>
      </c>
      <c r="I88" s="157"/>
      <c r="J88" s="1">
        <f t="shared" si="54"/>
        <v>0</v>
      </c>
      <c r="K88" s="1"/>
      <c r="L88" s="1">
        <f t="shared" si="36"/>
        <v>0</v>
      </c>
      <c r="M88" s="1"/>
      <c r="N88" s="1">
        <f t="shared" si="55"/>
        <v>0</v>
      </c>
      <c r="O88" s="1"/>
      <c r="P88" s="154">
        <f t="shared" si="37"/>
        <v>0</v>
      </c>
      <c r="Q88" s="1">
        <f t="shared" si="56"/>
        <v>0</v>
      </c>
      <c r="R88" s="1">
        <f t="shared" si="50"/>
        <v>0</v>
      </c>
      <c r="S88" s="1">
        <f t="shared" si="57"/>
        <v>0</v>
      </c>
      <c r="T88" s="1">
        <f t="shared" si="58"/>
        <v>0</v>
      </c>
      <c r="U88" s="1">
        <f t="shared" si="51"/>
        <v>0</v>
      </c>
      <c r="V88" s="1">
        <f t="shared" si="59"/>
        <v>0</v>
      </c>
      <c r="W88" s="153">
        <f t="shared" si="60"/>
        <v>0</v>
      </c>
      <c r="X88" s="2">
        <f t="shared" si="44"/>
        <v>0</v>
      </c>
      <c r="Y88" s="1">
        <f t="shared" si="45"/>
        <v>0</v>
      </c>
      <c r="Z88" s="1">
        <f t="shared" si="46"/>
        <v>0</v>
      </c>
      <c r="AA88" s="154">
        <f t="shared" si="47"/>
        <v>0</v>
      </c>
      <c r="AB88" s="2">
        <f t="shared" si="48"/>
        <v>0</v>
      </c>
      <c r="AC88" s="155" t="e">
        <f t="shared" si="49"/>
        <v>#DIV/0!</v>
      </c>
    </row>
    <row r="96" spans="1:29" x14ac:dyDescent="0.25">
      <c r="A96" s="162" t="s">
        <v>317</v>
      </c>
      <c r="B96" s="163" t="s">
        <v>318</v>
      </c>
      <c r="C96" s="163" t="s">
        <v>319</v>
      </c>
    </row>
    <row r="97" spans="1:3" x14ac:dyDescent="0.25">
      <c r="A97" s="1" t="s">
        <v>320</v>
      </c>
      <c r="B97" s="164">
        <v>0</v>
      </c>
      <c r="C97" s="165" t="s">
        <v>321</v>
      </c>
    </row>
    <row r="98" spans="1:3" x14ac:dyDescent="0.25">
      <c r="A98" s="1" t="s">
        <v>322</v>
      </c>
      <c r="B98" s="165" t="s">
        <v>323</v>
      </c>
      <c r="C98" s="165" t="s">
        <v>324</v>
      </c>
    </row>
    <row r="99" spans="1:3" x14ac:dyDescent="0.25">
      <c r="A99" s="1" t="s">
        <v>325</v>
      </c>
      <c r="B99" s="165" t="s">
        <v>326</v>
      </c>
      <c r="C99" s="165" t="s">
        <v>327</v>
      </c>
    </row>
    <row r="100" spans="1:3" x14ac:dyDescent="0.25">
      <c r="A100" s="1" t="s">
        <v>328</v>
      </c>
      <c r="B100" s="165" t="s">
        <v>329</v>
      </c>
      <c r="C100" s="166"/>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X2:Z2"/>
    <mergeCell ref="AA2:AC5"/>
    <mergeCell ref="X3:Z3"/>
    <mergeCell ref="X4:Z4"/>
    <mergeCell ref="X5:Z5"/>
  </mergeCells>
  <conditionalFormatting sqref="AC9">
    <cfRule type="containsText" dxfId="65" priority="52" operator="containsText" text="Moderado">
      <formula>NOT(ISERROR(SEARCH(("Moderado"),(AC9))))</formula>
    </cfRule>
  </conditionalFormatting>
  <conditionalFormatting sqref="AC9">
    <cfRule type="containsText" dxfId="64" priority="53" operator="containsText" text="Alto">
      <formula>NOT(ISERROR(SEARCH(("Alto"),(AC9))))</formula>
    </cfRule>
  </conditionalFormatting>
  <conditionalFormatting sqref="AC9">
    <cfRule type="containsText" dxfId="63" priority="54" operator="containsText" text="Muy Alto">
      <formula>NOT(ISERROR(SEARCH(("Muy Alto"),(AC9))))</formula>
    </cfRule>
  </conditionalFormatting>
  <conditionalFormatting sqref="AC9">
    <cfRule type="containsText" dxfId="62" priority="55" operator="containsText" text="Muy Bajo">
      <formula>NOT(ISERROR(SEARCH(("Muy Bajo"),(AC9))))</formula>
    </cfRule>
  </conditionalFormatting>
  <conditionalFormatting sqref="AC9">
    <cfRule type="containsText" dxfId="61" priority="56" operator="containsText" text="Bajo">
      <formula>NOT(ISERROR(SEARCH(("Bajo"),(AC9))))</formula>
    </cfRule>
  </conditionalFormatting>
  <conditionalFormatting sqref="AC9">
    <cfRule type="containsText" dxfId="60" priority="57" operator="containsText" text="Extremo">
      <formula>NOT(ISERROR(SEARCH(("Extremo"),(AC9))))</formula>
    </cfRule>
  </conditionalFormatting>
  <conditionalFormatting sqref="AC36:AC88">
    <cfRule type="containsText" dxfId="59" priority="46" operator="containsText" text="Moderado">
      <formula>NOT(ISERROR(SEARCH(("Moderado"),(AC36))))</formula>
    </cfRule>
  </conditionalFormatting>
  <conditionalFormatting sqref="AC36:AC88">
    <cfRule type="containsText" dxfId="58" priority="47" operator="containsText" text="Alto">
      <formula>NOT(ISERROR(SEARCH(("Alto"),(AC36))))</formula>
    </cfRule>
  </conditionalFormatting>
  <conditionalFormatting sqref="AC36:AC88">
    <cfRule type="containsText" dxfId="57" priority="48" operator="containsText" text="Muy Alto">
      <formula>NOT(ISERROR(SEARCH(("Muy Alto"),(AC36))))</formula>
    </cfRule>
  </conditionalFormatting>
  <conditionalFormatting sqref="AC36:AC88">
    <cfRule type="containsText" dxfId="56" priority="49" operator="containsText" text="Muy Bajo">
      <formula>NOT(ISERROR(SEARCH(("Muy Bajo"),(AC36))))</formula>
    </cfRule>
  </conditionalFormatting>
  <conditionalFormatting sqref="AC36:AC88">
    <cfRule type="containsText" dxfId="55" priority="50" operator="containsText" text="Bajo">
      <formula>NOT(ISERROR(SEARCH(("Bajo"),(AC36))))</formula>
    </cfRule>
  </conditionalFormatting>
  <conditionalFormatting sqref="AC36:AC88">
    <cfRule type="containsText" dxfId="54" priority="51" operator="containsText" text="Extremo">
      <formula>NOT(ISERROR(SEARCH(("Extremo"),(AC36))))</formula>
    </cfRule>
  </conditionalFormatting>
  <conditionalFormatting sqref="AC18:AC23 AC34:AC35">
    <cfRule type="containsText" dxfId="53" priority="40" operator="containsText" text="Moderado">
      <formula>NOT(ISERROR(SEARCH(("Moderado"),(AC18))))</formula>
    </cfRule>
  </conditionalFormatting>
  <conditionalFormatting sqref="AC18:AC23 AC34:AC35">
    <cfRule type="containsText" dxfId="52" priority="41" operator="containsText" text="Alto">
      <formula>NOT(ISERROR(SEARCH(("Alto"),(AC18))))</formula>
    </cfRule>
  </conditionalFormatting>
  <conditionalFormatting sqref="AC18:AC23 AC34:AC35">
    <cfRule type="containsText" dxfId="51" priority="42" operator="containsText" text="Muy Alto">
      <formula>NOT(ISERROR(SEARCH(("Muy Alto"),(AC18))))</formula>
    </cfRule>
  </conditionalFormatting>
  <conditionalFormatting sqref="AC18:AC23 AC34:AC35">
    <cfRule type="containsText" dxfId="50" priority="43" operator="containsText" text="Muy Bajo">
      <formula>NOT(ISERROR(SEARCH(("Muy Bajo"),(AC18))))</formula>
    </cfRule>
  </conditionalFormatting>
  <conditionalFormatting sqref="AC18:AC23 AC34:AC35">
    <cfRule type="containsText" dxfId="49" priority="44" operator="containsText" text="Bajo">
      <formula>NOT(ISERROR(SEARCH(("Bajo"),(AC18))))</formula>
    </cfRule>
  </conditionalFormatting>
  <conditionalFormatting sqref="AC18:AC23 AC34:AC35">
    <cfRule type="containsText" dxfId="48" priority="45" operator="containsText" text="Extremo">
      <formula>NOT(ISERROR(SEARCH(("Extremo"),(AC18))))</formula>
    </cfRule>
  </conditionalFormatting>
  <conditionalFormatting sqref="AC10:AC17">
    <cfRule type="containsText" dxfId="47" priority="34" operator="containsText" text="Moderado">
      <formula>NOT(ISERROR(SEARCH(("Moderado"),(AC10))))</formula>
    </cfRule>
  </conditionalFormatting>
  <conditionalFormatting sqref="AC10:AC17">
    <cfRule type="containsText" dxfId="46" priority="35" operator="containsText" text="Alto">
      <formula>NOT(ISERROR(SEARCH(("Alto"),(AC10))))</formula>
    </cfRule>
  </conditionalFormatting>
  <conditionalFormatting sqref="AC10:AC17">
    <cfRule type="containsText" dxfId="45" priority="36" operator="containsText" text="Muy Alto">
      <formula>NOT(ISERROR(SEARCH(("Muy Alto"),(AC10))))</formula>
    </cfRule>
  </conditionalFormatting>
  <conditionalFormatting sqref="AC10:AC17">
    <cfRule type="containsText" dxfId="44" priority="37" operator="containsText" text="Muy Bajo">
      <formula>NOT(ISERROR(SEARCH(("Muy Bajo"),(AC10))))</formula>
    </cfRule>
  </conditionalFormatting>
  <conditionalFormatting sqref="AC10:AC17">
    <cfRule type="containsText" dxfId="43" priority="38" operator="containsText" text="Bajo">
      <formula>NOT(ISERROR(SEARCH(("Bajo"),(AC10))))</formula>
    </cfRule>
  </conditionalFormatting>
  <conditionalFormatting sqref="AC10:AC17">
    <cfRule type="containsText" dxfId="42" priority="39" operator="containsText" text="Extremo">
      <formula>NOT(ISERROR(SEARCH(("Extremo"),(AC10))))</formula>
    </cfRule>
  </conditionalFormatting>
  <conditionalFormatting sqref="AC26:AC33">
    <cfRule type="containsText" dxfId="41" priority="28" operator="containsText" text="Moderado">
      <formula>NOT(ISERROR(SEARCH(("Moderado"),(AC26))))</formula>
    </cfRule>
  </conditionalFormatting>
  <conditionalFormatting sqref="AC26:AC33">
    <cfRule type="containsText" dxfId="40" priority="29" operator="containsText" text="Alto">
      <formula>NOT(ISERROR(SEARCH(("Alto"),(AC26))))</formula>
    </cfRule>
  </conditionalFormatting>
  <conditionalFormatting sqref="AC26:AC33">
    <cfRule type="containsText" dxfId="39" priority="30" operator="containsText" text="Muy Alto">
      <formula>NOT(ISERROR(SEARCH(("Muy Alto"),(AC26))))</formula>
    </cfRule>
  </conditionalFormatting>
  <conditionalFormatting sqref="AC26:AC33">
    <cfRule type="containsText" dxfId="38" priority="31" operator="containsText" text="Muy Bajo">
      <formula>NOT(ISERROR(SEARCH(("Muy Bajo"),(AC26))))</formula>
    </cfRule>
  </conditionalFormatting>
  <conditionalFormatting sqref="AC26:AC33">
    <cfRule type="containsText" dxfId="37" priority="32" operator="containsText" text="Bajo">
      <formula>NOT(ISERROR(SEARCH(("Bajo"),(AC26))))</formula>
    </cfRule>
  </conditionalFormatting>
  <conditionalFormatting sqref="AC26:AC33">
    <cfRule type="containsText" dxfId="36" priority="33" operator="containsText" text="Extremo">
      <formula>NOT(ISERROR(SEARCH(("Extremo"),(AC26))))</formula>
    </cfRule>
  </conditionalFormatting>
  <conditionalFormatting sqref="AC24:AC25">
    <cfRule type="containsText" dxfId="35" priority="22" operator="containsText" text="Moderado">
      <formula>NOT(ISERROR(SEARCH(("Moderado"),(AC24))))</formula>
    </cfRule>
  </conditionalFormatting>
  <conditionalFormatting sqref="AC24:AC25">
    <cfRule type="containsText" dxfId="34" priority="23" operator="containsText" text="Alto">
      <formula>NOT(ISERROR(SEARCH(("Alto"),(AC24))))</formula>
    </cfRule>
  </conditionalFormatting>
  <conditionalFormatting sqref="AC24:AC25">
    <cfRule type="containsText" dxfId="33" priority="24" operator="containsText" text="Muy Alto">
      <formula>NOT(ISERROR(SEARCH(("Muy Alto"),(AC24))))</formula>
    </cfRule>
  </conditionalFormatting>
  <conditionalFormatting sqref="AC24:AC25">
    <cfRule type="containsText" dxfId="32" priority="25" operator="containsText" text="Muy Bajo">
      <formula>NOT(ISERROR(SEARCH(("Muy Bajo"),(AC24))))</formula>
    </cfRule>
  </conditionalFormatting>
  <conditionalFormatting sqref="AC24:AC25">
    <cfRule type="containsText" dxfId="31" priority="26" operator="containsText" text="Bajo">
      <formula>NOT(ISERROR(SEARCH(("Bajo"),(AC24))))</formula>
    </cfRule>
  </conditionalFormatting>
  <conditionalFormatting sqref="AC24:AC25">
    <cfRule type="containsText" dxfId="30" priority="27" operator="containsText" text="Extremo">
      <formula>NOT(ISERROR(SEARCH(("Extremo"),(AC24))))</formula>
    </cfRule>
  </conditionalFormatting>
  <conditionalFormatting sqref="C10:O88 D9:O9">
    <cfRule type="expression" dxfId="29" priority="19">
      <formula>"(B9=""YA CUENTA CON PONDERACION DE RIESGOS, NO DILIGENCIARANALISIS;B9)"</formula>
    </cfRule>
  </conditionalFormatting>
  <conditionalFormatting sqref="B9:B88">
    <cfRule type="cellIs" dxfId="28" priority="13" operator="equal">
      <formula>$AI$10</formula>
    </cfRule>
    <cfRule type="cellIs" dxfId="27" priority="16" operator="equal">
      <formula>$AI$9</formula>
    </cfRule>
  </conditionalFormatting>
  <conditionalFormatting sqref="Q9">
    <cfRule type="expression" dxfId="26" priority="12">
      <formula>"(B9=""YA CUENTA CON PONDERACION DE RIESGOS, NO DILIGENCIARANALISIS;B9)"</formula>
    </cfRule>
  </conditionalFormatting>
  <conditionalFormatting sqref="R9">
    <cfRule type="expression" dxfId="25" priority="11">
      <formula>"(B9=""YA CUENTA CON PONDERACION DE RIESGOS, NO DILIGENCIARANALISIS;B9)"</formula>
    </cfRule>
  </conditionalFormatting>
  <conditionalFormatting sqref="S9">
    <cfRule type="expression" dxfId="24" priority="10">
      <formula>"(B9=""YA CUENTA CON PONDERACION DE RIESGOS, NO DILIGENCIARANALISIS;B9)"</formula>
    </cfRule>
  </conditionalFormatting>
  <conditionalFormatting sqref="T9">
    <cfRule type="expression" dxfId="23" priority="9">
      <formula>"(B9=""YA CUENTA CON PONDERACION DE RIESGOS, NO DILIGENCIARANALISIS;B9)"</formula>
    </cfRule>
  </conditionalFormatting>
  <conditionalFormatting sqref="U9">
    <cfRule type="expression" dxfId="22" priority="8">
      <formula>"(B9=""YA CUENTA CON PONDERACION DE RIESGOS, NO DILIGENCIARANALISIS;B9)"</formula>
    </cfRule>
  </conditionalFormatting>
  <conditionalFormatting sqref="V9">
    <cfRule type="expression" dxfId="21" priority="7">
      <formula>"(B9=""YA CUENTA CON PONDERACION DE RIESGOS, NO DILIGENCIARANALISIS;B9)"</formula>
    </cfRule>
  </conditionalFormatting>
  <conditionalFormatting sqref="Q10:Q88">
    <cfRule type="expression" dxfId="20" priority="6">
      <formula>"(B9=""YA CUENTA CON PONDERACION DE RIESGOS, NO DILIGENCIARANALISIS;B9)"</formula>
    </cfRule>
  </conditionalFormatting>
  <conditionalFormatting sqref="R10:R88">
    <cfRule type="expression" dxfId="19" priority="5">
      <formula>"(B9=""YA CUENTA CON PONDERACION DE RIESGOS, NO DILIGENCIARANALISIS;B9)"</formula>
    </cfRule>
  </conditionalFormatting>
  <conditionalFormatting sqref="S10:S88">
    <cfRule type="expression" dxfId="18" priority="4">
      <formula>"(B9=""YA CUENTA CON PONDERACION DE RIESGOS, NO DILIGENCIARANALISIS;B9)"</formula>
    </cfRule>
  </conditionalFormatting>
  <conditionalFormatting sqref="T10:T88">
    <cfRule type="expression" dxfId="17" priority="3">
      <formula>"(B9=""YA CUENTA CON PONDERACION DE RIESGOS, NO DILIGENCIARANALISIS;B9)"</formula>
    </cfRule>
  </conditionalFormatting>
  <conditionalFormatting sqref="U10:U88">
    <cfRule type="expression" dxfId="16" priority="2">
      <formula>"(B9=""YA CUENTA CON PONDERACION DE RIESGOS, NO DILIGENCIARANALISIS;B9)"</formula>
    </cfRule>
  </conditionalFormatting>
  <conditionalFormatting sqref="V10:V88">
    <cfRule type="expression" dxfId="15" priority="1">
      <formula>"(B9=""YA CUENTA CON PONDERACION DE RIESGOS, NO DILIGENCIARANALISIS;B9)"</formula>
    </cfRule>
  </conditionalFormatting>
  <dataValidations count="4">
    <dataValidation type="list" allowBlank="1" showInputMessage="1" showErrorMessage="1" sqref="O9:O88" xr:uid="{00000000-0002-0000-0800-000000000000}">
      <formula1>"Critica no recuperable, Critica con recuperación parcial, Falta de oportunidad para atención usuarios, Falta de oportunidad para gestión de los procesos"</formula1>
    </dataValidation>
    <dataValidation type="list" allowBlank="1" showInputMessage="1" showErrorMessage="1" sqref="K9:K88" xr:uid="{00000000-0002-0000-0800-000001000000}">
      <formula1>"Hechos de Corrupción, Incumplimiento de servicios, Retrasos en los servicios, Quejas por incumplimientos o retrasos"</formula1>
    </dataValidation>
    <dataValidation type="list" allowBlank="1" showInputMessage="1" showErrorMessage="1" sqref="E9:E88" xr:uid="{00000000-0002-0000-0800-000002000000}">
      <formula1>"3 días,2 días, 1 día, Varias horas"</formula1>
    </dataValidation>
    <dataValidation type="list" allowBlank="1" showInputMessage="1" showErrorMessage="1" sqref="M9:M88 C9:C88 G9:G88 I9:I88" xr:uid="{00000000-0002-0000-0800-000003000000}">
      <formula1>$A$97:$A$100</formula1>
    </dataValidation>
  </dataValidation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27439E3572CC499F93AB6FA820E0EB" ma:contentTypeVersion="13" ma:contentTypeDescription="Crear nuevo documento." ma:contentTypeScope="" ma:versionID="7a59389ffb9a1ead1817fcc47ffe194c">
  <xsd:schema xmlns:xsd="http://www.w3.org/2001/XMLSchema" xmlns:xs="http://www.w3.org/2001/XMLSchema" xmlns:p="http://schemas.microsoft.com/office/2006/metadata/properties" xmlns:ns2="7cdfca83-3a27-4d1e-95da-8ca01850ddbe" xmlns:ns3="d41bea9d-4be0-4f4a-bc88-811cf6c3ef7c" targetNamespace="http://schemas.microsoft.com/office/2006/metadata/properties" ma:root="true" ma:fieldsID="6a3491892bf03399e334373b539f39b5" ns2:_="" ns3:_="">
    <xsd:import namespace="7cdfca83-3a27-4d1e-95da-8ca01850ddbe"/>
    <xsd:import namespace="d41bea9d-4be0-4f4a-bc88-811cf6c3ef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fca83-3a27-4d1e-95da-8ca01850dd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1bea9d-4be0-4f4a-bc88-811cf6c3ef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4F850-F596-4B34-BC0B-5B3AB8CAA3E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DE60FBB-7270-47CA-B87C-47784249BAEA}">
  <ds:schemaRefs>
    <ds:schemaRef ds:uri="http://schemas.microsoft.com/sharepoint/v3/contenttype/forms"/>
  </ds:schemaRefs>
</ds:datastoreItem>
</file>

<file path=customXml/itemProps3.xml><?xml version="1.0" encoding="utf-8"?>
<ds:datastoreItem xmlns:ds="http://schemas.openxmlformats.org/officeDocument/2006/customXml" ds:itemID="{84B5547D-DD5F-415D-8827-344BCE0BD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fca83-3a27-4d1e-95da-8ca01850ddbe"/>
    <ds:schemaRef ds:uri="d41bea9d-4be0-4f4a-bc88-811cf6c3ef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18</vt:i4>
      </vt:variant>
    </vt:vector>
  </HeadingPairs>
  <TitlesOfParts>
    <vt:vector size="31" baseType="lpstr">
      <vt:lpstr>Plan Anual de Aud y Seguimiento</vt:lpstr>
      <vt:lpstr>ORIENTACIONES GENERALES</vt:lpstr>
      <vt:lpstr>GLOSARIO</vt:lpstr>
      <vt:lpstr>CONOCIMIENTO ENT</vt:lpstr>
      <vt:lpstr>MENU CAJA DE HERRAMIENTAS</vt:lpstr>
      <vt:lpstr>MIPPA 1</vt:lpstr>
      <vt:lpstr>PRIORIZACIÓN PROCESO-AUDITORIA</vt:lpstr>
      <vt:lpstr>MIPPA 1.1</vt:lpstr>
      <vt:lpstr>ANALISIS OCI</vt:lpstr>
      <vt:lpstr>MET CALCULO RECURSOS</vt:lpstr>
      <vt:lpstr>1. Horas requeridas PAA</vt:lpstr>
      <vt:lpstr>MIPPA 2</vt:lpstr>
      <vt:lpstr>2. Días -horas hábiles x vig</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'Plan Anual de Aud y Seguimiento'!Área_de_impresión</vt:lpstr>
      <vt:lpstr>DOCUMENTO_RELACIONADO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 AVELLA</dc:creator>
  <cp:keywords/>
  <dc:description/>
  <cp:lastModifiedBy>Carmen Patricia Pacheco</cp:lastModifiedBy>
  <cp:revision/>
  <dcterms:created xsi:type="dcterms:W3CDTF">2019-03-03T03:38:53Z</dcterms:created>
  <dcterms:modified xsi:type="dcterms:W3CDTF">2022-03-09T22:12:37Z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0x0101008227439E3572CC499F93AB6FA820E0EB</vt:lpwstr>
  </property>
</Properties>
</file>