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MAPAS ACTUALIADOS EN DICIEMBRE 2025\"/>
    </mc:Choice>
  </mc:AlternateContent>
  <bookViews>
    <workbookView xWindow="0" yWindow="0" windowWidth="20490" windowHeight="7710" firstSheet="1" activeTab="1"/>
  </bookViews>
  <sheets>
    <sheet name="CONTEXTO RIESGOS" sheetId="13" r:id="rId1"/>
    <sheet name="RIESGOS RECURSOS" sheetId="15"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 r:id="rId9"/>
    <externalReference r:id="rId10"/>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_xlnm.Print_Area" localSheetId="0">'CONTEXTO RIESGOS'!$B$1:$J$77</definedName>
    <definedName name="_xlnm.Print_Area" localSheetId="1">'RIESGOS RECURSOS'!$A$1:$AX$113</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jo_1">#REF!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Objetivos" localSheetId="1">OFFSET(#REF!,0,0,COUNTA(#REF!)-1,1)</definedName>
    <definedName name="Objetivos">OFFSET(#REF!,0,0,COUNTA(#REF!)-1,1)</definedName>
    <definedName name="ok">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N">[1]Maestros!$B$1:$B$2</definedName>
    <definedName name="SUCREL" localSheetId="1">#REF!</definedName>
    <definedName name="SUCREL">#REF!</definedName>
    <definedName name="_xlnm.Print_Titles" localSheetId="0">'CONTEXTO RIESGOS'!$18:$19</definedName>
    <definedName name="TOLIMAL" localSheetId="1">#REF!</definedName>
    <definedName name="TOLIMAL">#REF!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7" i="15" l="1"/>
  <c r="AL17" i="15"/>
  <c r="AG17" i="15"/>
  <c r="U63" i="15" l="1"/>
  <c r="AO59" i="15"/>
  <c r="AM59" i="15"/>
  <c r="AL59" i="15"/>
  <c r="AG59" i="15"/>
  <c r="AE59" i="15"/>
  <c r="AO58" i="15"/>
  <c r="AM58" i="15"/>
  <c r="AL58" i="15"/>
  <c r="AG58" i="15"/>
  <c r="AE58" i="15"/>
  <c r="AO57" i="15"/>
  <c r="AM57" i="15"/>
  <c r="AL57" i="15"/>
  <c r="AG57" i="15"/>
  <c r="AE57" i="15"/>
  <c r="AM56" i="15"/>
  <c r="AG56" i="15"/>
  <c r="AE56" i="15"/>
  <c r="AO55" i="15"/>
  <c r="AM55" i="15"/>
  <c r="AL55" i="15"/>
  <c r="AG55" i="15"/>
  <c r="AE55" i="15"/>
  <c r="AO54" i="15"/>
  <c r="AM54" i="15"/>
  <c r="AL54" i="15"/>
  <c r="AG54" i="15"/>
  <c r="AE54" i="15"/>
  <c r="AO53" i="15"/>
  <c r="AM53" i="15"/>
  <c r="AL53" i="15"/>
  <c r="AG53" i="15"/>
  <c r="AE53" i="15"/>
  <c r="AO52" i="15"/>
  <c r="AM52" i="15"/>
  <c r="AL52" i="15"/>
  <c r="AG52" i="15"/>
  <c r="AE52" i="15"/>
  <c r="AO51" i="15"/>
  <c r="AM51" i="15"/>
  <c r="AL51" i="15"/>
  <c r="AG51" i="15"/>
  <c r="AE51" i="15"/>
  <c r="AO50" i="15"/>
  <c r="AM50" i="15"/>
  <c r="AL50" i="15"/>
  <c r="AG50" i="15"/>
  <c r="AE50" i="15"/>
  <c r="AG49" i="15"/>
  <c r="AE49" i="15"/>
  <c r="O49" i="15"/>
  <c r="N49" i="15"/>
  <c r="S49" i="15" s="1"/>
  <c r="AO48" i="15"/>
  <c r="AM48" i="15"/>
  <c r="AL48" i="15"/>
  <c r="AG48" i="15"/>
  <c r="AE48" i="15"/>
  <c r="AO47" i="15"/>
  <c r="AM47" i="15"/>
  <c r="AL47" i="15"/>
  <c r="AG47" i="15"/>
  <c r="AE47" i="15"/>
  <c r="AO46" i="15"/>
  <c r="AM46" i="15"/>
  <c r="AL46" i="15"/>
  <c r="AG46" i="15"/>
  <c r="AE46" i="15"/>
  <c r="AO45" i="15"/>
  <c r="AM45" i="15"/>
  <c r="AL45" i="15"/>
  <c r="AG45" i="15"/>
  <c r="AE45" i="15"/>
  <c r="AO44" i="15"/>
  <c r="AM44" i="15"/>
  <c r="AL44" i="15"/>
  <c r="AG44" i="15"/>
  <c r="AE44" i="15"/>
  <c r="AO43" i="15"/>
  <c r="AM43" i="15"/>
  <c r="AL43" i="15"/>
  <c r="AG43" i="15"/>
  <c r="AE43" i="15"/>
  <c r="AG42" i="15"/>
  <c r="AE42" i="15"/>
  <c r="AN42" i="15" s="1"/>
  <c r="AO42" i="15" s="1"/>
  <c r="AM40" i="15"/>
  <c r="AL40" i="15"/>
  <c r="AG40" i="15"/>
  <c r="AE40" i="15"/>
  <c r="AG39" i="15"/>
  <c r="AE39" i="15"/>
  <c r="R39" i="15"/>
  <c r="Q39" i="15"/>
  <c r="O39" i="15"/>
  <c r="N39" i="15"/>
  <c r="L39" i="15"/>
  <c r="K39" i="15"/>
  <c r="AM38" i="15"/>
  <c r="AL38" i="15"/>
  <c r="AO37" i="15"/>
  <c r="AG37" i="15"/>
  <c r="AE37" i="15"/>
  <c r="R37" i="15"/>
  <c r="Q37" i="15"/>
  <c r="L37" i="15"/>
  <c r="K37" i="15"/>
  <c r="AO36" i="15"/>
  <c r="AM36" i="15"/>
  <c r="AL36" i="15"/>
  <c r="R36" i="15"/>
  <c r="Q36" i="15"/>
  <c r="O36" i="15"/>
  <c r="N36" i="15"/>
  <c r="L36" i="15"/>
  <c r="K36" i="15"/>
  <c r="AM35" i="15"/>
  <c r="AL35" i="15"/>
  <c r="AG35" i="15"/>
  <c r="AE35" i="15"/>
  <c r="AN35" i="15" s="1"/>
  <c r="AO35" i="15" s="1"/>
  <c r="R35" i="15"/>
  <c r="Q35" i="15"/>
  <c r="O35" i="15"/>
  <c r="N35" i="15"/>
  <c r="L35" i="15"/>
  <c r="K35" i="15"/>
  <c r="AM34" i="15"/>
  <c r="AL34" i="15"/>
  <c r="AG34" i="15"/>
  <c r="AE34" i="15"/>
  <c r="AM33" i="15"/>
  <c r="AL33" i="15"/>
  <c r="AG33" i="15"/>
  <c r="AE33" i="15"/>
  <c r="AM32" i="15"/>
  <c r="AL32" i="15"/>
  <c r="AG32" i="15"/>
  <c r="AE32" i="15"/>
  <c r="AG31" i="15"/>
  <c r="AE31" i="15"/>
  <c r="R31" i="15"/>
  <c r="Q31" i="15"/>
  <c r="O31" i="15"/>
  <c r="N31" i="15"/>
  <c r="S31" i="15" s="1"/>
  <c r="T31" i="15" s="1"/>
  <c r="L31" i="15"/>
  <c r="K31" i="15"/>
  <c r="AQ30" i="15"/>
  <c r="AP30" i="15"/>
  <c r="AM30" i="15"/>
  <c r="AM29" i="15"/>
  <c r="AL29" i="15"/>
  <c r="AM28" i="15"/>
  <c r="AL28" i="15"/>
  <c r="AM27" i="15"/>
  <c r="AM26" i="15"/>
  <c r="AL26" i="15"/>
  <c r="AM25" i="15"/>
  <c r="AO24" i="15"/>
  <c r="AM24" i="15"/>
  <c r="AL24" i="15"/>
  <c r="AM22" i="15"/>
  <c r="S22" i="15"/>
  <c r="AN22" i="15" s="1"/>
  <c r="AO22" i="15" s="1"/>
  <c r="AP20" i="15"/>
  <c r="AM20" i="15"/>
  <c r="AL20" i="15"/>
  <c r="AG20" i="15"/>
  <c r="AE20" i="15"/>
  <c r="AP19" i="15"/>
  <c r="AM19" i="15"/>
  <c r="AL19" i="15"/>
  <c r="AG19" i="15"/>
  <c r="AE19" i="15"/>
  <c r="AG18" i="15"/>
  <c r="AE18" i="15"/>
  <c r="R18" i="15"/>
  <c r="Q18" i="15"/>
  <c r="O18" i="15"/>
  <c r="N18" i="15"/>
  <c r="L18" i="15"/>
  <c r="K18" i="15"/>
  <c r="AO16" i="15"/>
  <c r="AM16" i="15"/>
  <c r="AL16" i="15"/>
  <c r="AG16" i="15"/>
  <c r="AE16" i="15"/>
  <c r="AP15" i="15"/>
  <c r="AO15" i="15"/>
  <c r="AM15" i="15"/>
  <c r="AL15" i="15"/>
  <c r="AG15" i="15"/>
  <c r="AE15" i="15"/>
  <c r="AG14" i="15"/>
  <c r="AE14" i="15"/>
  <c r="R14" i="15"/>
  <c r="Q14" i="15"/>
  <c r="O14" i="15"/>
  <c r="N14" i="15"/>
  <c r="S14" i="15" s="1"/>
  <c r="L14" i="15"/>
  <c r="K14" i="15"/>
  <c r="S39" i="15" l="1"/>
  <c r="T39" i="15" s="1"/>
  <c r="S18" i="15"/>
  <c r="T18" i="15" s="1"/>
  <c r="AK14" i="15"/>
  <c r="AM14" i="15" s="1"/>
  <c r="AK18" i="15"/>
  <c r="AM18" i="15" s="1"/>
  <c r="AK31" i="15"/>
  <c r="AL31" i="15" s="1"/>
  <c r="AK37" i="15"/>
  <c r="U39" i="15"/>
  <c r="AK39" i="15"/>
  <c r="AL39" i="15" s="1"/>
  <c r="AN40" i="15"/>
  <c r="AP40" i="15" s="1"/>
  <c r="AQ40" i="15" s="1"/>
  <c r="AK42" i="15"/>
  <c r="AN49" i="15"/>
  <c r="AO49" i="15" s="1"/>
  <c r="T14" i="15"/>
  <c r="AN14" i="15"/>
  <c r="AN39" i="15"/>
  <c r="AM42" i="15"/>
  <c r="AL42" i="15"/>
  <c r="AN18" i="15"/>
  <c r="AL37" i="15"/>
  <c r="AM37" i="15"/>
  <c r="AL18" i="15"/>
  <c r="T22" i="15"/>
  <c r="AK49" i="15"/>
  <c r="AM31" i="15" l="1"/>
  <c r="AO40" i="15"/>
  <c r="AM39" i="15"/>
  <c r="AL14" i="15"/>
  <c r="AO39" i="15"/>
  <c r="AP39" i="15"/>
  <c r="AL49" i="15"/>
  <c r="AM49" i="15"/>
  <c r="AP18" i="15"/>
  <c r="AO18" i="15"/>
  <c r="AQ39" i="15"/>
  <c r="AO14" i="15"/>
  <c r="AP14" i="15"/>
</calcChain>
</file>

<file path=xl/sharedStrings.xml><?xml version="1.0" encoding="utf-8"?>
<sst xmlns="http://schemas.openxmlformats.org/spreadsheetml/2006/main" count="1268" uniqueCount="600">
  <si>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</si>
  <si>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</si>
  <si>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</si>
  <si>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</si>
  <si>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</si>
  <si>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</si>
  <si>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</si>
  <si>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</si>
  <si>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</si>
  <si>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</si>
  <si>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</si>
  <si>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</si>
  <si>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Gestión de Recursos</t>
  </si>
  <si>
    <t>OBJETIVO  DEL PROCESO 
(Caracterización de Proceso)</t>
  </si>
  <si>
    <t xml:space="preserve">Gestionar los recursos de la entidad, mediante la adquisición de bienes y servicios, el mantenimiento del parque automotor, equipo menor y de la infraestructura física, la administración de inventarios, la gestión documental y el cuidado del ambiente; garantizando la ejecución de los recursos financieros, buscando una eficiente ejecución del gasto público y un óptimo manejo, control y seguimiento de la disposición y uso de recursos físicos.
</t>
  </si>
  <si>
    <t xml:space="preserve">ALCANCE </t>
  </si>
  <si>
    <t xml:space="preserve">El proceso inicia  con la identificación de las necesidades para la inclusión en la planeación institucional y finaliza con la implementación de planes de mejoramiento. </t>
  </si>
  <si>
    <t xml:space="preserve">ACTIVIDADES DE LA CADENA DE VALOR/ FACTORES CLAVES DE ÉXITO </t>
  </si>
  <si>
    <t>1-Gestionar los recursos financieros de la entidad, conforme a las normas legales vigentes y principios organizacionales, que garanticen la disponibilidad de recursos económicos para el cumplimiento de planes , proyectos y programas, generando información útil para la toma de decisiones</t>
  </si>
  <si>
    <t>2-Gestionar  y administrar los bienes de la entidad, en relación a las actividades de control de inventarios, almacenamiento y seguros</t>
  </si>
  <si>
    <t>3-Gestionar las acciones concernientes al cumplimiento del Plan Institucional de Gestión Ambiental</t>
  </si>
  <si>
    <t>4-Gestionar la actualización y  aprobación de los planes y programas de Gestión Documental así como  los instrumentos archivísticos de la Entidad</t>
  </si>
  <si>
    <t xml:space="preserve">5-Gestionar el buen estado de la infraestructura física, en lo concerniente a: reforzamiento estructural, ampliaciones, adecuaciones y mantenimiento de las sedes de la UAECOB. </t>
  </si>
  <si>
    <t>6.Gestionar las actividades realizadas con la adquisición de bienes y servicios requeridos para el apoyo transversal  en la atención emergencias, capacitaciones, entre otras</t>
  </si>
  <si>
    <t>7. Ejecutar las actividades relacionadas con el mantenimiento del parque automotor y Equipo menor</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</si>
  <si>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</si>
  <si>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</si>
  <si>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</si>
  <si>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</si>
  <si>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t>RIESGOS:
(Sugiera solo riesgo (s) asociado (s) al aspecto negativo cuyos controles dependan del proceso)</t>
  </si>
  <si>
    <t xml:space="preserve"> (Seleccione el o los factores que impactan el proceso) </t>
  </si>
  <si>
    <t>SI</t>
  </si>
  <si>
    <t>NO</t>
  </si>
  <si>
    <t>N.A.</t>
  </si>
  <si>
    <t>FACTORES EXTERNOS</t>
  </si>
  <si>
    <t xml:space="preserve">POLÍTICOS   </t>
  </si>
  <si>
    <t>1. Cambio de administración</t>
  </si>
  <si>
    <t>X</t>
  </si>
  <si>
    <t xml:space="preserve">Presenta traumatismo relentiza los procesos, mientras se apropia del conocimiento, ademas de fuga de conocimiento  </t>
  </si>
  <si>
    <t xml:space="preserve">2. Aspectos políticos nacionales </t>
  </si>
  <si>
    <t xml:space="preserve">Otros: </t>
  </si>
  <si>
    <t>FINANCIERO</t>
  </si>
  <si>
    <t xml:space="preserve">1. Presupuesto  </t>
  </si>
  <si>
    <t xml:space="preserve">Deficiencia en la proyección y administración del presupuesto anual
</t>
  </si>
  <si>
    <t xml:space="preserve">2. Recortes presupuestales </t>
  </si>
  <si>
    <t>No contar con el recurso necesario para cumplimiento de metas</t>
  </si>
  <si>
    <r>
      <rPr>
        <sz val="11"/>
        <color rgb="FFFF0000"/>
        <rFont val="Arial"/>
        <family val="2"/>
      </rPr>
      <t xml:space="preserve">
</t>
    </r>
    <r>
      <rPr>
        <sz val="11"/>
        <color theme="1"/>
        <rFont val="Arial"/>
        <family val="2"/>
      </rPr>
      <t xml:space="preserve">
posibilidad de perdida reputacional  y economica por no cumplir  con el  plan de acción y las metas establecidas para el proceso NO </t>
    </r>
  </si>
  <si>
    <t>3. Cambios en la política fiscal</t>
  </si>
  <si>
    <t>Ingresos de nuevo recurso a través de la sobretasa bomberil</t>
  </si>
  <si>
    <t>SOCIAL</t>
  </si>
  <si>
    <t xml:space="preserve">1. Participación de la comunidad </t>
  </si>
  <si>
    <t>Apoya la  identificación y priorización de necesidades del servicio</t>
  </si>
  <si>
    <t>2. Educación y cultura ciudadana</t>
  </si>
  <si>
    <t>x</t>
  </si>
  <si>
    <t xml:space="preserve">3. Ofrecimiento de dádivas a los servidores públicos  / contratistas para  que propicien posibles actos de corrupcion, fraude, lavado de activos y financiacion del terrorismo </t>
  </si>
  <si>
    <t xml:space="preserve">Ofrecimiento de dádivas a los servidores públicos  / contratistas para  que propicien posibles actos de corrupcion en manejo de docuemntos y desvio de recursos financieros </t>
  </si>
  <si>
    <t>Posibilidad de afectacional reputacional por recibir o solicitar  cualquier dádiva  o beneficio  a nombre propio  o de terceros para  sustraer documentos del archivo central  por uso del poder  desviando  la gestión de lo público
Posibilidad de afectacional reputacional por recibir o solicitar  cualquier dádiva  o beneficio  a nombre propio  o de terceros para desviar  recursos públicos en  transacciones realizadas por uso del poder al contar con las autorizaciones a través de los portales bancarios desviando  la gestión de lo público</t>
  </si>
  <si>
    <t xml:space="preserve">TECNOLÓGICOS   </t>
  </si>
  <si>
    <t>1. Avances en tecnologías de la información.</t>
  </si>
  <si>
    <t>Obsolescencia en tecnologias actuales</t>
  </si>
  <si>
    <t>2. Acceso a sistemas de información externos relacionados con el objeto misional y con actividades de soporte.</t>
  </si>
  <si>
    <t>Disponibilidad para el acceso a SECOP para consulta y tramite de pagos de los contratistas /proveedores del proceso</t>
  </si>
  <si>
    <t>3. Ataques informáticos</t>
  </si>
  <si>
    <t xml:space="preserve">Innovación en software y hardware </t>
  </si>
  <si>
    <t>Optimización de la gestión del proceso</t>
  </si>
  <si>
    <t xml:space="preserve">AMBIENTALES   </t>
  </si>
  <si>
    <t>1. Condiciones climatológicas que inciden en la prestación del servicio</t>
  </si>
  <si>
    <t xml:space="preserve">Retraso en los planes de mantenimiento (parque automotor, infraestructura, equipo menor ) </t>
  </si>
  <si>
    <t xml:space="preserve">Posibilidad de perdida  reputacional y  economica  por retrasos en los planes de mantenimiento (parque automotor, infraestructura, equipo menor ) </t>
  </si>
  <si>
    <t>2.  Requerimientos de sostenibilidad ambiental exigidos tanto a nivel nacional como distrital.</t>
  </si>
  <si>
    <t xml:space="preserve">Resultados positivos en la aplicación  de los programas ambientales </t>
  </si>
  <si>
    <t>3. Capacidad para atender emergencias ocasionadas por desastres naturales (sismos, deslizamientos, terrenos inestables, inundaciones, incendios, entre otros).</t>
  </si>
  <si>
    <t xml:space="preserve">Respuesta oportuna a  emergencias teniendo en cuenta el cumplimiento de los mantenimientos programados </t>
  </si>
  <si>
    <t xml:space="preserve">que no se implementan los programas el PIGA </t>
  </si>
  <si>
    <t xml:space="preserve">multas / sanciones  por incumplimientos  en la implementación del PIGA </t>
  </si>
  <si>
    <t xml:space="preserve">LEGALES </t>
  </si>
  <si>
    <t>1. Expedición de normatividad que incidan en la institucionalidad</t>
  </si>
  <si>
    <t xml:space="preserve">FACTORES INTERNOS </t>
  </si>
  <si>
    <t>PERSONAL</t>
  </si>
  <si>
    <t>1. Competencias del talento humano</t>
  </si>
  <si>
    <t>Se cuenta con personal competente  en la realización de las actividades propias del proceso</t>
  </si>
  <si>
    <t>2. Disponibilidad del talento humano</t>
  </si>
  <si>
    <t>Se cuenta con  personal disponible   para  la realización de las actividades propias del proceso</t>
  </si>
  <si>
    <t xml:space="preserve">4. Influencia para propiciar  posibles actos de corrupcion, fraude, lavado de activos y financiacion del terrorismo </t>
  </si>
  <si>
    <t xml:space="preserve">5. Integridad publica (conflicto de interes) </t>
  </si>
  <si>
    <t xml:space="preserve">Verificación del conflicto de intereses del contratista / proveedor para  el proceso de contratación </t>
  </si>
  <si>
    <t>6. Retiro de personal  (fuga de conocimiento)    en forma voluntaria o involuntaria</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</si>
  <si>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</si>
  <si>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</si>
  <si>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</si>
  <si>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y hardware) que atiendan las necesidades de la entidad. </t>
  </si>
  <si>
    <t>2. Confidencialidad, integridad y disponibilidad de la información.</t>
  </si>
  <si>
    <t xml:space="preserve">Acceso  y disponibilidad oportuna a la informacion propia del proceso 
Frente a este aspecto negativo , los   controles no dependen del proceso de recursos sino del proceso TIC </t>
  </si>
  <si>
    <t>PROCESOS</t>
  </si>
  <si>
    <t xml:space="preserve">1.    Desempeño de los procesos  (Indicadores, resultados de seguimiento) </t>
  </si>
  <si>
    <t xml:space="preserve">El proceso realiza los seguimientos y controles programados  en las actividades del proceso , los resultados de la mediciones son  favorables </t>
  </si>
  <si>
    <t>2. Falta de procedimientos  ( fuga de conocimiento)  / falta de   controles efectivos en los  procedimientos, necesarios para el desarrollo de la gestión</t>
  </si>
  <si>
    <t>Ejecución  de manera eficiente de  los controles establecidos en el procedimiento  de seguros</t>
  </si>
  <si>
    <t>La falta de reporte del estado y/o ubicación de los elementos por parte de los contratistas y servidores de la entidad, lo cual afecta la realidad de los inventarios y la contabilidad</t>
  </si>
  <si>
    <t>Posibilidad de incurrir en una pérdida económica, y posible detrimento patrimonial, en el manejo de los inventarios  por la pérdida o hurto de los elementos entregados a los servidores y contratistas, debido  al control inadecuado de los bienes de la entidad.</t>
  </si>
  <si>
    <t>Que no se de trámite a los siniestros de manera eficiente</t>
  </si>
  <si>
    <t>Posibilidad de pérdida económica y reputacional, por la afectación de las operaciones  misionales y administrativas de la entidad, debido a la deficiencia en el reporte y seguimiento del estado del siniestro.</t>
  </si>
  <si>
    <t>3.    Interacción entre procesos.</t>
  </si>
  <si>
    <t>Los procesos responsables de la compra de elementos, no hacen el retiro de los mismos en los términos establecidos para tal fin</t>
  </si>
  <si>
    <t xml:space="preserve">Posibilidad de  pérdida económica, y posible detrimento patrimonial, por la falta de gestión por parte de los procesos, en no retirar los elementos comprados que se ingresan al almacen. </t>
  </si>
  <si>
    <t xml:space="preserve">Falta de veracidad en la información entregada por parte de las areas  que son insumo en la gestion del proceso financiero </t>
  </si>
  <si>
    <r>
      <rPr>
        <sz val="11"/>
        <rFont val="Arial"/>
        <family val="2"/>
      </rPr>
      <t>Posibilidad  de perdida  reputacional por presentar estados financieros  inconsistentes</t>
    </r>
    <r>
      <rPr>
        <sz val="11"/>
        <color rgb="FF009900"/>
        <rFont val="Arial"/>
        <family val="2"/>
      </rPr>
      <t xml:space="preserve">
</t>
    </r>
  </si>
  <si>
    <t xml:space="preserve">Manejo inadecuado de los archivos de gestión </t>
  </si>
  <si>
    <r>
      <rPr>
        <sz val="11"/>
        <rFont val="Arial"/>
        <family val="2"/>
      </rPr>
      <t xml:space="preserve">Posibilidad  de perdida  reputacional por  extravío y/o pérdida de la documentación que se encuentra en los archivos de gestión </t>
    </r>
    <r>
      <rPr>
        <sz val="11"/>
        <color rgb="FF009900"/>
        <rFont val="Arial"/>
        <family val="2"/>
      </rPr>
      <t xml:space="preserve">
</t>
    </r>
  </si>
  <si>
    <t xml:space="preserve">no contar con los bienes y servicios requeridos  para la atención de emergencias, capacitaciones </t>
  </si>
  <si>
    <t xml:space="preserve"> Posibilidad  de perdida  reputacional por inoportunidad en el suministro de bienes  y servicios requeridos para el apoyo en la atención de emergencias, capacitaciones, entre otras </t>
  </si>
  <si>
    <t xml:space="preserve">recepcion de cuentas de cobro sin el cumplimeinto de requisitos para el pago </t>
  </si>
  <si>
    <t xml:space="preserve">Posibilidad  de perdida  reputacional  y económica por  realizar pagos de contratos que no esten aprobados por el supervisor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</si>
  <si>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</si>
  <si>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</si>
  <si>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Se generan hallazgos fiscales por parte de la contraloría</t>
  </si>
  <si>
    <t xml:space="preserve">el no reporte del presunto siniestro  de bienes inventariados para adelantar el proceso de reclamacion al programa de seguros , por no identificar activos comprados , por no identificar activos comprados o devueltos con una permanencia mayor a 6 meses en el almacén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</si>
  <si>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</si>
  <si>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</si>
  <si>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</si>
  <si>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</si>
  <si>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</si>
  <si>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</si>
  <si>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</si>
  <si>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</si>
  <si>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</si>
  <si>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</si>
  <si>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</si>
  <si>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</si>
  <si>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</si>
  <si>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</si>
  <si>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</si>
  <si>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</si>
  <si>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</si>
  <si>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</si>
  <si>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</si>
  <si>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</si>
  <si>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</si>
  <si>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</si>
  <si>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</si>
  <si>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</si>
  <si>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</si>
  <si>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</si>
  <si>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</si>
  <si>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</si>
  <si>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</si>
  <si>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</si>
  <si>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</si>
  <si>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</si>
  <si>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</si>
  <si>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</si>
  <si>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</si>
  <si>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</si>
  <si>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</si>
  <si>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</si>
  <si>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</si>
  <si>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</si>
  <si>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</si>
  <si>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)+B:TF18G:OF18G:OB:AJB:VB:UB:TF18B:U</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</si>
  <si>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</si>
  <si>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</si>
  <si>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</si>
  <si>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</si>
  <si>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</si>
  <si>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</si>
  <si>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</si>
  <si>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</si>
  <si>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</si>
  <si>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</si>
  <si>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</si>
  <si>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</si>
  <si>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</si>
  <si>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</si>
  <si>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</si>
  <si>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</si>
  <si>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</si>
  <si>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</si>
  <si>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</si>
  <si>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</si>
  <si>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</si>
  <si>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 DE RECURSOS</t>
  </si>
  <si>
    <t>Gestión</t>
  </si>
  <si>
    <t>Posibilidad de pérdida reputacional</t>
  </si>
  <si>
    <t xml:space="preserve">Por presentar estados financieros inconsistentes
</t>
  </si>
  <si>
    <t xml:space="preserve">Debido a  deficiencias en la revisión de los reportes para el cierre contable remitidos por cada Subdirección u Oficina
</t>
  </si>
  <si>
    <t>Ejecución y Administración de procesos</t>
  </si>
  <si>
    <t>La actividad que conlleva el riesgo se ejecuta de 3 a 24 veces por año</t>
  </si>
  <si>
    <t>N/A</t>
  </si>
  <si>
    <t>El riesgo afecta la imagen de la entidad con algunos usuarios de relevancia frente al logro de los objetivos</t>
  </si>
  <si>
    <t>Moderado</t>
  </si>
  <si>
    <t>Subdirector Corporativo</t>
  </si>
  <si>
    <t xml:space="preserve">Profesional Universitario del área contable </t>
  </si>
  <si>
    <t xml:space="preserve">Mensual </t>
  </si>
  <si>
    <t xml:space="preserve">  Verificar  información registrada en el aplicativo contable  vs los reportes remitidos  por cada  Subdirección u Oficina que generan información contable</t>
  </si>
  <si>
    <t>Recibidos  los reportes para el cierre contable de cada Subdirección u Oficina, se verifica que los comprobantes registrados en el sistema contable incluyan la totalidad de operaciones del mes , sean exactos y veraces  para proceder a generar los  reportes contables y balance de prueba</t>
  </si>
  <si>
    <t>Si la información ingresada por los responsables de registro en cada subdirección u oficina  no corresponde con los reportes se solicitarán los documentos faltantes y/ o los ajustes en los registros realizados en el aplicativo.</t>
  </si>
  <si>
    <t xml:space="preserve">Reportes de cierres (Memorandos
Correos electrónicos)
Comprobante contable 
Correos electrónicos  para subsanar inconsistencias 
</t>
  </si>
  <si>
    <t>Preventivo</t>
  </si>
  <si>
    <t>Manual</t>
  </si>
  <si>
    <t>Documentado</t>
  </si>
  <si>
    <t>Continua</t>
  </si>
  <si>
    <t>Con Registro</t>
  </si>
  <si>
    <t>Reducir</t>
  </si>
  <si>
    <t>Verificar trimestralmente las cifras del balance de prueba con los informes conciliados, con el fin de validar su consistencia y razonabilidad.  Se evidenciará a través de la validación exitosa de la Contaduría General de la Nación y la Dirección Distrital de Contabilidad (4 reportes de validación exitosa).</t>
  </si>
  <si>
    <t>Julio de  2025</t>
  </si>
  <si>
    <t xml:space="preserve">Diciembre de  2025 </t>
  </si>
  <si>
    <r>
      <t xml:space="preserve">NOMBRE. </t>
    </r>
    <r>
      <rPr>
        <sz val="36"/>
        <color theme="1"/>
        <rFont val="Arial"/>
        <family val="2"/>
      </rPr>
      <t xml:space="preserve">Porcentaje de notas a los estados financieros reveladas correctamente
</t>
    </r>
    <r>
      <rPr>
        <b/>
        <sz val="36"/>
        <color theme="1"/>
        <rFont val="Arial"/>
        <family val="2"/>
      </rPr>
      <t>FORMULA.</t>
    </r>
    <r>
      <rPr>
        <sz val="36"/>
        <color theme="1"/>
        <rFont val="Arial"/>
        <family val="2"/>
      </rPr>
      <t xml:space="preserve"> (No. de notas sin observaciones por parte de los órganos de control internos y externos/Total de notas a los estados financieros elaboradas)*100</t>
    </r>
    <r>
      <rPr>
        <b/>
        <sz val="36"/>
        <color theme="1"/>
        <rFont val="Arial"/>
        <family val="2"/>
      </rPr>
      <t xml:space="preserve">
META :</t>
    </r>
    <r>
      <rPr>
        <sz val="36"/>
        <color theme="1"/>
        <rFont val="Arial"/>
        <family val="2"/>
      </rPr>
      <t>100%</t>
    </r>
    <r>
      <rPr>
        <b/>
        <sz val="36"/>
        <color theme="1"/>
        <rFont val="Arial"/>
        <family val="2"/>
      </rPr>
      <t xml:space="preserve">
FRECUENCIA : </t>
    </r>
    <r>
      <rPr>
        <sz val="36"/>
        <color theme="1"/>
        <rFont val="Arial"/>
        <family val="2"/>
      </rPr>
      <t>Anual</t>
    </r>
  </si>
  <si>
    <t>Debido a deficiencias en la revisión del  reporte contable y balance de prueba</t>
  </si>
  <si>
    <t xml:space="preserve">Profesional Universitario / Profesional Especializado
del área contable </t>
  </si>
  <si>
    <t xml:space="preserve">  Verificar  reportes contables y el balance de prueba  </t>
  </si>
  <si>
    <t>Revisar que los saldos de cuentas y subcuentas correspondan con la información enviada por cada Subdirección u Oficina para el cierre contable .</t>
  </si>
  <si>
    <t>Si los reportes contables no corresponden con la información enviada, el profesional universitario  actualiza en el aplcativo contable la información   de los comprobantes contables o incluye ajustes de cierre  de acuerdo con el análisis de  las diferencias presentadas</t>
  </si>
  <si>
    <t xml:space="preserve">Reportes contables y el balance de prueba  (Libros auxiliares generados en
Excel) 
Aplicativo  contable 
</t>
  </si>
  <si>
    <t>Detectivo</t>
  </si>
  <si>
    <t>Cuando se presente el evento</t>
  </si>
  <si>
    <t xml:space="preserve">Revisar los ajustes requeridos </t>
  </si>
  <si>
    <t xml:space="preserve">Se revisan nuevamente los estados financieros  y se  realizan  los ajustes requeridos  informando nuevamente a las partes interesadas </t>
  </si>
  <si>
    <t xml:space="preserve">Se realizan los ajustes requeridos </t>
  </si>
  <si>
    <t xml:space="preserve">Estado financieros ajustados </t>
  </si>
  <si>
    <t>Correctivo</t>
  </si>
  <si>
    <t xml:space="preserve">Moderado </t>
  </si>
  <si>
    <t>Posibilidad  de perdida  reputacional  y económica</t>
  </si>
  <si>
    <t xml:space="preserve">por  realizar pagos de contratos que no esten aprobados por el supervisor </t>
  </si>
  <si>
    <t xml:space="preserve">debido a  debilidades en la revisión de los requisitos  requeridos para tramitar un pago </t>
  </si>
  <si>
    <t>La actividad que conlleva el riesgo se ejecuta mínimo 500 veces al año y máximo 5000 veces por año</t>
  </si>
  <si>
    <t xml:space="preserve">Entre 10 y 50 SMLMV </t>
  </si>
  <si>
    <t>El riesgo afecta la imagen de a entidad con efecto publicitario sostenido a nivel de sector administrativo, nivel departamental o municipal</t>
  </si>
  <si>
    <t>Alto</t>
  </si>
  <si>
    <t xml:space="preserve">Subdirector corporativo </t>
  </si>
  <si>
    <t xml:space="preserve">Servidor de planta o contratista </t>
  </si>
  <si>
    <t xml:space="preserve">mensual </t>
  </si>
  <si>
    <t xml:space="preserve">verificar  que los documentos allegados esten completos , legibles  y la informacion presupuestal  sea consistente </t>
  </si>
  <si>
    <t xml:space="preserve">ingresa al SAP-BOGDATA  , descargar los archivos de reservas y vigencias para validar valores  y saldos a pagar según datos del  proveedor </t>
  </si>
  <si>
    <t xml:space="preserve">en caso de encontrar inconsistencias en la informacion se devuelve al referente de pagos de las subdireccion u oficina  según corresponda con el motivos de la devolucion </t>
  </si>
  <si>
    <t xml:space="preserve">aplicativo informe de pagos 
</t>
  </si>
  <si>
    <t xml:space="preserve">Alto </t>
  </si>
  <si>
    <t xml:space="preserve">Realizar sensibilización a los supervisores  de contratos , así como a los apoyos a la supervisión  correspondiente al instructivo para la presentación de cuentas de cobro </t>
  </si>
  <si>
    <r>
      <t xml:space="preserve">NOMBRE: </t>
    </r>
    <r>
      <rPr>
        <sz val="36"/>
        <color theme="1"/>
        <rFont val="Arial"/>
        <family val="2"/>
      </rPr>
      <t xml:space="preserve">Pagos de contratos  no aprobados por el supervisor 
</t>
    </r>
    <r>
      <rPr>
        <b/>
        <sz val="36"/>
        <color theme="1"/>
        <rFont val="Arial"/>
        <family val="2"/>
      </rPr>
      <t>FORMULA.</t>
    </r>
    <r>
      <rPr>
        <sz val="36"/>
        <color theme="1"/>
        <rFont val="Arial"/>
        <family val="2"/>
      </rPr>
      <t xml:space="preserve"> Número de pagos de contratos no aprobados por el supervisor </t>
    </r>
    <r>
      <rPr>
        <b/>
        <sz val="36"/>
        <color theme="1"/>
        <rFont val="Arial"/>
        <family val="2"/>
      </rPr>
      <t xml:space="preserve">
META :</t>
    </r>
    <r>
      <rPr>
        <sz val="36"/>
        <color theme="1"/>
        <rFont val="Arial"/>
        <family val="2"/>
      </rPr>
      <t>0</t>
    </r>
    <r>
      <rPr>
        <b/>
        <sz val="36"/>
        <color theme="1"/>
        <rFont val="Arial"/>
        <family val="2"/>
      </rPr>
      <t xml:space="preserve">
FRECUENCIA :</t>
    </r>
    <r>
      <rPr>
        <sz val="36"/>
        <color theme="1"/>
        <rFont val="Arial"/>
        <family val="2"/>
      </rPr>
      <t xml:space="preserve"> Mensual </t>
    </r>
  </si>
  <si>
    <t xml:space="preserve">Contador </t>
  </si>
  <si>
    <t xml:space="preserve">validar los soportes adjuntos por los proveedores </t>
  </si>
  <si>
    <t xml:space="preserve">validar los soportes adjuntos por los proveedores para realizar la contabilización teniendo en cuenta las obligaciones tributarias y beneficios a los que se esta acojiendo el tercero </t>
  </si>
  <si>
    <t xml:space="preserve">Responsable de presupuesto </t>
  </si>
  <si>
    <t xml:space="preserve">validar  los pagos  </t>
  </si>
  <si>
    <t xml:space="preserve">un vez se recibe de contabilidad las cuentas  de proveedores los profesionales del area financiera inician el tramite de cargue en SAPBOGDATA para generar el lote de pago , el cual es revisado contra  las cuentas a pagar </t>
  </si>
  <si>
    <t xml:space="preserve">en caso de encontrar inconsistencias en la informacion se rechaza el lote de pago </t>
  </si>
  <si>
    <t xml:space="preserve">reporte de pagos anulados en SAP </t>
  </si>
  <si>
    <t>Fiscal</t>
  </si>
  <si>
    <t xml:space="preserve">Posibilidad de efecto dañoso sobre los bienes  patrimoniales </t>
  </si>
  <si>
    <t xml:space="preserve">Por  la no formalización de los siniestros reportados a las  pólizas de seguros de la entidad 
</t>
  </si>
  <si>
    <t xml:space="preserve">Debido a la omisión  del registro del siniestro </t>
  </si>
  <si>
    <t>La actividad que conlleva el riesgo se ejecuta de 24 a 500 veces por año</t>
  </si>
  <si>
    <t xml:space="preserve">Media </t>
  </si>
  <si>
    <t xml:space="preserve">Entre 50 y 100 SMLMV </t>
  </si>
  <si>
    <t xml:space="preserve">Subdirector Corporativo </t>
  </si>
  <si>
    <t>Servidor de planta o contratista (Profesional de seguros)</t>
  </si>
  <si>
    <t xml:space="preserve">cada vez que se formaliza un siniestro </t>
  </si>
  <si>
    <t xml:space="preserve">Verificar  el registro del siniestro en la matriz de siniestralidad, asi como la creación del expediente </t>
  </si>
  <si>
    <t xml:space="preserve">a traves de la matriz se lleva el seguimiento y control al estado de los procesos de reclamacion ante la compañía de seguros , seguidamente se debe crear el expediente para soporte de la gestión de indemnización hasta el cierre del proceso </t>
  </si>
  <si>
    <t xml:space="preserve">en caso que el siniestro  no se encuenre registrado en la matriz de siniestralidad y no tenga creado su expediente , se procede a su registro y cargue en el expediente </t>
  </si>
  <si>
    <t xml:space="preserve">Matriz de siniestralidad 
Expediente del siniestro </t>
  </si>
  <si>
    <t>Probabilidad</t>
  </si>
  <si>
    <t>40%</t>
  </si>
  <si>
    <t>Baja</t>
  </si>
  <si>
    <t xml:space="preserve">Sistematizar el reporte y  radicación de un siniestro al programa de seguros </t>
  </si>
  <si>
    <t xml:space="preserve">Profesional de seguros </t>
  </si>
  <si>
    <r>
      <t xml:space="preserve">NOMBRE: </t>
    </r>
    <r>
      <rPr>
        <sz val="36"/>
        <color theme="1"/>
        <rFont val="Arial"/>
        <family val="2"/>
      </rPr>
      <t xml:space="preserve"> Formalización de siniestros </t>
    </r>
    <r>
      <rPr>
        <b/>
        <sz val="36"/>
        <color theme="1"/>
        <rFont val="Arial"/>
        <family val="2"/>
      </rPr>
      <t xml:space="preserve">
FORMULA. </t>
    </r>
    <r>
      <rPr>
        <sz val="36"/>
        <color theme="1"/>
        <rFont val="Arial"/>
        <family val="2"/>
      </rPr>
      <t xml:space="preserve">Número de siniestros no formalizados </t>
    </r>
    <r>
      <rPr>
        <b/>
        <sz val="36"/>
        <color theme="1"/>
        <rFont val="Arial"/>
        <family val="2"/>
      </rPr>
      <t xml:space="preserve">
META : </t>
    </r>
    <r>
      <rPr>
        <sz val="36"/>
        <color theme="1"/>
        <rFont val="Arial"/>
        <family val="2"/>
      </rPr>
      <t xml:space="preserve">0
</t>
    </r>
    <r>
      <rPr>
        <b/>
        <sz val="36"/>
        <color theme="1"/>
        <rFont val="Arial"/>
        <family val="2"/>
      </rPr>
      <t>FRECUENCIA :</t>
    </r>
    <r>
      <rPr>
        <sz val="36"/>
        <color theme="1"/>
        <rFont val="Arial"/>
        <family val="2"/>
      </rPr>
      <t xml:space="preserve"> Mensual </t>
    </r>
  </si>
  <si>
    <t>Posibilidad de pérdida económica</t>
  </si>
  <si>
    <t xml:space="preserve">Por no contar con un inventario  de bienes actualizado y confiable.
</t>
  </si>
  <si>
    <t xml:space="preserve">Debido a  la falta de revisión en el ingreso  de  bienes al almacen </t>
  </si>
  <si>
    <t xml:space="preserve">Alta </t>
  </si>
  <si>
    <t xml:space="preserve">Mayor </t>
  </si>
  <si>
    <t>Servidor de planta o contratista (Profesional de almacén)</t>
  </si>
  <si>
    <t xml:space="preserve">Cada vez que se reciba informacion  de  ingreso de bienes adquiridos al almacen </t>
  </si>
  <si>
    <t>Verificar la documentación para el recibo de los bienes y su respectiva entrada al almacén</t>
  </si>
  <si>
    <t xml:space="preserve">Los documentos  que se verifican son: -Copia del contrato y modificaciones (si las hay). -Acta de inicio. -Copia de la factura. -Acta de cumplimiento técnico (cuando aplique) -Acta de recibo a satisfacción.
De ser necesario: -Formato Elementos Inventariables Bienes Especializados. -Formato Elementos Inventariables Parque automotor. -Copia del correo de la solicitud de ingreso a almacén. Cuando sean elementos provenientes de otra entidad, el almacenista de ésta deberá intervenir.
 Cuando se trate de Bienes técnicos especializados, se elaborará acta de cumplimiento técnico, de conformidad con los requisitos establecidos en el contrato.
Para el ingreso de elementos de consumo, se debe verificar la fecha de vencimiento registrándola en el acta de cumplimiento. En el evento en el
que se cuente con Interventoría, ésta debe informar mediante oficio a la entidad a través del supervisor del contrato o su apoyo, los resultados de  establecidas en el contrato,, las firmas de revisión, aceptación y
aval como definitivos, soportado con tarjetas profesionales.
Para el ingreso de bienes intangibles se debe distinguir claramente en la información reportada por sistemas el valor del bien del valor de las
erogaciones por concepto tales como capacitación, mantenimiento, promoción, entre otros
</t>
  </si>
  <si>
    <t xml:space="preserve">De encontrarse algún error en la documentación, se solicitará mediante correo electrónico las correcciones necesarias, dando por entendido que el ingreso no se perfecciona hasta tanto se efectúen las modificaciones solicitadas. Si quien envía los documentos para el ingreso de bienes no es directamente el supervisor del contrato, el delegado debe poner en copia al supervisor, y para el caso en que aplique, en dicho correo se debe aclarar que los bienes quedan en poder de ellos.
</t>
  </si>
  <si>
    <t>Acta de cumplimiento técnico (cuando aplique)
Acta de recibo a satisfacción.
Correo electrónico solicitando  las correcciones</t>
  </si>
  <si>
    <t xml:space="preserve">Realizar 1 capacitación  respecto al manejo y control de los bienes devolutivos </t>
  </si>
  <si>
    <t>Profesional de almacén</t>
  </si>
  <si>
    <r>
      <t xml:space="preserve">NOMBRE: </t>
    </r>
    <r>
      <rPr>
        <sz val="36"/>
        <color theme="1"/>
        <rFont val="Arial"/>
        <family val="2"/>
      </rPr>
      <t>Inventario individual validado físicamente</t>
    </r>
    <r>
      <rPr>
        <b/>
        <sz val="36"/>
        <color theme="1"/>
        <rFont val="Arial"/>
        <family val="2"/>
      </rPr>
      <t xml:space="preserve">
FORMULA: </t>
    </r>
    <r>
      <rPr>
        <sz val="36"/>
        <color theme="1"/>
        <rFont val="Arial"/>
        <family val="2"/>
      </rPr>
      <t>(No. de elementos devolutivos del inventario individual validados físicamente/Total de elementos devolutivos del inventario individual registrados en el sistema de información )*100</t>
    </r>
    <r>
      <rPr>
        <b/>
        <sz val="36"/>
        <color theme="1"/>
        <rFont val="Arial"/>
        <family val="2"/>
      </rPr>
      <t xml:space="preserve">
META . </t>
    </r>
    <r>
      <rPr>
        <sz val="36"/>
        <color theme="1"/>
        <rFont val="Arial"/>
        <family val="2"/>
      </rPr>
      <t>100%</t>
    </r>
    <r>
      <rPr>
        <b/>
        <sz val="36"/>
        <color theme="1"/>
        <rFont val="Arial"/>
        <family val="2"/>
      </rPr>
      <t xml:space="preserve">
FRECUENCIA DE MEDICIÓN : </t>
    </r>
    <r>
      <rPr>
        <sz val="36"/>
        <color theme="1"/>
        <rFont val="Arial"/>
        <family val="2"/>
      </rPr>
      <t xml:space="preserve">Anual </t>
    </r>
  </si>
  <si>
    <t xml:space="preserve">Cada vez que se reciben bienes en el almacen </t>
  </si>
  <si>
    <t>Validar  el registro de ingreso  de los elementos en el  aplicativo de la entidad</t>
  </si>
  <si>
    <t xml:space="preserve">Realizar el registro de ingreso de los elementos al aplicativo de la entidad, junto con los documentos de soporte relacionados , revisar , generar, imprimir y firmar la entrada a almacén, enviar al Supervisor del contrato/ Apoyo a la supervisión el soporte generado por el aplicativo. </t>
  </si>
  <si>
    <t>De encontrarse algún error al registrar la informacion en el sistema , se procede a su corrección</t>
  </si>
  <si>
    <t xml:space="preserve"> ( entrada  de almacen) Soporte generado por el aplicativo contable de la entidad.</t>
  </si>
  <si>
    <t>30%</t>
  </si>
  <si>
    <t>Debido a  errores en  la toma fisica</t>
  </si>
  <si>
    <t xml:space="preserve">Mayor a 500 SMLMV </t>
  </si>
  <si>
    <t xml:space="preserve">Servidor de planta o  contratistas responsables de realizar la verificación de los bienes </t>
  </si>
  <si>
    <t xml:space="preserve">Cada vez que se realice la toma fisica de inventarios </t>
  </si>
  <si>
    <t>Comparar los listados</t>
  </si>
  <si>
    <t>Mediante trabajo de escritorio, se comparan los listados de las verificaciones con el fin de establecer las coincidencias y diferencias que se presentan entre ellos</t>
  </si>
  <si>
    <t>Realizar el conteo de verificación  a los bienes que se encuentren del cruce de los listados de verificación, con el fin de determinar, en forma definitiva, los faltantes y sobrantes reales. Para los faltantes no justificados se debe notificar al funcionario y/o contratista de la UAECOB responsable del o los Bienes para que haga  llegar las evidencias de los bienes o los soportes que justifiquen los faltantes.</t>
  </si>
  <si>
    <t xml:space="preserve"> Relación Individualizada de Bienes Evidenciados en Toma Física de Inventarios
Acta de toma física 
Relación de Bienes
Notificación Correo Electrónico</t>
  </si>
  <si>
    <t xml:space="preserve">Debido a  errores en  la recepcion del bien a dar de baja  y en el registro  del mismo en el sistema de información de control de inventarios  </t>
  </si>
  <si>
    <t xml:space="preserve">Cada vez que se reciban novedades de elementos  obsoletos  o inservibles (susceptibles  de baja) </t>
  </si>
  <si>
    <t xml:space="preserve">Revisar que el concepto técnico este diligenciado correctamente </t>
  </si>
  <si>
    <t xml:space="preserve">Se revisa que el concepto técnico coincida con lo especificado y esté debidamente diligenciado y con las firmas establecidas
Si el Concepto Técnico y Registro Fotográfico están correctamente diligenciados se coordinará una cita para la recepción del o de los bienes  y se verificará  físicamente vs lo reportado en el concepto técnico  </t>
  </si>
  <si>
    <t xml:space="preserve">Si el concepto técnico presenta errores se devuelve por correo electrónico al solicitante para su ajuste correspondiente. 
Si en la verificación fisica se presentan inconsistencias no se recibe en almacén el bien 
</t>
  </si>
  <si>
    <t xml:space="preserve"> Concepto Técnico y Registro Fotográfico
Correo electornico de devolución </t>
  </si>
  <si>
    <t>Cada vez que se genere un Acto Administrativo - Resolución de Bajas</t>
  </si>
  <si>
    <t>Verificar los bienes a ser dados de baja</t>
  </si>
  <si>
    <t>De acuerdo a lo establecido en la resolución  procederá a dar de baja en el sistema los bienes  respectivos, verificando la correcta aplicación , registra el comprobante de salida de los elementos con el cual se afectan las cuentas contables que componen el valor en libros de los elementos y genera la cuenta de orden deudora de control de elementos dados de baja.</t>
  </si>
  <si>
    <t xml:space="preserve">En caso de inconsistencias se realizan las correcciones a que haya lugar </t>
  </si>
  <si>
    <t>Sistema de información contable 
Comprobantes de salida de bienes
Cuenta de orden deudora de control de elementos dados de baja.</t>
  </si>
  <si>
    <t xml:space="preserve">Debido a  la falta de revisión en la salida  de  bienes al almacen </t>
  </si>
  <si>
    <t xml:space="preserve">Cada vez que se reciba solicitud  de elementos </t>
  </si>
  <si>
    <t xml:space="preserve">
Revisar que la solicitud  de elementos  este diligenciada correctamente </t>
  </si>
  <si>
    <t>Verificar que la solicitud de elementos se encuentre completamente diligenciada y coordinar con el usuario la entrega del o de los bienes en la fecha correspondiente.
Para los casos de entrega de vehículos adicionalmente se debe entregar el registro totalmente diligenciado Control y registro de elementos inventariables para parque automotor</t>
  </si>
  <si>
    <t xml:space="preserve">En caso de inconsistencias se solicita al usuario las correcciones a que haya lugar </t>
  </si>
  <si>
    <t xml:space="preserve">
Solicitud de elementos
Salida de Almacén</t>
  </si>
  <si>
    <t xml:space="preserve">Cada vez que se reciba solicitud  de traslados </t>
  </si>
  <si>
    <t>Verificar el contenido del acta de traslado</t>
  </si>
  <si>
    <t>Verificar el contenido del acta de traslado en relación con elementos relacionados, responsable que entrega el bien y responsable que recibe el bien, legibilidad.  El profesional de almacén debe firmar el original del Acta de Traslado junto con su nombre y número de cédula donde deja constancia de que se recibió el documento de traslado</t>
  </si>
  <si>
    <t>Si el acta de traslado presenta inconsistencias no se legalizará y se solicitarán las modificaciones a quien presenta el acta, por medio de correo electrónico.</t>
  </si>
  <si>
    <t xml:space="preserve">Acta de traslado o reintegro
Correo electrónico de modificación </t>
  </si>
  <si>
    <t xml:space="preserve">Debido a pérdida de elementos </t>
  </si>
  <si>
    <t xml:space="preserve">Semestral </t>
  </si>
  <si>
    <t xml:space="preserve">Verificar que el tenedor del bien haya instaurado  la denuncia respectiva y proceder a dar conocimiento a control interno disciplinario, a contabilidad y al profesional de seguros para la respectiva gestión ante la aseguradora. </t>
  </si>
  <si>
    <t xml:space="preserve">Una vez se reciba del tenedor del bien la respectiva denuncia, el almacén notifica por medio de comunicación oficial  la novedad presentada a las dependencias mencionadas para los fines pertinentes </t>
  </si>
  <si>
    <t xml:space="preserve">Si el tenedor no allega la denuncia, almacén debe informar a control interno disciplinario para que se tomen las medidas a que haya lugar </t>
  </si>
  <si>
    <t xml:space="preserve">Comunicación oficial  </t>
  </si>
  <si>
    <t>Impacto</t>
  </si>
  <si>
    <t>Con registro</t>
  </si>
  <si>
    <t>Posibilidad de pérdida económica y reputacional</t>
  </si>
  <si>
    <t xml:space="preserve">Por multas / sanciones  por incumplimientos  en la implementación del PIGA </t>
  </si>
  <si>
    <t xml:space="preserve">debido a la falta de  seguimiento  a las actividades del PIGA </t>
  </si>
  <si>
    <t>Servidor de planta o contratista 
( referentes ambientales )</t>
  </si>
  <si>
    <t>Trimestral</t>
  </si>
  <si>
    <t xml:space="preserve">Revisar que  el reporte ambiental  de la estación a su cargo este diligenciado correctamente </t>
  </si>
  <si>
    <t xml:space="preserve">Verificar que el reporte ambiental  de la estación a su cargo se encuentre diligenciado en su totalidad  , que la información registrada  cumpla con la calidad requerida ( veracidad , exactitud)  para su envio al profesional PIGA 
</t>
  </si>
  <si>
    <t>Matriz de seguimiento referentes PIGA</t>
  </si>
  <si>
    <t>Realizar sensibilizaciones sobre los programas del PIGA  y su cumplimiento en la implementación</t>
  </si>
  <si>
    <t>Servidor de planta o contratista 
(Profesional PIGA )</t>
  </si>
  <si>
    <r>
      <t xml:space="preserve">NOMBRE: </t>
    </r>
    <r>
      <rPr>
        <sz val="36"/>
        <color theme="1"/>
        <rFont val="Arial"/>
        <family val="2"/>
      </rPr>
      <t xml:space="preserve">Implementación programas PIGA 
</t>
    </r>
    <r>
      <rPr>
        <b/>
        <sz val="36"/>
        <color theme="1"/>
        <rFont val="Arial"/>
        <family val="2"/>
      </rPr>
      <t xml:space="preserve">
FORMULA: </t>
    </r>
    <r>
      <rPr>
        <sz val="36"/>
        <color theme="1"/>
        <rFont val="Arial"/>
        <family val="2"/>
      </rPr>
      <t>(No. de actividades ejecutadas  por programa /No. De actividades programadaspor programa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t>
    </r>
  </si>
  <si>
    <t xml:space="preserve">Verificar que el reporte de indicadores de gestión, de impacto y de operación  sea el adecuado </t>
  </si>
  <si>
    <t xml:space="preserve">Verificar  que las mediciones de los indicadores  de gestión, de impacto y de operación asociados a la implementación de los lineamientos ambientales en las unidades operativas a cargo sean consistentes  y confiables </t>
  </si>
  <si>
    <t>Indicadores  de gestión, de impacto y de operación</t>
  </si>
  <si>
    <t xml:space="preserve">Validar  los parámetros ambientales reportados por los referentes ambientales </t>
  </si>
  <si>
    <t xml:space="preserve">Realizar seguimiento a la información reportada  por los referentes ambientales ,  consolidar  y generar informe final </t>
  </si>
  <si>
    <t xml:space="preserve">En caso de incumplimientos , generar alertas  sobre  los parámetros ambientales </t>
  </si>
  <si>
    <t xml:space="preserve">Informe parámetros ambientales </t>
  </si>
  <si>
    <t>Verificar por  medio de  visitas  la  implementación  de las actividades establecidas en los  programas del PIGA,</t>
  </si>
  <si>
    <t xml:space="preserve">Se realizan visitas a cada una de  las estaciones y  al edificio comando para realizar el seguimiento a la implementación de la gestión ambiental y aplicar controles operacionales respectivos , </t>
  </si>
  <si>
    <t xml:space="preserve">En caso de incumplimientos , se solicitará el generar el respectivo plan de mejoramiento </t>
  </si>
  <si>
    <t>Formato de verificación de parámetros ambientales</t>
  </si>
  <si>
    <t>Posibilidad  de efecto dañoso sobre el recurso público</t>
  </si>
  <si>
    <t xml:space="preserve">Por no identificar activos comprados </t>
  </si>
  <si>
    <t>Debido a  la falta de legalización del bien</t>
  </si>
  <si>
    <t>La actividad que conlleva el riesgo se ejecuta como máximos 2 veces por año</t>
  </si>
  <si>
    <t>El riesgo afecta la imagen de la entidad internamente, de conocimiento general, nivel interno, de junta directiva y accionistas y/o de provedores</t>
  </si>
  <si>
    <t xml:space="preserve">Anual </t>
  </si>
  <si>
    <t xml:space="preserve">Verificar los bienes sobrantes, su procedencia y el momento en que ingresaron a las instalaciones de la entidad. </t>
  </si>
  <si>
    <t>Si al realizar la toma física de bienes se observa que este no tiene placa y no se encuentra en el aplicativo PCT, se indaga cual fue su procedencia con las personas que lo custodian; posteriormente se envía comunicación a la dependencia  responsable y se surte el proceso de legalización, tanto en el almacén, como en el aplicativo PCT.   Así mismo se comunica  para el aseguramiento del bien.</t>
  </si>
  <si>
    <t>Si la dependencia  no sustenta con los soportes la compra del bien, pueden presentarse una investigación, la cual será informa a la Oficina de Control Interno para que se tomen las acciones del caso.</t>
  </si>
  <si>
    <t>Informe final que contiene los anexos y trazabilidad de la toma física de bienes.</t>
  </si>
  <si>
    <t xml:space="preserve">Realizar un memorando,  dirigido a todas las dependencias  informando la importancia de legalizar todos los bienes adquiridos </t>
  </si>
  <si>
    <r>
      <t>NOMBRE:</t>
    </r>
    <r>
      <rPr>
        <sz val="36"/>
        <color theme="1"/>
        <rFont val="Arial"/>
        <family val="2"/>
      </rPr>
      <t xml:space="preserve"> novedades en bienes  
</t>
    </r>
    <r>
      <rPr>
        <b/>
        <sz val="36"/>
        <color theme="1"/>
        <rFont val="Arial"/>
        <family val="2"/>
      </rPr>
      <t xml:space="preserve">
FORMULA:</t>
    </r>
    <r>
      <rPr>
        <sz val="36"/>
        <color theme="1"/>
        <rFont val="Arial"/>
        <family val="2"/>
      </rPr>
      <t xml:space="preserve"> No. de novedades reportadas al Ordenador del gasto / N° de bienes identificados sin legalizar o en desuso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</si>
  <si>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Por no identificar activos comprados o devueltos con una permanencia mayor a 6 meses en el almacén </t>
  </si>
  <si>
    <t xml:space="preserve">Debido a la falta de seguimiento a los índices de rotación de elementos devolutivos y de consumo. </t>
  </si>
  <si>
    <t xml:space="preserve">Verificar a través de los índices de rotación los bienes que llevan en la bodega del almacén más de 6 meses.
Verificar en el momento de realizar la toma física, los bienes devolutivos que están en desuso.
 </t>
  </si>
  <si>
    <t xml:space="preserve">Se obtiene del aplicativo PCT  un reporte de los bienes que superan el tiempo igual o mayor a 6 meses y se envía al supervisor del contrato un comunicado para que tome las medidas pertinentes. </t>
  </si>
  <si>
    <t>Se informa al Subdirector/ Jefe de área para dar respuesta al caso.</t>
  </si>
  <si>
    <t>Comunicación oficial</t>
  </si>
  <si>
    <t>25%</t>
  </si>
  <si>
    <t>Realizar envio de reportes  a todas las dependencias  con la relación de los bienes que se encuentran disponibles en el Almacen General.</t>
  </si>
  <si>
    <r>
      <t>NOMBRE:</t>
    </r>
    <r>
      <rPr>
        <sz val="36"/>
        <color theme="1"/>
        <rFont val="Arial"/>
        <family val="2"/>
      </rPr>
      <t xml:space="preserve"> Indice rotación de de bienes.
</t>
    </r>
    <r>
      <rPr>
        <b/>
        <sz val="36"/>
        <color theme="1"/>
        <rFont val="Arial"/>
        <family val="2"/>
      </rPr>
      <t xml:space="preserve">
FORMULA:</t>
    </r>
    <r>
      <rPr>
        <sz val="36"/>
        <color theme="1"/>
        <rFont val="Arial"/>
        <family val="2"/>
      </rPr>
      <t xml:space="preserve">No de bienes reportados en el informe trimestral / N° de bienes solicitados por las diferentes dependencias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</si>
  <si>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Posibilidad de perdida reputacional </t>
  </si>
  <si>
    <t xml:space="preserve">Por  extravío y/o pérdida de la documentación que se encuentra en los archivos de gestión </t>
  </si>
  <si>
    <t xml:space="preserve">debido a  debilidades en el control de custodia y almacenamiento por parte de las dependencias </t>
  </si>
  <si>
    <t xml:space="preserve">Menor </t>
  </si>
  <si>
    <t xml:space="preserve">Servidor de planta o contratista (Profesional de archivo </t>
  </si>
  <si>
    <t xml:space="preserve">Verificar por  medio de  visitas  a las dependencias la  aplicación de la normatividad archivistica y lineamientos internos  </t>
  </si>
  <si>
    <t xml:space="preserve"> Se realizan visitas a cada una  de las dependencias  para realizar el seguimiento a la implementación de la gestión documental dependiendo del volumen de los archivos de gestión de cada área. </t>
  </si>
  <si>
    <t>En caso de incumplimientos se asigna personal del área de gestión documental para implementar controles a los archivos de gestión.</t>
  </si>
  <si>
    <t xml:space="preserve">Actas de reunión </t>
  </si>
  <si>
    <t xml:space="preserve">Elaborar una pieza comunicativa en la cual se informe sobre las medidas para evitar la pérdida de documentos en los archivos de gestión y que hacer en caso que se presente la situación </t>
  </si>
  <si>
    <r>
      <t>NOMBRE:</t>
    </r>
    <r>
      <rPr>
        <sz val="36"/>
        <color theme="1"/>
        <rFont val="Arial"/>
        <family val="2"/>
      </rPr>
      <t xml:space="preserve"> expedientes perdidos 
</t>
    </r>
    <r>
      <rPr>
        <b/>
        <sz val="36"/>
        <color theme="1"/>
        <rFont val="Arial"/>
        <family val="2"/>
      </rPr>
      <t xml:space="preserve">
FORMULA:</t>
    </r>
    <r>
      <rPr>
        <sz val="36"/>
        <color theme="1"/>
        <rFont val="Arial"/>
        <family val="2"/>
      </rPr>
      <t xml:space="preserve">Número  de expedientes perdidos  </t>
    </r>
    <r>
      <rPr>
        <b/>
        <sz val="36"/>
        <color theme="1"/>
        <rFont val="Arial"/>
        <family val="2"/>
      </rPr>
      <t xml:space="preserve">
META: </t>
    </r>
    <r>
      <rPr>
        <sz val="36"/>
        <color theme="1"/>
        <rFont val="Arial"/>
        <family val="2"/>
      </rPr>
      <t>0</t>
    </r>
    <r>
      <rPr>
        <b/>
        <sz val="36"/>
        <color theme="1"/>
        <rFont val="Arial"/>
        <family val="2"/>
      </rPr>
      <t xml:space="preserve">
FRECUENCIA DE MEDICIÓN : </t>
    </r>
    <r>
      <rPr>
        <sz val="36"/>
        <color theme="1"/>
        <rFont val="Arial"/>
        <family val="2"/>
      </rPr>
      <t xml:space="preserve">Semestral </t>
    </r>
  </si>
  <si>
    <t xml:space="preserve">Cuando se pierdan los documentos </t>
  </si>
  <si>
    <t xml:space="preserve">Verificar que se realice la respectiva denuncia  ante la entidad competente y con este documento  proceder a la reconstrucción de los documentos </t>
  </si>
  <si>
    <t xml:space="preserve">Se revisa que la dependencia que perdió el documento  presente al  archivo la denuncia, para así proceder en conjunto  a la reconstrucción del mismo de acuerdo con lo establecido en la normatividad vigente. </t>
  </si>
  <si>
    <t xml:space="preserve">Si la dependencia  que perdió el documento y/o expediente no allega la denuncia se traslada a la Oficina de Control Interno Disciplinario y se procede en conjunto con la dependencia  productora del documento a la reconstrucción del mismo de acuerdo con lo establecido en la normatividad vigente </t>
  </si>
  <si>
    <t xml:space="preserve">Comunicación oficial al  responsable de la dependencia  que perdió el expediente cuando así aplique </t>
  </si>
  <si>
    <t xml:space="preserve"> por  retrasos en la ejecución de  planes de mantenimiento  correspondientes a la infraestructura</t>
  </si>
  <si>
    <t xml:space="preserve">debido a la falta de seguimiento  a los planes  de mantenimiento </t>
  </si>
  <si>
    <t xml:space="preserve">Subdirector Corporativo  </t>
  </si>
  <si>
    <t>Servidor de planta o contratista 
( Profesional de infraestructura)</t>
  </si>
  <si>
    <t>Mensual</t>
  </si>
  <si>
    <t xml:space="preserve">Verificar la ejecución de las actividades programadas  en el cronograma de mantenimiento preventivo 
</t>
  </si>
  <si>
    <t>se revisan  las intervenciones realizadas y se determina la necesidad de incluir  solicitudes de mantenimientos correctivos.</t>
  </si>
  <si>
    <t>En caso de presentarse retrasos en la ejecución de los mantenimientos preventivos se debe justificar la no ejecución y reprogramar las mismas. Teniendo en cuenta que se debe garantizar la ejecución del mantenimiento preventivo</t>
  </si>
  <si>
    <t>Cronograma
Fotografías
Actas</t>
  </si>
  <si>
    <t xml:space="preserve">Viabilizar la utilización de  vigencias futuras  para asegurar la contratación de los mantenimientos requeridos por la entidad </t>
  </si>
  <si>
    <t xml:space="preserve"> Diciembre 2025</t>
  </si>
  <si>
    <r>
      <t xml:space="preserve">NOMBRE:  </t>
    </r>
    <r>
      <rPr>
        <sz val="36"/>
        <color theme="1"/>
        <rFont val="Arial"/>
        <family val="2"/>
      </rPr>
      <t>Mantenimientos correctivos atendidos</t>
    </r>
    <r>
      <rPr>
        <b/>
        <sz val="36"/>
        <color theme="1"/>
        <rFont val="Arial"/>
        <family val="2"/>
      </rPr>
      <t xml:space="preserve"> 
FORMULA: </t>
    </r>
    <r>
      <rPr>
        <sz val="36"/>
        <color theme="1"/>
        <rFont val="Arial"/>
        <family val="2"/>
      </rPr>
      <t>No. de requerimientos de mantenimiento correctivo atendidos/Total de requerimientos de mantenimiento correctivo reportados *100</t>
    </r>
    <r>
      <rPr>
        <b/>
        <sz val="36"/>
        <color theme="1"/>
        <rFont val="Arial"/>
        <family val="2"/>
      </rPr>
      <t xml:space="preserve">
META . </t>
    </r>
    <r>
      <rPr>
        <sz val="36"/>
        <color theme="1"/>
        <rFont val="Arial"/>
        <family val="2"/>
      </rPr>
      <t xml:space="preserve">95%
</t>
    </r>
    <r>
      <rPr>
        <b/>
        <sz val="36"/>
        <color theme="1"/>
        <rFont val="Arial"/>
        <family val="2"/>
      </rPr>
      <t xml:space="preserve">
FRECUENCIA DE MEDICIÓN :</t>
    </r>
    <r>
      <rPr>
        <sz val="36"/>
        <color theme="1"/>
        <rFont val="Arial"/>
        <family val="2"/>
      </rPr>
      <t xml:space="preserve"> Trimestral </t>
    </r>
  </si>
  <si>
    <t xml:space="preserve">Verificar y priorizar las solicitudes de atención  de mantenimientoscorrectivos  a la infraestructura de las sedes </t>
  </si>
  <si>
    <t xml:space="preserve">Una vez se reciben las solicitudes se priorizan las atenciones  teniendo en cuenta la complejidad del daño, teniendo en cuenta la disponibilidad del personal  y de los proveedores . Se realiza una verificación en sitio validando el mantenimiento locativo realizado,  posteriormente se firma el recibo a satisfacción y se  revisa  que en los informes entregados por el contratista de mantenimiento se adjunten el acta de actividades ejecutadas   debidamente firmados por  jefe de estación o jefe de dependencia  donde se ejecutó el  mantenimiento </t>
  </si>
  <si>
    <t>Se informa al  jefe de estación o jefe de dependencia que la actividad de mantenimiento correcyivo requiere de tiempo hasta contar con la disponibilidad de los elementos requeridos  para la actividad , reprogramando asi dicha  atención</t>
  </si>
  <si>
    <t xml:space="preserve">Matriz  de seguimiento de mantenimiento  locativo 
Recibo a satisfacción del mantenimiento 
Correo electrónico  
</t>
  </si>
  <si>
    <t xml:space="preserve">por inoportunidad en el suministro de bienes  y servicios requeridos para el apoyo en la atención de emergencias, capacitaciones, entre otras 
</t>
  </si>
  <si>
    <t xml:space="preserve">debido a la falta de seguimiento  de las actividades en el suministro </t>
  </si>
  <si>
    <t>Alta</t>
  </si>
  <si>
    <t xml:space="preserve">Subdirector  Logistico </t>
  </si>
  <si>
    <t xml:space="preserve">Servidor de planta o contratista (profesional de  apoyo a la supervisión) </t>
  </si>
  <si>
    <t xml:space="preserve">cada vez que llegue un requerimiento </t>
  </si>
  <si>
    <t xml:space="preserve">Revisar   los requerimientos  de los bienes y servicios  recibidos a traves  de los canal de comunicación establecido
</t>
  </si>
  <si>
    <t>Una vez recibido el requerimiento se verifica  tipo de bien / servicio,  categorias y  cantidades solicitadas por los áreas, estaciones  y Grupos Especializados.</t>
  </si>
  <si>
    <t>En caso de encontrar  que uno de los items anteriores  no  cumple con el tipo/ categoria/ cantidades se procede  a dar respuesta al área / estacion   / Grupo Especializado correspondiente con los ajustes del requerimiento</t>
  </si>
  <si>
    <t xml:space="preserve">Linea de Atención Inmediata (LIA) mesa logistica -
Correo electrónico -
LOG +
</t>
  </si>
  <si>
    <t xml:space="preserve">Realizar charlas de sensibilizacion al personal uniformado de buenas practicas en las solicitudes  de bienes y servicios </t>
  </si>
  <si>
    <t xml:space="preserve">Profesional ( contratista- apoyos a la supervision) </t>
  </si>
  <si>
    <t xml:space="preserve">Julio de 2025 </t>
  </si>
  <si>
    <r>
      <t xml:space="preserve">NOMBRE: </t>
    </r>
    <r>
      <rPr>
        <sz val="36"/>
        <color theme="1"/>
        <rFont val="Arial"/>
        <family val="2"/>
      </rPr>
      <t xml:space="preserve"> Entrega de bienes y servicios </t>
    </r>
    <r>
      <rPr>
        <b/>
        <sz val="36"/>
        <color theme="1"/>
        <rFont val="Arial"/>
        <family val="2"/>
      </rPr>
      <t xml:space="preserve">
FÓRMULA: </t>
    </r>
    <r>
      <rPr>
        <sz val="36"/>
        <color theme="1"/>
        <rFont val="Arial"/>
        <family val="2"/>
      </rPr>
      <t>Número de solicitudes  de bienes  y servicios entregados  / Total de solicitudes  de bienes y servicios recibidas *100</t>
    </r>
    <r>
      <rPr>
        <b/>
        <sz val="36"/>
        <color theme="1"/>
        <rFont val="Arial"/>
        <family val="2"/>
      </rPr>
      <t xml:space="preserve">
 FRECUENCIA DE MEDICIÓN : Trimestral 
META: </t>
    </r>
    <r>
      <rPr>
        <sz val="36"/>
        <color theme="1"/>
        <rFont val="Arial"/>
        <family val="2"/>
      </rPr>
      <t>90%</t>
    </r>
  </si>
  <si>
    <t xml:space="preserve">Correo electrónico </t>
  </si>
  <si>
    <t>Verificar el consumo de combustible de acuerdo  con la  asignación programada  para cada vehiculo</t>
  </si>
  <si>
    <t xml:space="preserve">Atraves de LIA mesa logistica se reciben solicitudes de aumento de visitas / aumento en el cupo de combustible  , se valida  esta informacion  ingresando a la plataforma Rumbo Terpel  con el  fin de cotejar que efectivamente  no se cuente con cupo o  tenga limitación de visitas para proceder a gestionar la aprobación por parte del supervisor del contrato, notificando a la estación el aumento autorizado. </t>
  </si>
  <si>
    <t xml:space="preserve">Linea de Atención Inmediata (LIA) -  mesa logistica 
Correo electrónico
</t>
  </si>
  <si>
    <t>Cotejar el bien / servicio recibido  vs lo solicitado al proveedor</t>
  </si>
  <si>
    <t xml:space="preserve">cada vez que se recibe un bien </t>
  </si>
  <si>
    <t xml:space="preserve">Verificar   el registro de ingreso  de los bienes  al almacen </t>
  </si>
  <si>
    <t xml:space="preserve">En caso de  recibir observaciones por parte de Almacén  respecto de la documentación enviada para registrar el ingreso se procede a revisar  y corregir la informacion requerida </t>
  </si>
  <si>
    <t xml:space="preserve">cada vez se entrega un bien </t>
  </si>
  <si>
    <t xml:space="preserve">Verificar que la entrega del bien corresponda a lo solicitado </t>
  </si>
  <si>
    <t xml:space="preserve">Para la  entrega del bien al solicitante  se verifica descripcion, y que la cantidad solicitada sea acorde a la necesidad  de cada área, estación o grupo especializado </t>
  </si>
  <si>
    <t xml:space="preserve">Planilla de entrega de elementos </t>
  </si>
  <si>
    <t xml:space="preserve">trimestral </t>
  </si>
  <si>
    <t xml:space="preserve">Revisar existencias del inventario a cargo de la Subdirección logistica vs  informacion de la matriz de seguimiento  de entradas y salidas de suministros  </t>
  </si>
  <si>
    <t>Se realizan tomas fisicas para validar existencias vs  informacion  registrada en  la matriz de seguimiento  de entradas y salidas de suministros generando el listado  de las referencias  para  ser entregado al Subdirector  de Logistica ,  Sargento Jefe de logiistica y lider de suministros</t>
  </si>
  <si>
    <t xml:space="preserve">Matriz de seguimiento entradas y salidas  de suministros 
listado  de las referencias
listado de novedades en los inventarios
</t>
  </si>
  <si>
    <t xml:space="preserve"> por la no la ejecución de  las actividades de mantenimiento del parque automotor ,  equipo menor  </t>
  </si>
  <si>
    <t xml:space="preserve">debido a la falta de seguimiento  de las actividades de mantenimiento </t>
  </si>
  <si>
    <t xml:space="preserve">Servidor de planta o contratista ( ingeniero residente de taller ) </t>
  </si>
  <si>
    <t xml:space="preserve">cada vez quese  reporte un caso y/o solicitud </t>
  </si>
  <si>
    <t>Coordinar la realización de  charlas técnicas  al personal uniformado del manejo  adecuado de vehiculos / equipos</t>
  </si>
  <si>
    <t xml:space="preserve">Profesionales contratistas (apoyos a la  supervisión  de  contrato) </t>
  </si>
  <si>
    <r>
      <t xml:space="preserve">NOMBRE: </t>
    </r>
    <r>
      <rPr>
        <sz val="36"/>
        <rFont val="Arial"/>
        <family val="2"/>
      </rPr>
      <t xml:space="preserve">Mantenimiento correctivos equipo menor </t>
    </r>
    <r>
      <rPr>
        <b/>
        <sz val="36"/>
        <rFont val="Arial"/>
        <family val="2"/>
      </rPr>
      <t xml:space="preserve">
FÓRMULA:</t>
    </r>
    <r>
      <rPr>
        <sz val="36"/>
        <rFont val="Arial"/>
        <family val="2"/>
      </rPr>
      <t xml:space="preserve"> Número de equipos menores entregados con mantenimientos correctivos realizados  </t>
    </r>
    <r>
      <rPr>
        <b/>
        <sz val="36"/>
        <rFont val="Arial"/>
        <family val="2"/>
      </rPr>
      <t xml:space="preserve"> / </t>
    </r>
    <r>
      <rPr>
        <sz val="36"/>
        <rFont val="Arial"/>
        <family val="2"/>
      </rPr>
      <t xml:space="preserve">Número de equipos menores que ingresan a taller *100%
</t>
    </r>
    <r>
      <rPr>
        <b/>
        <sz val="36"/>
        <rFont val="Arial"/>
        <family val="2"/>
      </rPr>
      <t xml:space="preserve">
META: 80%
FRECUENCIA DE MEDICIÓN : </t>
    </r>
    <r>
      <rPr>
        <sz val="36"/>
        <rFont val="Arial"/>
        <family val="2"/>
      </rPr>
      <t xml:space="preserve">Trimestral </t>
    </r>
  </si>
  <si>
    <t xml:space="preserve">En caso de  encontrar inconsistencia en el estado y  la identificación del equipo se le informa al uniformado  para que gestione con el área de inventarios los ajustes  a que haya lugar </t>
  </si>
  <si>
    <t xml:space="preserve">Verificar que el caso / solicitud reportada  no corresponda  a un siniestro o garantía de adquisición </t>
  </si>
  <si>
    <r>
      <t>NOMBRE:</t>
    </r>
    <r>
      <rPr>
        <sz val="36"/>
        <rFont val="Arial"/>
        <family val="2"/>
      </rPr>
      <t xml:space="preserve"> Mantenimiento correctivos vehículos </t>
    </r>
    <r>
      <rPr>
        <b/>
        <sz val="36"/>
        <rFont val="Arial"/>
        <family val="2"/>
      </rPr>
      <t xml:space="preserve">
FÓRMULA: </t>
    </r>
    <r>
      <rPr>
        <sz val="36"/>
        <rFont val="Arial"/>
        <family val="2"/>
      </rPr>
      <t>Número de vehículos con mantenimientos correctivos realizados   / Número de vehículos  que ingresan a taller *100%</t>
    </r>
    <r>
      <rPr>
        <b/>
        <sz val="36"/>
        <rFont val="Arial"/>
        <family val="2"/>
      </rPr>
      <t xml:space="preserve">
META: </t>
    </r>
    <r>
      <rPr>
        <sz val="36"/>
        <rFont val="Arial"/>
        <family val="2"/>
      </rPr>
      <t>80%</t>
    </r>
    <r>
      <rPr>
        <b/>
        <sz val="36"/>
        <rFont val="Arial"/>
        <family val="2"/>
      </rPr>
      <t xml:space="preserve">
FRECUENCIA DE MEDICIÓN : </t>
    </r>
    <r>
      <rPr>
        <sz val="36"/>
        <rFont val="Arial"/>
        <family val="2"/>
      </rPr>
      <t xml:space="preserve">Trimestral 
</t>
    </r>
  </si>
  <si>
    <t>Validar  si  la aprobacion del mantenimiento debe ser sometido a recomendación  por parte del  Comité de vehiculos</t>
  </si>
  <si>
    <r>
      <t xml:space="preserve">Para aquellos casos de mantenimiento  de vehículos que superen los </t>
    </r>
    <r>
      <rPr>
        <sz val="36"/>
        <rFont val="Arial"/>
        <family val="2"/>
      </rPr>
      <t xml:space="preserve"> 10  (vehículos livianos) SMLV  y  20 (vehículos pesados )  SMLV  se present</t>
    </r>
    <r>
      <rPr>
        <sz val="36"/>
        <color theme="1"/>
        <rFont val="Arial"/>
        <family val="2"/>
      </rPr>
      <t xml:space="preserve">a al Comité para su recomendación  y asi  proceder con la decisión tomada </t>
    </r>
  </si>
  <si>
    <t xml:space="preserve">Acta de comité de vehiculos </t>
  </si>
  <si>
    <t xml:space="preserve">Cada vez que se realiza el mantenimiento </t>
  </si>
  <si>
    <t xml:space="preserve">Verificar que las  actividades realizadas de mantenimiento sean acordes con la preinspección y el diagnóstico </t>
  </si>
  <si>
    <t xml:space="preserve">Cada vez que ingresa  o sale repuesto(s) para equipo menor </t>
  </si>
  <si>
    <t>A traves de la matriz de inventario repuestos  se verifica la disponibilidad de aquellos con mayor rotación para los equipos menores registrando ingresos y salidas  para su control</t>
  </si>
  <si>
    <t>En caso de encontrar inconsistencia en el registro de salidas de repuestos, se procederá  a cotejar con el Formato Único de Mantenimiento los repuestos instalados al equipo menor que no fueron registrados como salida en la matriz de inventario repuestos</t>
  </si>
  <si>
    <t xml:space="preserve">Matriz de inventario repuestos </t>
  </si>
  <si>
    <r>
      <t>NOMBRE:</t>
    </r>
    <r>
      <rPr>
        <sz val="36"/>
        <rFont val="Arial"/>
        <family val="2"/>
      </rPr>
      <t xml:space="preserve"> Cumplimiento visitas de mantenimiento preventivo e inspecci</t>
    </r>
    <r>
      <rPr>
        <b/>
        <sz val="36"/>
        <rFont val="Arial"/>
        <family val="2"/>
      </rPr>
      <t>ón 
FÓRMULA:</t>
    </r>
    <r>
      <rPr>
        <sz val="36"/>
        <rFont val="Arial"/>
        <family val="2"/>
      </rPr>
      <t xml:space="preserve"> Número de visitas realizadas    / Número de visitas programadas  *100%
</t>
    </r>
    <r>
      <rPr>
        <b/>
        <sz val="36"/>
        <rFont val="Arial"/>
        <family val="2"/>
      </rPr>
      <t xml:space="preserve">
META: </t>
    </r>
    <r>
      <rPr>
        <sz val="36"/>
        <rFont val="Arial"/>
        <family val="2"/>
      </rPr>
      <t>85%</t>
    </r>
    <r>
      <rPr>
        <b/>
        <sz val="36"/>
        <rFont val="Arial"/>
        <family val="2"/>
      </rPr>
      <t xml:space="preserve">
FRECUENCIA DE MEDICIÓN : </t>
    </r>
    <r>
      <rPr>
        <sz val="36"/>
        <rFont val="Arial"/>
        <family val="2"/>
      </rPr>
      <t xml:space="preserve">Trimestral </t>
    </r>
  </si>
  <si>
    <t xml:space="preserve">cada vez que se reporte un caso y/o solicitud </t>
  </si>
  <si>
    <t xml:space="preserve">Mensual
 (equipo menor) 
Cuatrimestal (vehiculos) </t>
  </si>
  <si>
    <t>Verificar cumplimiento a las visitas de inspección en cada estación</t>
  </si>
  <si>
    <t xml:space="preserve">En caso de encontrar novedades en las disponibilidad para la atención se remite correo de notificación para la reprogramación </t>
  </si>
  <si>
    <t xml:space="preserve">CONTROL  DE CAMBIOS </t>
  </si>
  <si>
    <t xml:space="preserve">FECHA </t>
  </si>
  <si>
    <t xml:space="preserve">DESCRIPCION DE LOS CAMBIOS </t>
  </si>
  <si>
    <t>Junio de 2025</t>
  </si>
  <si>
    <r>
      <rPr>
        <b/>
        <u/>
        <sz val="36"/>
        <color theme="1"/>
        <rFont val="Arial"/>
        <family val="2"/>
      </rPr>
      <t>Para Corporativa los riesgos :</t>
    </r>
    <r>
      <rPr>
        <sz val="36"/>
        <color theme="1"/>
        <rFont val="Arial"/>
        <family val="2"/>
      </rPr>
      <t xml:space="preserve">
1. Posibilidad de pérdida de credibilidad institucional y afectación en la apropiación de recursos, por desarticulación de la planeación y ejecución financiera presupuestal, con respecto al PEI, Debido a incumplimiento de los lineamientos establecidos por SHD para elaboración del anteproyecto.
2. Posibilidad de pérdida de credibilidad por deficiencia en los reportes de los estados financieros que no reflejan la realidad de la entidad, debido a que la información no cumple con las características de calidad (veracidad, oportunidad y exactitud)
3,Posibilidad de incurrir en una pérdida económica, y posible detrimento patrimonial, por la pérdida o hurto de los elementos entregados a los servidores y contratistas, debido al control inadecuado de los bienes de la entidad.
4,Posibilidad de afectación económica y reputacional, por la afectación del medio ambiente ,debido la identificación y control inadecuado de los aspectos e impactos ambientales definidos por la UAECOB.
5,Posibilidad de afectación económica y reputacional, por la afectación del medio ambiente ,debido la identificación y control inadecuado de los aspectos e impactos ambientales definidos por la UAECOB.
6,Posbilidad de pérdida económica y reputacional,  por la afectación en la prestación del servicio de la entidad, debido a la falta de control en la ejecución contractual de la vigilancia y la  recepción de los bienes solicitados por la entidad.
7, Probabilidad de afectación económica y reputacional, por posibles fallas en la aplicación de los controles en las etapas precontractual, contractual y poscontractual, de los contratos relacionados con el mantenimiento de la infraestructura de la entida, debido a la desviación en los controles establecidos, afectando el cumplimiento de las metas establecidas en la entidad.
SE AJUSTAN TENIENDO EN CUENTA EL CONTEXTO 
</t>
    </r>
    <r>
      <rPr>
        <b/>
        <u/>
        <sz val="36"/>
        <color theme="1"/>
        <rFont val="Arial"/>
        <family val="2"/>
      </rPr>
      <t>Para Logistica los riesgos :</t>
    </r>
    <r>
      <rPr>
        <sz val="36"/>
        <color theme="1"/>
        <rFont val="Arial"/>
        <family val="2"/>
      </rPr>
      <t xml:space="preserve">
1,Posibilidad de pérdida de confianza de las partes interesadas internas y externas por la inoportuna atención de emergencias e incidentes, Debido a la deficiente programación e implementación de los planes de mantenimiento del parque automotor.
2,Posibilidad de afectación en la imagen institucional y perdida de recursos, por daños a los activos de la entidad, Debido al incumplimiento de los planes de mantenimiento y a la falta de experticia durante la operación del parque automotor y los equipos de la entidad
SE AJUSTAN TENIENDO EN CUENTA EL CONTEXTO </t>
    </r>
  </si>
  <si>
    <t>A</t>
  </si>
  <si>
    <t>Tabla Criterios para definir el nivel de probabilidad</t>
  </si>
  <si>
    <t>Tabla Criterios para definir el nivel de impacto</t>
  </si>
  <si>
    <t>Frecuencia de la Actividad</t>
  </si>
  <si>
    <t>MIN</t>
  </si>
  <si>
    <t>MAX</t>
  </si>
  <si>
    <t>Afectación Económica (o presupuestal)</t>
  </si>
  <si>
    <t>Pérdida Reputacional</t>
  </si>
  <si>
    <t>Muy Baja</t>
  </si>
  <si>
    <t xml:space="preserve">Leve </t>
  </si>
  <si>
    <t xml:space="preserve">Afectación menor a 10 SMLMV </t>
  </si>
  <si>
    <t>El riesgo afecta la imagen de alguna área de la organización</t>
  </si>
  <si>
    <t>Menor</t>
  </si>
  <si>
    <t>Media</t>
  </si>
  <si>
    <t xml:space="preserve">Entre 100 y 500 SMLMV </t>
  </si>
  <si>
    <t>Muy Alta</t>
  </si>
  <si>
    <t>La actividad que conlleva el riesgo se ejecuta más de 5000 veces por año</t>
  </si>
  <si>
    <t>Catastrófico</t>
  </si>
  <si>
    <t>El riesgo afecta la imagen de la entidad a nivel nacional, con efecto publicitarios sostenible a nivel país</t>
  </si>
  <si>
    <t>Leve</t>
  </si>
  <si>
    <t>Mayor</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</si>
  <si>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</si>
  <si>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</si>
  <si>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</si>
  <si>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</si>
  <si>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</si>
  <si>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</si>
  <si>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</si>
  <si>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SERVICIO A LA CIUDADANÍA</t>
  </si>
  <si>
    <t>REDUCCIÓN</t>
  </si>
  <si>
    <t xml:space="preserve">CONOCIMIENTO </t>
  </si>
  <si>
    <t>MANEJO</t>
  </si>
  <si>
    <t>EVALUACIÓN Y CONTROL</t>
  </si>
  <si>
    <t xml:space="preserve">TIPOLOGIA </t>
  </si>
  <si>
    <t xml:space="preserve">IMPACTO ( CONSECUENCIA) </t>
  </si>
  <si>
    <t xml:space="preserve">GESTIÓN </t>
  </si>
  <si>
    <t xml:space="preserve">FISCAL </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</si>
  <si>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</si>
  <si>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</si>
  <si>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</si>
  <si>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</si>
  <si>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</si>
  <si>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</si>
  <si>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</si>
  <si>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</si>
  <si>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</si>
  <si>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</si>
  <si>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</si>
  <si>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</si>
  <si>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</si>
  <si>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</si>
  <si>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</si>
  <si>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</si>
  <si>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</si>
  <si>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</si>
  <si>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</si>
  <si>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</si>
  <si>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</si>
  <si>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</si>
  <si>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</si>
  <si>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</si>
  <si>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</si>
  <si>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</si>
  <si>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</si>
  <si>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</si>
  <si>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</si>
  <si>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</si>
  <si>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</si>
  <si>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</si>
  <si>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</si>
  <si>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</si>
  <si>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</si>
  <si>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</si>
  <si>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</si>
  <si>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</si>
  <si>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</si>
  <si>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</si>
  <si>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</si>
  <si>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</si>
  <si>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</si>
  <si>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</si>
  <si>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</si>
  <si>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</si>
  <si>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</si>
  <si>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</si>
  <si>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</si>
  <si>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</si>
  <si>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</si>
  <si>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DICIEMBRE DE 2025</t>
  </si>
  <si>
    <t xml:space="preserve">Subdirector(a) Corporativo(a) </t>
  </si>
  <si>
    <t xml:space="preserve">POWERBI (Mesas de seguimiento y control) </t>
  </si>
  <si>
    <r>
      <t xml:space="preserve">NOMBRE : </t>
    </r>
    <r>
      <rPr>
        <sz val="36"/>
        <color theme="1"/>
        <rFont val="Arial"/>
        <family val="2"/>
      </rPr>
      <t xml:space="preserve">Porcentaje de ejecución de los recursos de funcionamiento 
</t>
    </r>
    <r>
      <rPr>
        <b/>
        <sz val="36"/>
        <color theme="1"/>
        <rFont val="Arial"/>
        <family val="2"/>
      </rPr>
      <t xml:space="preserve">
FORMULA  </t>
    </r>
    <r>
      <rPr>
        <sz val="36"/>
        <color theme="1"/>
        <rFont val="Arial"/>
        <family val="2"/>
      </rPr>
      <t xml:space="preserve">Recursos ejecutados / recursos apropiados </t>
    </r>
    <r>
      <rPr>
        <b/>
        <sz val="36"/>
        <color theme="1"/>
        <rFont val="Arial"/>
        <family val="2"/>
      </rPr>
      <t xml:space="preserve">
META : </t>
    </r>
    <r>
      <rPr>
        <sz val="36"/>
        <color theme="1"/>
        <rFont val="Arial"/>
        <family val="2"/>
      </rPr>
      <t>99%</t>
    </r>
    <r>
      <rPr>
        <b/>
        <sz val="36"/>
        <color theme="1"/>
        <rFont val="Arial"/>
        <family val="2"/>
      </rPr>
      <t xml:space="preserve"> 
FRECUENCIA DE MEDICIÓN : Mensual </t>
    </r>
  </si>
  <si>
    <t xml:space="preserve">Debido a  Inadecuado seguimiento y control presupuestal </t>
  </si>
  <si>
    <t>Diciembre de 2025</t>
  </si>
  <si>
    <t xml:space="preserve">Matriz de seguimiento equipo menor
Matriz seguimiento parque automotor
</t>
  </si>
  <si>
    <t xml:space="preserve">Muestreo Pantallazo Consulta PCT 
</t>
  </si>
  <si>
    <t>En caso de no  ser  siniestro o garantia se continua con el diagnóstico.</t>
  </si>
  <si>
    <t xml:space="preserve">Si efectuado el mantenimiento  se presentan nuevas fallas se realiza nuevamente el diagnóstico.
</t>
  </si>
  <si>
    <t xml:space="preserve"> Correo electrónico </t>
  </si>
  <si>
    <r>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 activo o no en el inventario), registro  ( que cuente con  el número de placa  en fisico  vs lo registrado   en la plataforma PCT ) , asi como las  condiciones de los equipos que los uniformados presenten  con el fin de validar posibles fallas de funcionamiento 
</t>
    </r>
    <r>
      <rPr>
        <sz val="36"/>
        <color rgb="FFFF0000"/>
        <rFont val="Arial"/>
        <family val="2"/>
      </rPr>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(activo o no en el PST), que cuente con  el número de placa  en fisico  vs lo registrado   en la plataforma PCT.  </t>
    </r>
  </si>
  <si>
    <t xml:space="preserve">En caso de encontrar fallas de mantenimiento en vehiculos se procede a indicar al uniformado que reporte el  caso / solicitud  en  LOG +.
En caso de encontrar  inconsistencia en el estado y  la identificación del equipo menor se le informa al uniformado  para que gestione con el área de inventarios los ajustes  a que haya lugar.
Si se encuentran fallas de funcionamiento en el equipo menor se procede a realizar su reparación en sitio, si esta reparación no es posible se procede a indicar al uniformado que reporte el  caso / solicitud  en LOG + y se recoje el equipo  para llevarlo al taller de mantenimiento 
</t>
  </si>
  <si>
    <t>Verificar que el tipo de  bien / servicios solicitado cumplan con las especificaciones del anexo técnico y/o oferta económica</t>
  </si>
  <si>
    <t xml:space="preserve">
 Se procede a remitir por correo electrónico al proveedor  el requerimiento validando que la información este correcta </t>
  </si>
  <si>
    <t xml:space="preserve">
En caso de tramitar  un tipo de bien / servcio que no este en la ofera económica o anexo técnico se procederá a realizar la corrección de la solicitud a través de correo electrónico.</t>
  </si>
  <si>
    <t xml:space="preserve">
En caso de encontrar  que uno de los requerimientos anteriores  no  fue tramitado se procede  a dar respuesta al área / estacion   / Grupo Especializado. Justificando la razón por la cual el requerimiento no fue atendido. Y dandole el respectivo trámite.
</t>
  </si>
  <si>
    <t xml:space="preserve">
Una vez recibidos los pedidos se procede a almacenar en la bodega de logistica y se cargan las cantidades recibidas en la matriz de seguimiento teniendo en cuenta la informacion de la remisión 
</t>
  </si>
  <si>
    <t xml:space="preserve">
En caso de encontrar inconsistencias posteriores a la entrega  del bien / servicio en cuanto cantidades o especificaciones técnicas se procede a enviar correo electrónico al proveedor solicitando el ajuste de la misma. </t>
  </si>
  <si>
    <t xml:space="preserve">Correo electrónico 
Formato de entrada a almacén
Matriz de seguimiento entradas y salidas  de suministros
</t>
  </si>
  <si>
    <t xml:space="preserve">Remisiones 
Correo electrónico 
</t>
  </si>
  <si>
    <t xml:space="preserve">
En caso  de encontrar inconsistencias en lo solicitado versus lo entregado se procede a realizar la corrección y entrega de la totalidad de los elementos aprobados en LOG+.</t>
  </si>
  <si>
    <t xml:space="preserve">
En caso de que la información de la matriz no corresponda con la toma física ya realizada se procede a ralizar una nueva verificación y actualizar la matriz de seguimiento.</t>
  </si>
  <si>
    <t xml:space="preserve">
En caso de que el equipo menor o vehículo a atender no se encuentre con caso asignado a través del aplicativo LOG+,  se  solicita  al personal designado de la estación la creación para le caso o solicitud.
</t>
  </si>
  <si>
    <t xml:space="preserve">
En el aplicativo LOG+, se verifica que cada caso o solicitud cuente con un número consecutivo asignado y una descripción de la falla. Si cumple con los parámetros establecidos, se continúa con el proceso de registrarlo en la Matriz de Seguimiento.
</t>
  </si>
  <si>
    <t xml:space="preserve">
Revisar que el caso / solicitud de fallas en los equipos menores y parque automotor se encuentre creado  o reportado en LOG+
</t>
  </si>
  <si>
    <t xml:space="preserve">
Verificar  el estado  y registro plataforma PCT del equipo menor  </t>
  </si>
  <si>
    <t xml:space="preserve">
Previo a la preinspeccion del equipo menor se debe verificar si el mismo se encuentra activo en PCT, donde se evidencia placa y lugar de pertenencia del elemento.</t>
  </si>
  <si>
    <t xml:space="preserve">
Matriz de seguimiento equipo menor
Matriz seguimiento parque automotor</t>
  </si>
  <si>
    <t xml:space="preserve">
Matriz de seguimiento Equipo Menor y muestreo de Informes Técnicos o FUM
Matriz seguimiento parque automotor y muestreo de Informe técnico.</t>
  </si>
  <si>
    <t xml:space="preserve">
En el caso de no aprobación del mantenimiento de los vehículos se debe garantizar a través de acta su destinación final.</t>
  </si>
  <si>
    <t>En caso de  encontrar novedades en el funcionamiento del vehículo / equipo menor  de acuerdo con el resultado de la prueba de ruta y/o funcionamiento  se genera el reingreso  a mantenimiento.</t>
  </si>
  <si>
    <t xml:space="preserve">
Matriz de seguimiento Equipo Menor 
Matriz seguimiento parque automotor </t>
  </si>
  <si>
    <t xml:space="preserve">
Validar las intervenciones a realizar al  vehiculo/equipo menor de acuerdo al diagnóstico generado.</t>
  </si>
  <si>
    <t xml:space="preserve">
Cotejar stock de repuestos  exisitentes en la bodega de equipo menor en realción con el documento de entradas y salidas.</t>
  </si>
  <si>
    <t xml:space="preserve">
Validar que los equipos menores y vehículos intervenidos cumplan con los requerimientos realizados a través de las solicitudes o casos creados en el aplicativo LOG+</t>
  </si>
  <si>
    <t xml:space="preserve">Con la programación de visitas de inspección de vehículos y equipos menores se informará  previamente a las estaciones por medio  del correo electronico ( LIAmesalogistica@bomberosbogota.gov.co) , el cronograma con las fechas progrmadas y turnos para dicha revisión. </t>
  </si>
  <si>
    <t>Verificar estado de vehiculos / equipos menores en las estaciones de acuerdo a las visitas de inspección.</t>
  </si>
  <si>
    <t>Se realiza entrega al uniformado del vehiculo/ equipo menor para que valide el funcionamiento del mismo y   el recibo a satisfacción para dar cierre al caso o solicitud.</t>
  </si>
  <si>
    <t>Una vez intervenido el vehículo/ equipo menor se realizan las pruebas de ruta y/o de funcionamiento para verificar la óptima operación del mismo</t>
  </si>
  <si>
    <t>Durante el diagnóstico del vehículo/ equipo menor se determinan las actividades a realizar  y los repuestos e insumos requeridos para proceder con el mantenimiento.</t>
  </si>
  <si>
    <t xml:space="preserve">Durante la prediagnóstico del vehículo o equipo menor, se determina si corresponde a un siniestro  o  garantia   para lo cual  el  uniformado debe reportar al área correspondiente   para continuar con el trámite respectivo  y se procede a cerrar el caso / solicitud </t>
  </si>
  <si>
    <t xml:space="preserve">En caso de encontrar  que la falla  se debe a causa de un siniestro o garantía se procede a  cerrar el caso / solicitud dejando registrada  dicha causa en la matriz de seguimiento.   </t>
  </si>
  <si>
    <t xml:space="preserve">  
Se realiza el prediagnóstico  del equipo menor o vehiculo (en sitio  o en taller)   validando que la falla sea acorde con la necesidad de intervención del equipo menor o vehículo.</t>
  </si>
  <si>
    <t>Verificar  falla  reportada durante el prediagnóstico  del equipo menor /vehiculo en sitio.</t>
  </si>
  <si>
    <t>En caso de encontrar novedades en la entrega final del vehículo  o equipo menor la solicutud no presentará cierre formal, hasta que no se cumpla con la entraga a satisfacción.</t>
  </si>
  <si>
    <t xml:space="preserve">Muestreo de Formato Documento de Entrega - PA
Muestreo de Formato Únido de Mantenimiento FUM -EM
</t>
  </si>
  <si>
    <t>Muestreo Informe Técnico de Visitas a las Estaciones PA
Muestreo  Informe técnico a las Estaciones EM</t>
  </si>
  <si>
    <t xml:space="preserve">Por la no ejecución del 100% del presupuesto de funcionamiento 
</t>
  </si>
  <si>
    <t xml:space="preserve">Mediante la consolidación y socialización  de la mesa de seguimiento ( powerbi ) se revisa  Plan Anual de Adquisiciones , Plan Anual de Caja , ejecución del mes y programada, reservas, pasivos , vigencias futuras 
 para la toma de decisiones que permitan  a los reponsables de presupuesto cumplir  con las metas trazadas por la Dirección General </t>
  </si>
  <si>
    <t xml:space="preserve">Verificar el cumplimiento a la ejecución presupuestal  los 5 primeros dias hábiles de cada mes ( mes vencido) </t>
  </si>
  <si>
    <t xml:space="preserve">En caso de encontrar bajos niveles de ejecución y giros  la Directora General   tomará decisiones para dar cumplimiento con la ejecución presupuestal </t>
  </si>
  <si>
    <t xml:space="preserve">Realizar sensibilización  a los responsables de la ejecución presupuestal  sobre la importancia de la ejecución de recursos  de la vigencia atendiendo el principio de anualidad </t>
  </si>
  <si>
    <r>
      <rPr>
        <b/>
        <sz val="36"/>
        <color theme="1"/>
        <rFont val="Arial"/>
        <family val="2"/>
      </rPr>
      <t>Para Corporativa se crea un riesgo nuevo de gestión : RIESGO No. 2</t>
    </r>
    <r>
      <rPr>
        <sz val="36"/>
        <color theme="1"/>
        <rFont val="Arial"/>
        <family val="2"/>
      </rPr>
      <t xml:space="preserve">:  Posibilidad de pérdida reputacional Por la no ejecución del 100% del presupuesto de funcionamiento debido a  Inadecuado seguimiento y control presupuestal. Se diseñan sus controles 
</t>
    </r>
    <r>
      <rPr>
        <b/>
        <sz val="36"/>
        <color theme="1"/>
        <rFont val="Arial"/>
        <family val="2"/>
      </rPr>
      <t xml:space="preserve">
Para Logistica : 
</t>
    </r>
    <r>
      <rPr>
        <sz val="36"/>
        <color theme="1"/>
        <rFont val="Arial"/>
        <family val="2"/>
      </rPr>
      <t xml:space="preserve">Riesgo No. 1 de tipo gestión, el ajuste fue a las variables de los controles Nos. 1,2,3, 5,6,7 y 8. El control No. 4 se elimina.
 Riesgo No. 2 de tipo gestión, el ajuste fue a las variables de los controles Nos. 1,2,3,4,5,6,7, 8, 9, 10 y 11. </t>
    </r>
    <r>
      <rPr>
        <b/>
        <sz val="36"/>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</si>
</sst>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Arial"/>
    </font>
    <font>
      <sz val="11"/>
      <color theme="1"/>
      <name val="calibri"/>
      <family val="2"/>
      <scheme val="minor"/>
    </font>
    <font>
      <sz val="11"/>
      <color theme="1"/>
      <name val="calibri"/>
      <family val="2"/>
      <scheme val="minor"/>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sz val="10"/>
      <name val="Arial"/>
      <family val="2"/>
    </font>
    <font>
      <b/>
      <sz val="10"/>
      <color theme="1"/>
      <name val="Arial"/>
      <family val="2"/>
    </font>
    <font>
      <sz val="12"/>
      <name val="Arial"/>
      <family val="2"/>
    </font>
    <font>
      <b/>
      <sz val="12"/>
      <name val="Arial"/>
      <family val="2"/>
    </font>
    <font>
      <sz val="12"/>
      <color rgb="FF000000"/>
      <name val="Arial"/>
      <family val="2"/>
    </font>
    <font>
      <b/>
      <sz val="11"/>
      <color theme="1"/>
      <name val="calibri"/>
      <family val="2"/>
      <scheme val="minor"/>
    </font>
    <font>
      <sz val="12"/>
      <color rgb="FFFF0000"/>
      <name val="Arial"/>
      <family val="2"/>
    </font>
    <font>
      <sz val="20"/>
      <name val="Arial"/>
      <family val="2"/>
    </font>
    <font>
      <sz val="11"/>
      <color rgb="FFFF0000"/>
      <name val="Arial"/>
      <family val="2"/>
    </font>
    <font>
      <sz val="14"/>
      <color theme="1"/>
      <name val="Arial"/>
      <family val="2"/>
    </font>
    <font>
      <sz val="11"/>
      <color rgb="FF009900"/>
      <name val="Arial"/>
      <family val="2"/>
    </font>
    <font>
      <b/>
      <sz val="28"/>
      <color theme="1"/>
      <name val="Arial"/>
      <family val="2"/>
    </font>
    <font>
      <sz val="36"/>
      <name val="Arial"/>
      <family val="2"/>
    </font>
    <font>
      <sz val="36"/>
      <color theme="1"/>
      <name val="Arial"/>
      <family val="2"/>
    </font>
    <font>
      <b/>
      <sz val="36"/>
      <color theme="1"/>
      <name val="Arial"/>
      <family val="2"/>
    </font>
    <font>
      <b/>
      <sz val="28"/>
      <name val="Arial"/>
      <family val="2"/>
    </font>
    <font>
      <b/>
      <sz val="28"/>
      <name val="Tahoma"/>
      <family val="2"/>
    </font>
    <font>
      <b/>
      <sz val="36"/>
      <name val="Arial"/>
      <family val="2"/>
    </font>
    <font>
      <b/>
      <sz val="36"/>
      <name val="calibri"/>
      <family val="2"/>
      <scheme val="minor"/>
    </font>
    <font>
      <b/>
      <sz val="36"/>
      <color theme="1"/>
      <name val="Arial Narrow"/>
      <family val="2"/>
    </font>
    <font>
      <sz val="36"/>
      <color theme="1"/>
      <name val="Calibri"/>
      <family val="2"/>
    </font>
    <font>
      <b/>
      <sz val="36"/>
      <color rgb="FF000000"/>
      <name val="Arial Narrow"/>
      <family val="2"/>
    </font>
    <font>
      <b/>
      <sz val="36"/>
      <color theme="0" tint="-0.34998626667073579"/>
      <name val="Calibri"/>
      <family val="2"/>
    </font>
    <font>
      <b/>
      <sz val="36"/>
      <name val="Calibri"/>
      <family val="2"/>
    </font>
    <font>
      <sz val="36"/>
      <color rgb="FF000000"/>
      <name val="Arial Narrow"/>
      <family val="2"/>
    </font>
    <font>
      <sz val="36"/>
      <name val="Arial Narrow"/>
      <family val="2"/>
    </font>
    <font>
      <sz val="36"/>
      <color rgb="FFFFFFFF"/>
      <name val="Arial Narrow"/>
      <family val="2"/>
    </font>
    <font>
      <sz val="36"/>
      <color theme="0"/>
      <name val="Calibri"/>
      <family val="2"/>
    </font>
    <font>
      <sz val="36"/>
      <name val="Tahoma"/>
      <family val="2"/>
    </font>
    <font>
      <sz val="36"/>
      <color rgb="FF000000"/>
      <name val="Arial"/>
      <family val="2"/>
    </font>
    <font>
      <sz val="48"/>
      <color theme="1"/>
      <name val="Arial"/>
      <family val="2"/>
    </font>
    <font>
      <sz val="36"/>
      <color theme="0"/>
      <name val="Arial"/>
      <family val="2"/>
    </font>
    <font>
      <sz val="36"/>
      <color rgb="FFFF0000"/>
      <name val="Arial"/>
      <family val="2"/>
    </font>
    <font>
      <b/>
      <u/>
      <sz val="36"/>
      <color theme="1"/>
      <name val="Arial"/>
      <family val="2"/>
    </font>
    <font>
      <sz val="28"/>
      <color theme="1"/>
      <name val="Arial"/>
      <family val="2"/>
    </font>
    <font>
      <sz val="48"/>
      <name val="Arial"/>
      <family val="2"/>
    </font>
  </fonts>
  <fills count="48">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rgb="FFA8D08D"/>
      </patternFill>
    </fill>
    <fill>
      <patternFill patternType="solid">
        <fgColor theme="8" tint="0.59999389629810485"/>
        <bgColor rgb="FFFFC000"/>
      </patternFill>
    </fill>
    <fill>
      <patternFill patternType="solid">
        <fgColor theme="8" tint="0.59999389629810485"/>
        <bgColor rgb="FF002060"/>
      </patternFill>
    </fill>
    <fill>
      <patternFill patternType="solid">
        <fgColor theme="8" tint="0.59999389629810485"/>
        <bgColor rgb="FF92D050"/>
      </patternFill>
    </fill>
    <fill>
      <patternFill patternType="solid">
        <fgColor theme="8" tint="0.59999389629810485"/>
        <bgColor rgb="FFBFBFBF"/>
      </patternFill>
    </fill>
    <fill>
      <patternFill patternType="solid">
        <fgColor rgb="FFFFC000"/>
        <bgColor indexed="64"/>
      </patternFill>
    </fill>
    <fill>
      <patternFill patternType="solid">
        <fgColor rgb="FFFFFF99"/>
        <bgColor indexed="64"/>
      </patternFill>
    </fill>
    <fill>
      <patternFill patternType="solid">
        <fgColor theme="1" tint="0.249977111117893"/>
        <bgColor indexed="64"/>
      </patternFill>
    </fill>
    <fill>
      <patternFill patternType="solid">
        <fgColor theme="1" tint="0.249977111117893"/>
        <bgColor rgb="FFFBD4B4"/>
      </patternFill>
    </fill>
    <fill>
      <patternFill patternType="solid">
        <fgColor rgb="FF00B050"/>
        <bgColor indexed="6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top style="thick">
        <color indexed="64"/>
      </top>
      <bottom style="thick">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s>
  <cellStyleXfs count="9">
    <xf numFmtId="0" fontId="0" fillId="0" borderId="0"/>
    <xf numFmtId="0" fontId="7" fillId="0" borderId="2"/>
    <xf numFmtId="0" fontId="7" fillId="0" borderId="2"/>
    <xf numFmtId="0" fontId="16" fillId="0" borderId="2"/>
    <xf numFmtId="9" fontId="7" fillId="0" borderId="2" applyFont="0" applyFill="0" applyBorder="0" applyAlignment="0" applyProtection="0"/>
    <xf numFmtId="0" fontId="2" fillId="0" borderId="2"/>
    <xf numFmtId="0" fontId="7" fillId="0" borderId="2"/>
    <xf numFmtId="9" fontId="2" fillId="0" borderId="2" applyFont="0" applyFill="0" applyBorder="0" applyAlignment="0" applyProtection="0"/>
    <xf numFmtId="0" fontId="1" fillId="0" borderId="2"/>
  </cellStyleXfs>
  <cellXfs count="714">
    <xf numFmtId="0" fontId="0" fillId="0" borderId="0" xfId="0"/>
    <xf numFmtId="0" fontId="4" fillId="0" borderId="0" xfId="0" applyFont="1"/>
    <xf numFmtId="0" fontId="5" fillId="0" borderId="0" xfId="0" applyFont="1"/>
    <xf numFmtId="0" fontId="6" fillId="0" borderId="1" xfId="0" applyFont="1" applyBorder="1" applyAlignment="1">
      <alignment horizontal="left" vertical="center" wrapText="1" readingOrder="1"/>
    </xf>
    <xf numFmtId="0" fontId="7" fillId="0" borderId="8" xfId="2" applyBorder="1"/>
    <xf numFmtId="0" fontId="7" fillId="0" borderId="9" xfId="2" applyBorder="1"/>
    <xf numFmtId="0" fontId="7" fillId="0" borderId="10" xfId="2" applyBorder="1"/>
    <xf numFmtId="0" fontId="7" fillId="0" borderId="11" xfId="2" applyBorder="1"/>
    <xf numFmtId="0" fontId="7" fillId="0" borderId="2" xfId="2"/>
    <xf numFmtId="0" fontId="7" fillId="0" borderId="13" xfId="2" applyBorder="1"/>
    <xf numFmtId="0" fontId="7" fillId="0" borderId="14" xfId="2" applyBorder="1"/>
    <xf numFmtId="0" fontId="7" fillId="0" borderId="15" xfId="2" applyBorder="1"/>
    <xf numFmtId="0" fontId="9" fillId="0" borderId="16" xfId="2" applyFont="1" applyBorder="1"/>
    <xf numFmtId="0" fontId="7" fillId="0" borderId="16" xfId="2" applyBorder="1"/>
    <xf numFmtId="0" fontId="7" fillId="0" borderId="17" xfId="2" applyBorder="1"/>
    <xf numFmtId="0" fontId="8" fillId="0" borderId="18" xfId="2" applyFont="1" applyBorder="1" applyAlignment="1">
      <alignment vertical="center"/>
    </xf>
    <xf numFmtId="0" fontId="7" fillId="0" borderId="19" xfId="2" applyBorder="1"/>
    <xf numFmtId="0" fontId="7" fillId="0" borderId="20" xfId="2" applyBorder="1"/>
    <xf numFmtId="0" fontId="7" fillId="0" borderId="21" xfId="2" applyBorder="1"/>
    <xf numFmtId="0" fontId="7" fillId="0" borderId="22" xfId="2" applyBorder="1"/>
    <xf numFmtId="0" fontId="7" fillId="0" borderId="23" xfId="2" applyBorder="1"/>
    <xf numFmtId="0" fontId="7" fillId="0" borderId="24" xfId="2" applyBorder="1"/>
    <xf numFmtId="0" fontId="9" fillId="0" borderId="25" xfId="2" applyFont="1" applyBorder="1"/>
    <xf numFmtId="0" fontId="7" fillId="0" borderId="25" xfId="2" applyBorder="1"/>
    <xf numFmtId="0" fontId="8" fillId="0" borderId="26" xfId="2" applyFont="1" applyBorder="1"/>
    <xf numFmtId="0" fontId="9" fillId="12" borderId="27" xfId="2" applyFont="1" applyFill="1" applyBorder="1" applyAlignment="1">
      <alignment vertical="center" textRotation="90" wrapText="1"/>
    </xf>
    <xf numFmtId="0" fontId="12" fillId="0" borderId="2" xfId="2" applyFont="1"/>
    <xf numFmtId="0" fontId="9" fillId="12" borderId="13" xfId="2" applyFont="1" applyFill="1" applyBorder="1" applyAlignment="1">
      <alignment vertical="center" textRotation="90" wrapText="1"/>
    </xf>
    <xf numFmtId="0" fontId="13" fillId="14" borderId="8" xfId="2" applyFont="1" applyFill="1" applyBorder="1" applyAlignment="1">
      <alignment horizontal="left" vertical="center"/>
    </xf>
    <xf numFmtId="0" fontId="13" fillId="14" borderId="11" xfId="2" applyFont="1" applyFill="1" applyBorder="1" applyAlignment="1">
      <alignment horizontal="left" vertical="center"/>
    </xf>
    <xf numFmtId="0" fontId="13" fillId="14" borderId="36" xfId="2" applyFont="1" applyFill="1" applyBorder="1" applyAlignment="1">
      <alignment horizontal="center" vertical="center" wrapText="1"/>
    </xf>
    <xf numFmtId="0" fontId="14" fillId="15" borderId="37" xfId="2" applyFont="1" applyFill="1" applyBorder="1" applyAlignment="1">
      <alignment vertical="center"/>
    </xf>
    <xf numFmtId="0" fontId="14" fillId="15" borderId="38" xfId="2" applyFont="1" applyFill="1" applyBorder="1" applyAlignment="1">
      <alignment horizontal="center" vertical="center" wrapText="1"/>
    </xf>
    <xf numFmtId="0" fontId="14" fillId="15" borderId="39" xfId="2" applyFont="1" applyFill="1" applyBorder="1" applyAlignment="1">
      <alignment horizontal="center" vertical="center" wrapText="1"/>
    </xf>
    <xf numFmtId="0" fontId="14" fillId="15" borderId="27" xfId="2" applyFont="1" applyFill="1" applyBorder="1" applyAlignment="1">
      <alignment horizontal="center" vertical="center" wrapText="1"/>
    </xf>
    <xf numFmtId="0" fontId="14" fillId="15" borderId="40" xfId="2" applyFont="1" applyFill="1" applyBorder="1" applyAlignment="1">
      <alignment horizontal="center" vertical="center" wrapText="1"/>
    </xf>
    <xf numFmtId="0" fontId="14" fillId="15" borderId="41" xfId="2" applyFont="1" applyFill="1" applyBorder="1" applyAlignment="1">
      <alignment horizontal="center" vertical="center" wrapText="1"/>
    </xf>
    <xf numFmtId="0" fontId="13" fillId="14" borderId="22" xfId="2" applyFont="1" applyFill="1" applyBorder="1" applyAlignment="1">
      <alignment horizontal="center" vertical="center" wrapText="1"/>
    </xf>
    <xf numFmtId="0" fontId="13" fillId="14" borderId="25" xfId="2" applyFont="1" applyFill="1" applyBorder="1" applyAlignment="1">
      <alignment horizontal="left" vertical="center"/>
    </xf>
    <xf numFmtId="0" fontId="13" fillId="14" borderId="42" xfId="2" applyFont="1" applyFill="1" applyBorder="1" applyAlignment="1">
      <alignment horizontal="center" vertical="center" wrapText="1"/>
    </xf>
    <xf numFmtId="0" fontId="14" fillId="16" borderId="43" xfId="2" applyFont="1" applyFill="1" applyBorder="1" applyAlignment="1">
      <alignment horizontal="center" vertical="center"/>
    </xf>
    <xf numFmtId="0" fontId="14" fillId="16" borderId="44" xfId="2" applyFont="1" applyFill="1" applyBorder="1" applyAlignment="1">
      <alignment horizontal="center" vertical="center"/>
    </xf>
    <xf numFmtId="0" fontId="14" fillId="16" borderId="26" xfId="2" applyFont="1" applyFill="1" applyBorder="1" applyAlignment="1">
      <alignment horizontal="center" vertical="center"/>
    </xf>
    <xf numFmtId="0" fontId="14" fillId="15" borderId="45" xfId="2" applyFont="1" applyFill="1" applyBorder="1" applyAlignment="1">
      <alignment horizontal="center" vertical="center" wrapText="1"/>
    </xf>
    <xf numFmtId="0" fontId="14" fillId="16" borderId="46" xfId="2" applyFont="1" applyFill="1" applyBorder="1"/>
    <xf numFmtId="0" fontId="14" fillId="16" borderId="47" xfId="2" applyFont="1" applyFill="1" applyBorder="1"/>
    <xf numFmtId="0" fontId="3" fillId="9" borderId="49" xfId="2" applyFont="1" applyFill="1" applyBorder="1" applyAlignment="1">
      <alignment horizontal="justify" vertical="center" wrapText="1"/>
    </xf>
    <xf numFmtId="0" fontId="3" fillId="0" borderId="51" xfId="2" applyFont="1" applyBorder="1" applyAlignment="1">
      <alignment horizontal="center" vertical="center" wrapText="1"/>
    </xf>
    <xf numFmtId="0" fontId="3" fillId="0" borderId="31" xfId="2" applyFont="1" applyBorder="1" applyAlignment="1">
      <alignment horizontal="center" vertical="center" wrapText="1"/>
    </xf>
    <xf numFmtId="0" fontId="3" fillId="9" borderId="6" xfId="2" applyFont="1" applyFill="1" applyBorder="1" applyAlignment="1">
      <alignment horizontal="justify" vertical="center" wrapText="1"/>
    </xf>
    <xf numFmtId="0" fontId="7" fillId="0" borderId="7" xfId="2" applyBorder="1" applyAlignment="1">
      <alignment horizontal="center" vertical="center" wrapText="1"/>
    </xf>
    <xf numFmtId="0" fontId="7" fillId="0" borderId="3" xfId="2" applyBorder="1" applyAlignment="1">
      <alignment horizontal="center" vertical="center" wrapText="1"/>
    </xf>
    <xf numFmtId="0" fontId="10" fillId="9" borderId="53" xfId="2" applyFont="1" applyFill="1" applyBorder="1" applyAlignment="1">
      <alignment horizontal="justify" vertical="center" wrapText="1"/>
    </xf>
    <xf numFmtId="0" fontId="7" fillId="9" borderId="6" xfId="2" applyFill="1" applyBorder="1" applyAlignment="1">
      <alignment horizontal="justify" vertical="center" wrapText="1"/>
    </xf>
    <xf numFmtId="0" fontId="7" fillId="0" borderId="7" xfId="2" applyBorder="1" applyAlignment="1">
      <alignment horizontal="center" vertical="center"/>
    </xf>
    <xf numFmtId="0" fontId="7" fillId="0" borderId="3" xfId="2" applyBorder="1" applyAlignment="1">
      <alignment horizontal="center" vertical="center"/>
    </xf>
    <xf numFmtId="0" fontId="7" fillId="9" borderId="15" xfId="2" applyFill="1" applyBorder="1" applyAlignment="1">
      <alignment horizontal="justify" vertical="center" wrapText="1"/>
    </xf>
    <xf numFmtId="0" fontId="3" fillId="9" borderId="3" xfId="2" applyFont="1" applyFill="1" applyBorder="1" applyAlignment="1">
      <alignment horizontal="center" vertical="center" wrapText="1"/>
    </xf>
    <xf numFmtId="0" fontId="7" fillId="9" borderId="6" xfId="2" applyFill="1" applyBorder="1" applyAlignment="1">
      <alignment horizontal="justify" vertical="center"/>
    </xf>
    <xf numFmtId="0" fontId="10" fillId="9" borderId="19" xfId="2" applyFont="1" applyFill="1" applyBorder="1" applyAlignment="1">
      <alignment horizontal="justify" vertical="center" wrapText="1"/>
    </xf>
    <xf numFmtId="0" fontId="13" fillId="22" borderId="55" xfId="2" applyFont="1" applyFill="1" applyBorder="1" applyAlignment="1">
      <alignment horizontal="center" vertical="center" wrapText="1"/>
    </xf>
    <xf numFmtId="0" fontId="10" fillId="9" borderId="15" xfId="2" applyFont="1" applyFill="1" applyBorder="1" applyAlignment="1">
      <alignment horizontal="justify" vertical="center" wrapText="1"/>
    </xf>
    <xf numFmtId="0" fontId="10" fillId="9" borderId="24" xfId="2" applyFont="1" applyFill="1" applyBorder="1" applyAlignment="1">
      <alignment horizontal="justify" vertical="center" wrapText="1"/>
    </xf>
    <xf numFmtId="0" fontId="7" fillId="9" borderId="49" xfId="2" applyFill="1" applyBorder="1" applyAlignment="1">
      <alignment horizontal="justify" vertical="center" wrapText="1"/>
    </xf>
    <xf numFmtId="0" fontId="7" fillId="9" borderId="3" xfId="2" applyFill="1" applyBorder="1" applyAlignment="1">
      <alignment horizontal="center" vertical="center" wrapText="1"/>
    </xf>
    <xf numFmtId="0" fontId="7" fillId="0" borderId="0" xfId="0" applyFont="1"/>
    <xf numFmtId="0" fontId="0" fillId="0" borderId="0" xfId="0" applyAlignment="1">
      <alignment vertical="center" wrapText="1"/>
    </xf>
    <xf numFmtId="0" fontId="7" fillId="25" borderId="0" xfId="0" applyFont="1" applyFill="1"/>
    <xf numFmtId="0" fontId="3" fillId="0" borderId="2" xfId="0" applyFont="1" applyBorder="1" applyAlignment="1" applyProtection="1">
      <alignment horizontal="left" vertical="center" wrapText="1"/>
      <protection locked="0"/>
    </xf>
    <xf numFmtId="0" fontId="12" fillId="0" borderId="2" xfId="0" applyFont="1" applyBorder="1" applyAlignment="1">
      <alignment wrapText="1"/>
    </xf>
    <xf numFmtId="0" fontId="0" fillId="0" borderId="2" xfId="0" applyBorder="1"/>
    <xf numFmtId="0" fontId="12" fillId="0" borderId="0" xfId="0" applyFont="1" applyAlignment="1">
      <alignment wrapText="1"/>
    </xf>
    <xf numFmtId="0" fontId="17" fillId="0" borderId="4" xfId="0" applyFont="1" applyBorder="1" applyAlignment="1">
      <alignment wrapText="1"/>
    </xf>
    <xf numFmtId="0" fontId="17" fillId="0" borderId="3" xfId="0" applyFont="1" applyBorder="1" applyAlignment="1">
      <alignment wrapText="1"/>
    </xf>
    <xf numFmtId="0" fontId="12" fillId="0" borderId="3" xfId="0" applyFont="1" applyBorder="1" applyAlignment="1">
      <alignment wrapText="1"/>
    </xf>
    <xf numFmtId="9" fontId="12" fillId="0" borderId="3" xfId="0" applyNumberFormat="1" applyFont="1" applyBorder="1" applyAlignment="1">
      <alignment wrapText="1"/>
    </xf>
    <xf numFmtId="9" fontId="12" fillId="0" borderId="2" xfId="0" applyNumberFormat="1" applyFont="1" applyBorder="1" applyAlignment="1">
      <alignment wrapText="1"/>
    </xf>
    <xf numFmtId="0" fontId="17" fillId="0" borderId="2" xfId="0" applyFont="1" applyBorder="1" applyAlignment="1">
      <alignment wrapText="1"/>
    </xf>
    <xf numFmtId="0" fontId="21" fillId="35" borderId="0" xfId="0" applyFont="1" applyFill="1"/>
    <xf numFmtId="0" fontId="18" fillId="0" borderId="2" xfId="3" applyFont="1" applyAlignment="1">
      <alignment vertical="center" wrapText="1"/>
    </xf>
    <xf numFmtId="9" fontId="18" fillId="0" borderId="2" xfId="3" applyNumberFormat="1" applyFont="1" applyAlignment="1">
      <alignment horizontal="center" vertical="center" wrapText="1"/>
    </xf>
    <xf numFmtId="0" fontId="18" fillId="0" borderId="2" xfId="0" applyFont="1" applyBorder="1" applyAlignment="1">
      <alignment horizontal="center" vertical="center" wrapText="1" readingOrder="1"/>
    </xf>
    <xf numFmtId="0" fontId="20" fillId="0" borderId="2" xfId="0" applyFont="1" applyBorder="1" applyAlignment="1">
      <alignment horizontal="center" vertical="center" wrapText="1" readingOrder="1"/>
    </xf>
    <xf numFmtId="0" fontId="22" fillId="0" borderId="2" xfId="0" applyFont="1" applyBorder="1" applyAlignment="1">
      <alignment horizontal="center" vertical="center" wrapText="1" readingOrder="1"/>
    </xf>
    <xf numFmtId="0" fontId="17" fillId="0" borderId="3" xfId="0" applyFont="1" applyBorder="1" applyAlignment="1">
      <alignment horizont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5" xfId="2" applyFont="1" applyBorder="1" applyAlignment="1">
      <alignment horizontal="center" vertical="center" wrapText="1"/>
    </xf>
    <xf numFmtId="0" fontId="3" fillId="0" borderId="46" xfId="2" applyFont="1" applyBorder="1" applyAlignment="1">
      <alignment horizontal="center" vertical="center" wrapText="1"/>
    </xf>
    <xf numFmtId="0" fontId="7" fillId="0" borderId="53" xfId="2" applyBorder="1" applyAlignment="1">
      <alignment horizontal="center" vertical="center"/>
    </xf>
    <xf numFmtId="0" fontId="3" fillId="0" borderId="4" xfId="2" applyFont="1" applyBorder="1" applyAlignment="1">
      <alignment horizontal="center" vertical="center" wrapText="1"/>
    </xf>
    <xf numFmtId="0" fontId="7" fillId="0" borderId="5" xfId="2" applyBorder="1" applyAlignment="1">
      <alignment horizontal="center" vertical="center"/>
    </xf>
    <xf numFmtId="0" fontId="16" fillId="0" borderId="3" xfId="0" applyFont="1" applyBorder="1" applyAlignment="1">
      <alignment wrapText="1"/>
    </xf>
    <xf numFmtId="0" fontId="8" fillId="0" borderId="12" xfId="2" applyFont="1" applyBorder="1"/>
    <xf numFmtId="0" fontId="10" fillId="0" borderId="30" xfId="2" applyFont="1" applyBorder="1" applyAlignment="1">
      <alignment horizontal="center" vertical="center" wrapText="1"/>
    </xf>
    <xf numFmtId="0" fontId="10" fillId="0" borderId="31" xfId="2" applyFont="1" applyBorder="1" applyAlignment="1">
      <alignment horizontal="center" vertical="center" wrapText="1"/>
    </xf>
    <xf numFmtId="0" fontId="10" fillId="0" borderId="12" xfId="2" applyFont="1" applyBorder="1" applyAlignment="1">
      <alignment horizontal="center" vertical="center" wrapText="1"/>
    </xf>
    <xf numFmtId="0" fontId="3" fillId="9" borderId="12" xfId="2" applyFont="1" applyFill="1" applyBorder="1" applyAlignment="1">
      <alignment vertical="center" wrapText="1"/>
    </xf>
    <xf numFmtId="0" fontId="12" fillId="0" borderId="2" xfId="2" applyFont="1" applyAlignment="1">
      <alignment wrapText="1"/>
    </xf>
    <xf numFmtId="0" fontId="10" fillId="0" borderId="3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8" xfId="2" applyFont="1" applyBorder="1" applyAlignment="1">
      <alignment horizontal="center" vertical="center" wrapText="1"/>
    </xf>
    <xf numFmtId="0" fontId="7" fillId="0" borderId="18" xfId="2" applyBorder="1" applyAlignment="1">
      <alignment vertical="center" wrapText="1"/>
    </xf>
    <xf numFmtId="0" fontId="10" fillId="0" borderId="54" xfId="2" applyFont="1" applyBorder="1" applyAlignment="1">
      <alignment horizontal="center" vertical="center" wrapText="1"/>
    </xf>
    <xf numFmtId="0" fontId="7" fillId="0" borderId="18" xfId="2" applyBorder="1"/>
    <xf numFmtId="0" fontId="10" fillId="0" borderId="54" xfId="2" applyFont="1" applyBorder="1" applyAlignment="1">
      <alignment horizontal="center" vertical="center"/>
    </xf>
    <xf numFmtId="0" fontId="10" fillId="0" borderId="55" xfId="2" applyFont="1" applyBorder="1" applyAlignment="1">
      <alignment horizontal="center" vertical="center"/>
    </xf>
    <xf numFmtId="0" fontId="3" fillId="0" borderId="18" xfId="2" applyFont="1" applyBorder="1" applyAlignment="1">
      <alignment vertical="center" wrapText="1"/>
    </xf>
    <xf numFmtId="0" fontId="10" fillId="9" borderId="54" xfId="2" applyFont="1" applyFill="1" applyBorder="1" applyAlignment="1">
      <alignment horizontal="center" vertical="center" wrapText="1"/>
    </xf>
    <xf numFmtId="0" fontId="10" fillId="9" borderId="55" xfId="2" applyFont="1" applyFill="1" applyBorder="1" applyAlignment="1">
      <alignment horizontal="center" vertical="center" wrapText="1"/>
    </xf>
    <xf numFmtId="0" fontId="10" fillId="0" borderId="32" xfId="2" applyFont="1" applyBorder="1" applyAlignment="1">
      <alignment horizontal="center" vertical="center"/>
    </xf>
    <xf numFmtId="0" fontId="10" fillId="0" borderId="3" xfId="2" applyFont="1" applyBorder="1" applyAlignment="1">
      <alignment horizontal="center" vertical="center"/>
    </xf>
    <xf numFmtId="0" fontId="10" fillId="0" borderId="18" xfId="2" applyFont="1" applyBorder="1" applyAlignment="1">
      <alignment horizontal="center" vertical="center"/>
    </xf>
    <xf numFmtId="0" fontId="3" fillId="9" borderId="18" xfId="2" applyFont="1" applyFill="1" applyBorder="1" applyAlignment="1">
      <alignment vertical="center" wrapText="1"/>
    </xf>
    <xf numFmtId="0" fontId="12" fillId="0" borderId="2" xfId="2" applyFont="1" applyAlignment="1">
      <alignment vertical="top" wrapText="1"/>
    </xf>
    <xf numFmtId="0" fontId="10" fillId="0" borderId="5" xfId="2" applyFont="1" applyBorder="1" applyAlignment="1">
      <alignment horizontal="center" vertical="center"/>
    </xf>
    <xf numFmtId="0" fontId="10" fillId="0" borderId="53" xfId="2" applyFont="1" applyBorder="1" applyAlignment="1">
      <alignment horizontal="center" vertical="center"/>
    </xf>
    <xf numFmtId="0" fontId="7" fillId="0" borderId="21" xfId="2" applyBorder="1" applyAlignment="1">
      <alignment horizontal="center" vertical="center"/>
    </xf>
    <xf numFmtId="0" fontId="7" fillId="0" borderId="53" xfId="2" applyBorder="1"/>
    <xf numFmtId="0" fontId="7" fillId="9" borderId="15" xfId="2" applyFill="1" applyBorder="1" applyAlignment="1">
      <alignment vertical="center" wrapText="1"/>
    </xf>
    <xf numFmtId="0" fontId="10" fillId="0" borderId="4" xfId="2" applyFont="1" applyBorder="1" applyAlignment="1">
      <alignment horizontal="center" vertical="center"/>
    </xf>
    <xf numFmtId="0" fontId="10" fillId="0" borderId="56" xfId="2" applyFont="1" applyBorder="1" applyAlignment="1">
      <alignment horizontal="center" vertical="center"/>
    </xf>
    <xf numFmtId="0" fontId="7" fillId="0" borderId="17" xfId="2" applyBorder="1" applyAlignment="1">
      <alignment horizontal="center" vertical="center" wrapText="1"/>
    </xf>
    <xf numFmtId="0" fontId="7" fillId="9" borderId="4" xfId="2" applyFill="1" applyBorder="1" applyAlignment="1">
      <alignment horizontal="center" vertical="center"/>
    </xf>
    <xf numFmtId="0" fontId="7" fillId="0" borderId="56" xfId="2" applyBorder="1"/>
    <xf numFmtId="0" fontId="3" fillId="0" borderId="21" xfId="2" applyFont="1" applyBorder="1" applyAlignment="1">
      <alignment horizontal="center" vertical="center" wrapText="1"/>
    </xf>
    <xf numFmtId="0" fontId="3" fillId="0" borderId="53" xfId="2" applyFont="1" applyBorder="1" applyAlignment="1">
      <alignment vertical="center" wrapText="1"/>
    </xf>
    <xf numFmtId="0" fontId="3" fillId="0" borderId="17" xfId="2" applyFont="1" applyBorder="1" applyAlignment="1">
      <alignment horizontal="center" vertical="center" wrapText="1"/>
    </xf>
    <xf numFmtId="0" fontId="3" fillId="0" borderId="56" xfId="2" applyFont="1" applyBorder="1" applyAlignment="1">
      <alignment vertical="center" wrapText="1"/>
    </xf>
    <xf numFmtId="0" fontId="24" fillId="0" borderId="18" xfId="2" applyFont="1" applyBorder="1" applyAlignment="1">
      <alignment vertical="center" wrapText="1"/>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10" fillId="0" borderId="47" xfId="2" applyFont="1" applyBorder="1" applyAlignment="1">
      <alignment horizontal="center" vertical="center"/>
    </xf>
    <xf numFmtId="0" fontId="3" fillId="0" borderId="23" xfId="2" applyFont="1" applyBorder="1" applyAlignment="1">
      <alignment horizontal="center" vertical="center" wrapText="1"/>
    </xf>
    <xf numFmtId="0" fontId="3" fillId="0" borderId="47" xfId="2" applyFont="1" applyBorder="1" applyAlignment="1">
      <alignment vertical="center" wrapText="1"/>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12" xfId="2" applyFont="1" applyBorder="1" applyAlignment="1">
      <alignment horizontal="center" vertical="center"/>
    </xf>
    <xf numFmtId="0" fontId="7" fillId="0" borderId="30" xfId="2" applyBorder="1" applyAlignment="1">
      <alignment horizontal="center" vertical="center" wrapText="1"/>
    </xf>
    <xf numFmtId="0" fontId="7" fillId="0" borderId="31" xfId="2" applyBorder="1" applyAlignment="1">
      <alignment horizontal="center" vertical="center"/>
    </xf>
    <xf numFmtId="0" fontId="7" fillId="0" borderId="12" xfId="2" applyBorder="1"/>
    <xf numFmtId="0" fontId="10" fillId="9" borderId="32" xfId="2" applyFont="1" applyFill="1" applyBorder="1" applyAlignment="1">
      <alignment horizontal="center" vertical="center"/>
    </xf>
    <xf numFmtId="0" fontId="10" fillId="9" borderId="3" xfId="2" applyFont="1" applyFill="1" applyBorder="1" applyAlignment="1">
      <alignment horizontal="center" vertical="center"/>
    </xf>
    <xf numFmtId="0" fontId="10" fillId="9" borderId="18" xfId="2" applyFont="1" applyFill="1" applyBorder="1" applyAlignment="1">
      <alignment horizontal="center" vertical="center"/>
    </xf>
    <xf numFmtId="0" fontId="7" fillId="9" borderId="7" xfId="2" applyFill="1" applyBorder="1" applyAlignment="1">
      <alignment horizontal="center" vertical="center" wrapText="1"/>
    </xf>
    <xf numFmtId="0" fontId="7" fillId="0" borderId="18" xfId="2" applyBorder="1" applyAlignment="1">
      <alignment wrapText="1"/>
    </xf>
    <xf numFmtId="0" fontId="25" fillId="9" borderId="3" xfId="2" applyFont="1" applyFill="1" applyBorder="1" applyAlignment="1">
      <alignment horizontal="center" vertical="center" wrapText="1"/>
    </xf>
    <xf numFmtId="0" fontId="25" fillId="9" borderId="18" xfId="2" applyFont="1" applyFill="1" applyBorder="1" applyAlignment="1">
      <alignment wrapText="1"/>
    </xf>
    <xf numFmtId="0" fontId="3" fillId="0" borderId="23" xfId="2" applyFont="1" applyBorder="1" applyAlignment="1">
      <alignment vertical="center" wrapText="1"/>
    </xf>
    <xf numFmtId="0" fontId="3" fillId="0" borderId="46" xfId="2" applyFont="1" applyBorder="1" applyAlignment="1">
      <alignment vertical="center" wrapText="1"/>
    </xf>
    <xf numFmtId="0" fontId="7" fillId="0" borderId="55" xfId="2" applyBorder="1" applyAlignment="1">
      <alignment vertical="center"/>
    </xf>
    <xf numFmtId="0" fontId="7" fillId="0" borderId="32" xfId="2" applyBorder="1" applyAlignment="1">
      <alignment vertical="center"/>
    </xf>
    <xf numFmtId="0" fontId="44" fillId="0" borderId="44" xfId="3" applyFont="1" applyBorder="1" applyAlignment="1">
      <alignment horizontal="center" vertical="center" wrapText="1"/>
    </xf>
    <xf numFmtId="0" fontId="44" fillId="0" borderId="26" xfId="3" applyFont="1" applyBorder="1" applyAlignment="1">
      <alignment horizontal="center" vertical="center" wrapText="1"/>
    </xf>
    <xf numFmtId="0" fontId="28" fillId="29" borderId="8" xfId="3" applyFont="1" applyFill="1" applyBorder="1"/>
    <xf numFmtId="0" fontId="28" fillId="29" borderId="11" xfId="3" applyFont="1" applyFill="1" applyBorder="1"/>
    <xf numFmtId="0" fontId="28" fillId="0" borderId="13" xfId="3" applyFont="1" applyBorder="1" applyAlignment="1">
      <alignment vertical="center" wrapText="1"/>
    </xf>
    <xf numFmtId="0" fontId="28" fillId="0" borderId="2" xfId="3" applyFont="1" applyAlignment="1">
      <alignment vertical="center" wrapText="1"/>
    </xf>
    <xf numFmtId="9" fontId="28" fillId="0" borderId="3" xfId="3" applyNumberFormat="1" applyFont="1" applyBorder="1" applyAlignment="1">
      <alignment horizontal="center" vertical="center" wrapText="1"/>
    </xf>
    <xf numFmtId="9" fontId="28" fillId="0" borderId="18" xfId="3" applyNumberFormat="1" applyFont="1" applyBorder="1" applyAlignment="1">
      <alignment horizontal="center" vertical="center" wrapText="1"/>
    </xf>
    <xf numFmtId="0" fontId="28" fillId="0" borderId="3" xfId="3" applyFont="1" applyBorder="1" applyAlignment="1">
      <alignment vertical="center" wrapText="1"/>
    </xf>
    <xf numFmtId="9" fontId="28" fillId="0" borderId="32" xfId="3" applyNumberFormat="1" applyFont="1" applyBorder="1" applyAlignment="1">
      <alignment horizontal="center" vertical="center" wrapText="1"/>
    </xf>
    <xf numFmtId="9" fontId="28" fillId="0" borderId="43" xfId="3" applyNumberFormat="1" applyFont="1" applyBorder="1" applyAlignment="1">
      <alignment horizontal="center" vertical="center" wrapText="1"/>
    </xf>
    <xf numFmtId="9" fontId="32" fillId="24" borderId="28" xfId="3" applyNumberFormat="1" applyFont="1" applyFill="1" applyBorder="1" applyAlignment="1">
      <alignment horizontal="center" vertical="center" wrapText="1"/>
    </xf>
    <xf numFmtId="9" fontId="32" fillId="24" borderId="73" xfId="3" applyNumberFormat="1" applyFont="1" applyFill="1" applyBorder="1" applyAlignment="1">
      <alignment horizontal="center" vertical="center" wrapText="1"/>
    </xf>
    <xf numFmtId="9" fontId="32" fillId="24" borderId="74" xfId="3" applyNumberFormat="1" applyFont="1" applyFill="1" applyBorder="1" applyAlignment="1">
      <alignment horizontal="center" vertical="center" wrapText="1"/>
    </xf>
    <xf numFmtId="9" fontId="32" fillId="33" borderId="29" xfId="3" applyNumberFormat="1" applyFont="1" applyFill="1" applyBorder="1" applyAlignment="1">
      <alignment horizontal="center" vertical="center" wrapText="1"/>
    </xf>
    <xf numFmtId="9" fontId="28" fillId="9" borderId="69" xfId="4" applyFont="1" applyFill="1" applyBorder="1" applyAlignment="1">
      <alignment horizontal="center" vertical="center"/>
    </xf>
    <xf numFmtId="0" fontId="28" fillId="33" borderId="69" xfId="2" applyFont="1" applyFill="1" applyBorder="1" applyAlignment="1">
      <alignment horizontal="center" vertical="center"/>
    </xf>
    <xf numFmtId="9" fontId="28" fillId="9" borderId="69" xfId="4" applyFont="1" applyFill="1" applyBorder="1" applyAlignment="1">
      <alignment horizontal="center" vertical="center" wrapText="1"/>
    </xf>
    <xf numFmtId="0" fontId="28" fillId="0" borderId="76" xfId="2" applyFont="1" applyBorder="1" applyAlignment="1">
      <alignment horizontal="center" vertical="center" wrapText="1"/>
    </xf>
    <xf numFmtId="0" fontId="29" fillId="9" borderId="65" xfId="2" applyFont="1" applyFill="1" applyBorder="1" applyAlignment="1">
      <alignment vertical="center" wrapText="1"/>
    </xf>
    <xf numFmtId="0" fontId="29" fillId="9" borderId="5" xfId="2" applyFont="1" applyFill="1" applyBorder="1" applyAlignment="1">
      <alignment horizontal="center" vertical="center"/>
    </xf>
    <xf numFmtId="0" fontId="29" fillId="9" borderId="5" xfId="2" applyFont="1" applyFill="1" applyBorder="1" applyAlignment="1">
      <alignment horizontal="center" vertical="center" wrapText="1"/>
    </xf>
    <xf numFmtId="0" fontId="29" fillId="9" borderId="3" xfId="2" applyFont="1" applyFill="1" applyBorder="1" applyAlignment="1">
      <alignment vertical="center" wrapText="1"/>
    </xf>
    <xf numFmtId="0" fontId="28" fillId="9" borderId="5" xfId="2" applyFont="1" applyFill="1" applyBorder="1" applyAlignment="1">
      <alignment horizontal="center" vertical="center" wrapText="1"/>
    </xf>
    <xf numFmtId="0" fontId="28" fillId="0" borderId="76" xfId="2" applyFont="1" applyBorder="1" applyAlignment="1">
      <alignment horizontal="center" vertical="center"/>
    </xf>
    <xf numFmtId="0" fontId="28" fillId="9" borderId="76" xfId="2" applyFont="1" applyFill="1" applyBorder="1" applyAlignment="1">
      <alignment horizontal="justify" vertical="center" wrapText="1"/>
    </xf>
    <xf numFmtId="0" fontId="28" fillId="2" borderId="76" xfId="2" applyFont="1" applyFill="1" applyBorder="1" applyAlignment="1">
      <alignment horizontal="center" vertical="center" wrapText="1"/>
    </xf>
    <xf numFmtId="0" fontId="29" fillId="0" borderId="76" xfId="2" applyFont="1" applyBorder="1" applyAlignment="1">
      <alignment horizontal="center" vertical="center" wrapText="1"/>
    </xf>
    <xf numFmtId="0" fontId="28" fillId="9" borderId="76" xfId="2" applyFont="1" applyFill="1" applyBorder="1" applyAlignment="1">
      <alignment horizontal="center" vertical="center" wrapText="1"/>
    </xf>
    <xf numFmtId="0" fontId="29" fillId="0" borderId="76" xfId="2" applyFont="1" applyBorder="1" applyAlignment="1">
      <alignment horizontal="center" vertical="center"/>
    </xf>
    <xf numFmtId="0" fontId="29" fillId="9" borderId="76" xfId="2" applyFont="1" applyFill="1" applyBorder="1" applyAlignment="1">
      <alignment horizontal="center" vertical="center" wrapText="1"/>
    </xf>
    <xf numFmtId="0" fontId="29" fillId="9" borderId="76" xfId="2" applyFont="1" applyFill="1" applyBorder="1" applyAlignment="1">
      <alignment horizontal="center" vertical="center"/>
    </xf>
    <xf numFmtId="0" fontId="28" fillId="2" borderId="76" xfId="2" applyFont="1" applyFill="1" applyBorder="1" applyAlignment="1">
      <alignment horizontal="justify" vertical="center" wrapText="1"/>
    </xf>
    <xf numFmtId="0" fontId="7" fillId="9" borderId="53" xfId="2" applyFill="1" applyBorder="1" applyAlignment="1">
      <alignment vertical="center" wrapText="1"/>
    </xf>
    <xf numFmtId="0" fontId="7" fillId="9" borderId="18" xfId="2" applyFill="1" applyBorder="1" applyAlignment="1">
      <alignment vertical="center" wrapText="1"/>
    </xf>
    <xf numFmtId="0" fontId="24" fillId="9" borderId="18" xfId="2" applyFont="1" applyFill="1" applyBorder="1" applyAlignment="1">
      <alignment vertical="center" wrapText="1"/>
    </xf>
    <xf numFmtId="0" fontId="7" fillId="0" borderId="18" xfId="2" applyBorder="1" applyAlignment="1">
      <alignment horizontal="center" wrapText="1"/>
    </xf>
    <xf numFmtId="0" fontId="7" fillId="9" borderId="2" xfId="2" applyFill="1"/>
    <xf numFmtId="9" fontId="28" fillId="9" borderId="3" xfId="4" applyFont="1" applyFill="1" applyBorder="1" applyAlignment="1">
      <alignment horizontal="center" vertical="center"/>
    </xf>
    <xf numFmtId="9" fontId="28" fillId="9" borderId="3" xfId="4" applyFont="1" applyFill="1" applyBorder="1" applyAlignment="1">
      <alignment horizontal="center" vertical="center" wrapText="1"/>
    </xf>
    <xf numFmtId="9" fontId="40" fillId="6" borderId="3" xfId="2" applyNumberFormat="1" applyFont="1" applyFill="1" applyBorder="1" applyAlignment="1">
      <alignment horizontal="center" vertical="center" wrapText="1" readingOrder="1"/>
    </xf>
    <xf numFmtId="0" fontId="29" fillId="9" borderId="2" xfId="2" applyFont="1" applyFill="1"/>
    <xf numFmtId="9" fontId="28" fillId="9" borderId="68" xfId="4" applyFont="1" applyFill="1" applyBorder="1" applyAlignment="1">
      <alignment horizontal="center" vertical="center"/>
    </xf>
    <xf numFmtId="9" fontId="28" fillId="9" borderId="68" xfId="4" applyFont="1" applyFill="1" applyBorder="1" applyAlignment="1">
      <alignment horizontal="center" vertical="center" wrapText="1"/>
    </xf>
    <xf numFmtId="9" fontId="28" fillId="9" borderId="4" xfId="4" applyFont="1" applyFill="1" applyBorder="1" applyAlignment="1">
      <alignment horizontal="center" vertical="center"/>
    </xf>
    <xf numFmtId="9" fontId="28" fillId="9" borderId="4" xfId="4" applyFont="1" applyFill="1" applyBorder="1" applyAlignment="1">
      <alignment horizontal="center" vertical="center" wrapText="1"/>
    </xf>
    <xf numFmtId="0" fontId="29" fillId="0" borderId="2" xfId="2" applyFont="1"/>
    <xf numFmtId="0" fontId="36" fillId="2" borderId="2" xfId="2" applyFont="1" applyFill="1"/>
    <xf numFmtId="0" fontId="35" fillId="0" borderId="2" xfId="2" applyFont="1" applyAlignment="1">
      <alignment vertical="center"/>
    </xf>
    <xf numFmtId="0" fontId="38" fillId="2" borderId="3" xfId="2" applyFont="1" applyFill="1" applyBorder="1" applyAlignment="1">
      <alignment horizontal="center" vertical="center"/>
    </xf>
    <xf numFmtId="0" fontId="39" fillId="2" borderId="2" xfId="2" applyFont="1" applyFill="1"/>
    <xf numFmtId="0" fontId="29" fillId="2" borderId="3" xfId="2" applyFont="1" applyFill="1" applyBorder="1" applyAlignment="1">
      <alignment horizontal="center" vertical="center" wrapText="1"/>
    </xf>
    <xf numFmtId="0" fontId="40" fillId="3" borderId="3" xfId="2" applyFont="1" applyFill="1" applyBorder="1" applyAlignment="1">
      <alignment horizontal="center" vertical="center" wrapText="1" readingOrder="1"/>
    </xf>
    <xf numFmtId="0" fontId="40" fillId="0" borderId="3" xfId="2" applyFont="1" applyBorder="1" applyAlignment="1">
      <alignment horizontal="center" vertical="center" wrapText="1" readingOrder="1"/>
    </xf>
    <xf numFmtId="9" fontId="40" fillId="0" borderId="3" xfId="2" applyNumberFormat="1" applyFont="1" applyBorder="1" applyAlignment="1">
      <alignment horizontal="center" vertical="center" wrapText="1" readingOrder="1"/>
    </xf>
    <xf numFmtId="0" fontId="38" fillId="2" borderId="3" xfId="2" applyFont="1" applyFill="1" applyBorder="1" applyAlignment="1">
      <alignment horizontal="center" vertical="center" readingOrder="1"/>
    </xf>
    <xf numFmtId="9" fontId="40" fillId="3" borderId="3" xfId="2" applyNumberFormat="1" applyFont="1" applyFill="1" applyBorder="1" applyAlignment="1">
      <alignment horizontal="center" vertical="center" wrapText="1" readingOrder="1"/>
    </xf>
    <xf numFmtId="0" fontId="40" fillId="5" borderId="3" xfId="2" applyFont="1" applyFill="1" applyBorder="1" applyAlignment="1">
      <alignment horizontal="center" vertical="center" wrapText="1" readingOrder="1"/>
    </xf>
    <xf numFmtId="9" fontId="40" fillId="5" borderId="3" xfId="2" applyNumberFormat="1" applyFont="1" applyFill="1" applyBorder="1" applyAlignment="1">
      <alignment horizontal="center" vertical="center" wrapText="1" readingOrder="1"/>
    </xf>
    <xf numFmtId="0" fontId="41" fillId="0" borderId="3" xfId="2" applyFont="1" applyBorder="1" applyAlignment="1">
      <alignment horizontal="center" vertical="center" wrapText="1" readingOrder="1"/>
    </xf>
    <xf numFmtId="0" fontId="40" fillId="6" borderId="3" xfId="2" applyFont="1" applyFill="1" applyBorder="1" applyAlignment="1">
      <alignment horizontal="center" vertical="center" wrapText="1" readingOrder="1"/>
    </xf>
    <xf numFmtId="0" fontId="40" fillId="7" borderId="3" xfId="2" applyFont="1" applyFill="1" applyBorder="1" applyAlignment="1">
      <alignment horizontal="center" vertical="center" wrapText="1" readingOrder="1"/>
    </xf>
    <xf numFmtId="9" fontId="40" fillId="7" borderId="3" xfId="2" applyNumberFormat="1" applyFont="1" applyFill="1" applyBorder="1" applyAlignment="1">
      <alignment horizontal="center" vertical="center" wrapText="1" readingOrder="1"/>
    </xf>
    <xf numFmtId="0" fontId="42" fillId="8" borderId="3" xfId="2" applyFont="1" applyFill="1" applyBorder="1" applyAlignment="1">
      <alignment horizontal="center" vertical="center" wrapText="1" readingOrder="1"/>
    </xf>
    <xf numFmtId="9" fontId="42" fillId="8" borderId="3" xfId="2" applyNumberFormat="1" applyFont="1" applyFill="1" applyBorder="1" applyAlignment="1">
      <alignment horizontal="center" vertical="center" wrapText="1" readingOrder="1"/>
    </xf>
    <xf numFmtId="0" fontId="43" fillId="2" borderId="3" xfId="2" applyFont="1" applyFill="1" applyBorder="1"/>
    <xf numFmtId="0" fontId="40" fillId="2" borderId="2" xfId="2" applyFont="1" applyFill="1" applyAlignment="1">
      <alignment horizontal="left" vertical="center" wrapText="1" readingOrder="1"/>
    </xf>
    <xf numFmtId="0" fontId="35" fillId="2" borderId="2" xfId="2" applyFont="1" applyFill="1" applyAlignment="1">
      <alignment horizontal="left" vertical="center"/>
    </xf>
    <xf numFmtId="0" fontId="35" fillId="2" borderId="2" xfId="2" applyFont="1" applyFill="1" applyAlignment="1">
      <alignment vertical="center"/>
    </xf>
    <xf numFmtId="0" fontId="28" fillId="0" borderId="3" xfId="2" applyFont="1" applyBorder="1" applyAlignment="1">
      <alignment horizontal="center" vertical="center" wrapText="1" readingOrder="1"/>
    </xf>
    <xf numFmtId="0" fontId="28" fillId="9" borderId="18" xfId="2" applyFont="1" applyFill="1" applyBorder="1" applyAlignment="1">
      <alignment horizontal="center" vertical="center" wrapText="1" readingOrder="1"/>
    </xf>
    <xf numFmtId="0" fontId="45" fillId="30" borderId="3" xfId="2" applyFont="1" applyFill="1" applyBorder="1" applyAlignment="1">
      <alignment horizontal="center" vertical="center" wrapText="1" readingOrder="1"/>
    </xf>
    <xf numFmtId="0" fontId="28" fillId="28" borderId="18" xfId="2" applyFont="1" applyFill="1" applyBorder="1" applyAlignment="1">
      <alignment horizontal="center" vertical="center" wrapText="1" readingOrder="1"/>
    </xf>
    <xf numFmtId="0" fontId="45" fillId="31" borderId="3" xfId="2" applyFont="1" applyFill="1" applyBorder="1" applyAlignment="1">
      <alignment horizontal="center" vertical="center" wrapText="1" readingOrder="1"/>
    </xf>
    <xf numFmtId="0" fontId="28" fillId="9" borderId="3" xfId="2" applyFont="1" applyFill="1" applyBorder="1" applyAlignment="1">
      <alignment horizontal="center" vertical="center" wrapText="1" readingOrder="1"/>
    </xf>
    <xf numFmtId="0" fontId="45" fillId="25" borderId="3" xfId="2" applyFont="1" applyFill="1" applyBorder="1" applyAlignment="1">
      <alignment horizontal="center" vertical="center" wrapText="1" readingOrder="1"/>
    </xf>
    <xf numFmtId="0" fontId="28" fillId="0" borderId="44" xfId="2" applyFont="1" applyBorder="1" applyAlignment="1">
      <alignment horizontal="center" vertical="center" wrapText="1" readingOrder="1"/>
    </xf>
    <xf numFmtId="0" fontId="45" fillId="25" borderId="44" xfId="2" applyFont="1" applyFill="1" applyBorder="1" applyAlignment="1">
      <alignment horizontal="center" vertical="center" wrapText="1" readingOrder="1"/>
    </xf>
    <xf numFmtId="0" fontId="45" fillId="31" borderId="44" xfId="2" applyFont="1" applyFill="1" applyBorder="1" applyAlignment="1">
      <alignment horizontal="center" vertical="center" wrapText="1" readingOrder="1"/>
    </xf>
    <xf numFmtId="0" fontId="45" fillId="30" borderId="44" xfId="2" applyFont="1" applyFill="1" applyBorder="1" applyAlignment="1">
      <alignment horizontal="center" vertical="center" wrapText="1" readingOrder="1"/>
    </xf>
    <xf numFmtId="0" fontId="28" fillId="28" borderId="26" xfId="2" applyFont="1" applyFill="1" applyBorder="1" applyAlignment="1">
      <alignment horizontal="center" vertical="center" wrapText="1" readingOrder="1"/>
    </xf>
    <xf numFmtId="0" fontId="7" fillId="0" borderId="17" xfId="2" applyBorder="1" applyAlignment="1">
      <alignment vertical="center"/>
    </xf>
    <xf numFmtId="0" fontId="29" fillId="9" borderId="70"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8" fillId="9" borderId="70"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9" fillId="9" borderId="70" xfId="2" applyFont="1" applyFill="1" applyBorder="1" applyAlignment="1">
      <alignment horizontal="center" vertical="center"/>
    </xf>
    <xf numFmtId="0" fontId="29" fillId="9" borderId="4" xfId="2" applyFont="1" applyFill="1" applyBorder="1" applyAlignment="1">
      <alignment horizontal="center" vertical="center"/>
    </xf>
    <xf numFmtId="0" fontId="29" fillId="0" borderId="4" xfId="2" applyFont="1" applyBorder="1" applyAlignment="1">
      <alignment horizontal="center" vertical="center"/>
    </xf>
    <xf numFmtId="0" fontId="29" fillId="9" borderId="69" xfId="2" applyFont="1" applyFill="1" applyBorder="1" applyAlignment="1">
      <alignment horizontal="center" vertical="center" wrapText="1"/>
    </xf>
    <xf numFmtId="0" fontId="29" fillId="9" borderId="65" xfId="2" applyFont="1" applyFill="1" applyBorder="1" applyAlignment="1">
      <alignment horizontal="center" vertical="center"/>
    </xf>
    <xf numFmtId="0" fontId="29" fillId="9" borderId="69" xfId="2" applyFont="1" applyFill="1" applyBorder="1" applyAlignment="1">
      <alignment horizontal="center" vertical="center"/>
    </xf>
    <xf numFmtId="0" fontId="37" fillId="4" borderId="3" xfId="2" applyFont="1" applyFill="1" applyBorder="1" applyAlignment="1">
      <alignment horizontal="center" vertical="center" wrapText="1" readingOrder="1"/>
    </xf>
    <xf numFmtId="0" fontId="28" fillId="9" borderId="65" xfId="2" applyFont="1" applyFill="1" applyBorder="1" applyAlignment="1">
      <alignment horizontal="center" vertical="center" wrapText="1"/>
    </xf>
    <xf numFmtId="0" fontId="28" fillId="9" borderId="69" xfId="2" applyFont="1" applyFill="1" applyBorder="1" applyAlignment="1">
      <alignment horizontal="center" vertical="center" wrapText="1"/>
    </xf>
    <xf numFmtId="0" fontId="29" fillId="0" borderId="69" xfId="2" applyFont="1" applyBorder="1" applyAlignment="1">
      <alignment horizontal="center" vertical="center"/>
    </xf>
    <xf numFmtId="0" fontId="28" fillId="9" borderId="70" xfId="2" applyFont="1" applyFill="1" applyBorder="1" applyAlignment="1">
      <alignment horizontal="center" vertical="center"/>
    </xf>
    <xf numFmtId="0" fontId="28" fillId="9" borderId="69" xfId="2" applyFont="1" applyFill="1" applyBorder="1" applyAlignment="1">
      <alignment horizontal="center" vertical="center"/>
    </xf>
    <xf numFmtId="0" fontId="29" fillId="9" borderId="65" xfId="2" applyFont="1" applyFill="1" applyBorder="1" applyAlignment="1">
      <alignment horizontal="center" vertical="center" wrapText="1"/>
    </xf>
    <xf numFmtId="0" fontId="29" fillId="0" borderId="83" xfId="2" applyFont="1" applyBorder="1" applyAlignment="1">
      <alignment horizontal="center" vertical="center" wrapText="1"/>
    </xf>
    <xf numFmtId="0" fontId="29" fillId="0" borderId="3" xfId="2" applyFont="1" applyBorder="1" applyAlignment="1">
      <alignment horizontal="center" vertical="center" wrapText="1"/>
    </xf>
    <xf numFmtId="0" fontId="28" fillId="9" borderId="3" xfId="2" applyFont="1" applyFill="1" applyBorder="1" applyAlignment="1">
      <alignment horizontal="center" vertical="center" wrapText="1"/>
    </xf>
    <xf numFmtId="0" fontId="29" fillId="0" borderId="3" xfId="2" applyFont="1" applyBorder="1" applyAlignment="1">
      <alignment horizontal="center" vertical="center"/>
    </xf>
    <xf numFmtId="0" fontId="29" fillId="9" borderId="3" xfId="2" applyFont="1" applyFill="1" applyBorder="1" applyAlignment="1">
      <alignment horizontal="center" vertical="center"/>
    </xf>
    <xf numFmtId="0" fontId="29" fillId="43" borderId="3" xfId="2" applyFont="1" applyFill="1" applyBorder="1" applyAlignment="1">
      <alignment horizontal="center" vertical="center"/>
    </xf>
    <xf numFmtId="0" fontId="29" fillId="9" borderId="3" xfId="2" applyFont="1" applyFill="1" applyBorder="1" applyAlignment="1">
      <alignment horizontal="center" vertical="center" wrapText="1"/>
    </xf>
    <xf numFmtId="0" fontId="28" fillId="9" borderId="3" xfId="2" applyFont="1" applyFill="1" applyBorder="1" applyAlignment="1">
      <alignment horizontal="center" vertical="center"/>
    </xf>
    <xf numFmtId="0" fontId="28" fillId="9" borderId="68" xfId="2" applyFont="1" applyFill="1" applyBorder="1" applyAlignment="1">
      <alignment horizontal="center" vertical="center" wrapText="1"/>
    </xf>
    <xf numFmtId="0" fontId="29" fillId="0" borderId="68" xfId="2" applyFont="1" applyBorder="1" applyAlignment="1">
      <alignment horizontal="center" vertical="center"/>
    </xf>
    <xf numFmtId="0" fontId="29" fillId="9" borderId="68" xfId="2" applyFont="1" applyFill="1" applyBorder="1" applyAlignment="1">
      <alignment horizontal="center" vertical="center"/>
    </xf>
    <xf numFmtId="0" fontId="29" fillId="9" borderId="68" xfId="2" applyFont="1" applyFill="1" applyBorder="1" applyAlignment="1">
      <alignment horizontal="center" vertical="center" wrapText="1"/>
    </xf>
    <xf numFmtId="0" fontId="28" fillId="9" borderId="68" xfId="2" applyFont="1" applyFill="1" applyBorder="1" applyAlignment="1">
      <alignment horizontal="center" vertical="center"/>
    </xf>
    <xf numFmtId="0" fontId="27" fillId="9" borderId="3" xfId="2" applyFont="1" applyFill="1" applyBorder="1" applyAlignment="1">
      <alignment horizontal="center" vertical="center" wrapText="1"/>
    </xf>
    <xf numFmtId="0" fontId="27" fillId="9" borderId="2" xfId="2" applyFont="1" applyFill="1" applyAlignment="1">
      <alignment vertical="center" wrapText="1"/>
    </xf>
    <xf numFmtId="17" fontId="31" fillId="9" borderId="3" xfId="2" applyNumberFormat="1" applyFont="1" applyFill="1" applyBorder="1" applyAlignment="1">
      <alignment horizontal="center" vertical="center" wrapText="1"/>
    </xf>
    <xf numFmtId="0" fontId="31" fillId="9" borderId="2" xfId="2" applyFont="1" applyFill="1" applyAlignment="1">
      <alignment vertical="center" wrapText="1"/>
    </xf>
    <xf numFmtId="0" fontId="27" fillId="24" borderId="58" xfId="2" applyFont="1" applyFill="1" applyBorder="1" applyAlignment="1">
      <alignment horizontal="center" vertical="center" wrapText="1"/>
    </xf>
    <xf numFmtId="0" fontId="27" fillId="9" borderId="57" xfId="2" applyFont="1" applyFill="1" applyBorder="1" applyAlignment="1">
      <alignment horizontal="center" wrapText="1"/>
    </xf>
    <xf numFmtId="0" fontId="27" fillId="9" borderId="57" xfId="2" applyFont="1" applyFill="1" applyBorder="1" applyAlignment="1">
      <alignment vertical="center" wrapText="1"/>
    </xf>
    <xf numFmtId="0" fontId="27" fillId="24" borderId="57" xfId="2" applyFont="1" applyFill="1" applyBorder="1" applyAlignment="1">
      <alignment horizontal="center" vertical="center" wrapText="1"/>
    </xf>
    <xf numFmtId="0" fontId="27" fillId="33" borderId="22" xfId="2" applyFont="1" applyFill="1" applyBorder="1" applyAlignment="1">
      <alignment horizontal="center" vertical="center" wrapText="1"/>
    </xf>
    <xf numFmtId="0" fontId="27" fillId="32" borderId="61" xfId="2" applyFont="1" applyFill="1" applyBorder="1" applyAlignment="1">
      <alignment horizontal="center" vertical="center" textRotation="90"/>
    </xf>
    <xf numFmtId="0" fontId="27" fillId="32" borderId="58" xfId="2" applyFont="1" applyFill="1" applyBorder="1" applyAlignment="1">
      <alignment horizontal="center" vertical="center" textRotation="90"/>
    </xf>
    <xf numFmtId="0" fontId="27" fillId="32" borderId="58" xfId="2" applyFont="1" applyFill="1" applyBorder="1" applyAlignment="1">
      <alignment horizontal="center" vertical="center" textRotation="90" wrapText="1"/>
    </xf>
    <xf numFmtId="0" fontId="27" fillId="34" borderId="58" xfId="2" applyFont="1" applyFill="1" applyBorder="1" applyAlignment="1">
      <alignment horizontal="center" vertical="center" textRotation="90" wrapText="1"/>
    </xf>
    <xf numFmtId="0" fontId="27" fillId="34" borderId="61" xfId="2" applyFont="1" applyFill="1" applyBorder="1" applyAlignment="1">
      <alignment horizontal="center" vertical="center" textRotation="90" wrapText="1"/>
    </xf>
    <xf numFmtId="0" fontId="28" fillId="9" borderId="71" xfId="2" applyFont="1" applyFill="1" applyBorder="1" applyAlignment="1">
      <alignment horizontal="center" vertical="center" wrapText="1"/>
    </xf>
    <xf numFmtId="0" fontId="29" fillId="0" borderId="71" xfId="2" applyFont="1" applyBorder="1" applyAlignment="1">
      <alignment horizontal="center" vertical="center"/>
    </xf>
    <xf numFmtId="9" fontId="28" fillId="9" borderId="70" xfId="4" applyFont="1" applyFill="1" applyBorder="1" applyAlignment="1">
      <alignment horizontal="center" vertical="center"/>
    </xf>
    <xf numFmtId="0" fontId="28" fillId="33" borderId="70" xfId="2" applyFont="1" applyFill="1" applyBorder="1" applyAlignment="1">
      <alignment horizontal="center" vertical="center"/>
    </xf>
    <xf numFmtId="9" fontId="28" fillId="9" borderId="65" xfId="4" applyFont="1" applyFill="1" applyBorder="1" applyAlignment="1">
      <alignment horizontal="center" vertical="center" wrapText="1"/>
    </xf>
    <xf numFmtId="9" fontId="28" fillId="9" borderId="70" xfId="2" applyNumberFormat="1" applyFont="1" applyFill="1" applyBorder="1" applyAlignment="1">
      <alignment horizontal="center" vertical="center"/>
    </xf>
    <xf numFmtId="0" fontId="29" fillId="36" borderId="70" xfId="2" applyFont="1" applyFill="1" applyBorder="1" applyAlignment="1">
      <alignment vertical="center"/>
    </xf>
    <xf numFmtId="0" fontId="28" fillId="33" borderId="3" xfId="2" applyFont="1" applyFill="1" applyBorder="1" applyAlignment="1">
      <alignment horizontal="center" vertical="center"/>
    </xf>
    <xf numFmtId="9" fontId="28" fillId="9" borderId="3" xfId="2" applyNumberFormat="1" applyFont="1" applyFill="1" applyBorder="1" applyAlignment="1">
      <alignment horizontal="center" vertical="center"/>
    </xf>
    <xf numFmtId="0" fontId="29" fillId="36" borderId="3" xfId="2" applyFont="1" applyFill="1" applyBorder="1" applyAlignment="1">
      <alignment vertical="center"/>
    </xf>
    <xf numFmtId="9" fontId="28" fillId="9" borderId="5" xfId="4" applyFont="1" applyFill="1" applyBorder="1" applyAlignment="1">
      <alignment horizontal="center" vertical="center"/>
    </xf>
    <xf numFmtId="0" fontId="28" fillId="33" borderId="5" xfId="2" applyFont="1" applyFill="1" applyBorder="1" applyAlignment="1">
      <alignment horizontal="center" vertical="center"/>
    </xf>
    <xf numFmtId="9" fontId="28" fillId="9" borderId="5" xfId="2" applyNumberFormat="1" applyFont="1" applyFill="1" applyBorder="1" applyAlignment="1">
      <alignment horizontal="center" vertical="center"/>
    </xf>
    <xf numFmtId="0" fontId="29" fillId="36" borderId="5" xfId="2" applyFont="1" applyFill="1" applyBorder="1" applyAlignment="1">
      <alignment vertical="center"/>
    </xf>
    <xf numFmtId="0" fontId="28" fillId="9" borderId="5" xfId="2" applyFont="1" applyFill="1" applyBorder="1" applyAlignment="1">
      <alignment horizontal="center" vertical="center"/>
    </xf>
    <xf numFmtId="0" fontId="28" fillId="33" borderId="68" xfId="2" applyFont="1" applyFill="1" applyBorder="1" applyAlignment="1">
      <alignment horizontal="center" vertical="center"/>
    </xf>
    <xf numFmtId="9" fontId="28" fillId="9" borderId="68" xfId="2" applyNumberFormat="1" applyFont="1" applyFill="1" applyBorder="1" applyAlignment="1">
      <alignment horizontal="center" vertical="center"/>
    </xf>
    <xf numFmtId="0" fontId="29" fillId="36" borderId="68" xfId="2" applyFont="1" applyFill="1" applyBorder="1" applyAlignment="1">
      <alignment vertical="center"/>
    </xf>
    <xf numFmtId="0" fontId="29" fillId="0" borderId="77" xfId="2" applyFont="1" applyBorder="1" applyAlignment="1">
      <alignment horizontal="center" vertical="center" wrapText="1"/>
    </xf>
    <xf numFmtId="0" fontId="29" fillId="0" borderId="76" xfId="2" quotePrefix="1" applyFont="1" applyBorder="1" applyAlignment="1">
      <alignment horizontal="center" vertical="center" wrapText="1"/>
    </xf>
    <xf numFmtId="9" fontId="29" fillId="0" borderId="76" xfId="4" applyFont="1" applyBorder="1" applyAlignment="1">
      <alignment horizontal="center" vertical="center"/>
    </xf>
    <xf numFmtId="0" fontId="29" fillId="11" borderId="76" xfId="2" applyFont="1" applyFill="1" applyBorder="1" applyAlignment="1">
      <alignment horizontal="center" vertical="center"/>
    </xf>
    <xf numFmtId="9" fontId="29" fillId="9" borderId="76" xfId="4" applyFont="1" applyFill="1" applyBorder="1" applyAlignment="1">
      <alignment horizontal="center" vertical="center"/>
    </xf>
    <xf numFmtId="0" fontId="29" fillId="44" borderId="76" xfId="2" applyFont="1" applyFill="1" applyBorder="1" applyAlignment="1">
      <alignment horizontal="center" vertical="center"/>
    </xf>
    <xf numFmtId="0" fontId="28" fillId="44" borderId="76" xfId="2" applyFont="1" applyFill="1" applyBorder="1" applyAlignment="1">
      <alignment horizontal="center" vertical="center"/>
    </xf>
    <xf numFmtId="0" fontId="29" fillId="0" borderId="77" xfId="2" applyFont="1" applyBorder="1" applyAlignment="1">
      <alignment horizontal="center" vertical="center"/>
    </xf>
    <xf numFmtId="0" fontId="29" fillId="36" borderId="69" xfId="2" applyFont="1" applyFill="1" applyBorder="1" applyAlignment="1">
      <alignment vertical="center"/>
    </xf>
    <xf numFmtId="0" fontId="29" fillId="10" borderId="69" xfId="2" applyFont="1" applyFill="1" applyBorder="1" applyAlignment="1">
      <alignment horizontal="center" vertical="center" wrapText="1"/>
    </xf>
    <xf numFmtId="17" fontId="29" fillId="10" borderId="69" xfId="2" applyNumberFormat="1" applyFont="1" applyFill="1" applyBorder="1" applyAlignment="1">
      <alignment horizontal="center" vertical="center" wrapText="1"/>
    </xf>
    <xf numFmtId="0" fontId="30" fillId="10" borderId="69" xfId="2" applyFont="1" applyFill="1" applyBorder="1" applyAlignment="1">
      <alignment horizontal="left" vertical="center" wrapText="1"/>
    </xf>
    <xf numFmtId="0" fontId="29" fillId="0" borderId="70" xfId="2" applyFont="1" applyBorder="1" applyAlignment="1">
      <alignment vertical="center" wrapText="1"/>
    </xf>
    <xf numFmtId="0" fontId="29" fillId="0" borderId="65" xfId="2" applyFont="1" applyBorder="1" applyAlignment="1">
      <alignment vertical="center" wrapText="1"/>
    </xf>
    <xf numFmtId="0" fontId="28" fillId="33" borderId="4" xfId="2" applyFont="1" applyFill="1" applyBorder="1" applyAlignment="1">
      <alignment horizontal="center" vertical="center"/>
    </xf>
    <xf numFmtId="0" fontId="29" fillId="43" borderId="4" xfId="2" applyFont="1" applyFill="1" applyBorder="1" applyAlignment="1">
      <alignment horizontal="center" vertical="center"/>
    </xf>
    <xf numFmtId="0" fontId="28" fillId="43" borderId="3" xfId="2" applyFont="1" applyFill="1" applyBorder="1" applyAlignment="1">
      <alignment horizontal="center" vertical="center"/>
    </xf>
    <xf numFmtId="0" fontId="29" fillId="0" borderId="69" xfId="2" applyFont="1" applyBorder="1" applyAlignment="1">
      <alignment vertical="center" wrapText="1"/>
    </xf>
    <xf numFmtId="0" fontId="29" fillId="9" borderId="68" xfId="8" applyFont="1" applyFill="1" applyBorder="1" applyAlignment="1">
      <alignment horizontal="center" vertical="center"/>
    </xf>
    <xf numFmtId="0" fontId="29" fillId="9" borderId="68" xfId="8" applyFont="1" applyFill="1" applyBorder="1" applyAlignment="1">
      <alignment horizontal="justify" vertical="center" wrapText="1"/>
    </xf>
    <xf numFmtId="0" fontId="28" fillId="9" borderId="68" xfId="8" applyFont="1" applyFill="1" applyBorder="1" applyAlignment="1">
      <alignment horizontal="justify" vertical="center" wrapText="1"/>
    </xf>
    <xf numFmtId="0" fontId="29" fillId="9" borderId="68" xfId="8" applyFont="1" applyFill="1" applyBorder="1" applyAlignment="1" applyProtection="1">
      <alignment horizontal="center" vertical="center"/>
      <protection hidden="1"/>
    </xf>
    <xf numFmtId="9" fontId="29" fillId="2" borderId="68" xfId="8" applyNumberFormat="1" applyFont="1" applyFill="1" applyBorder="1" applyAlignment="1">
      <alignment horizontal="center" vertical="center"/>
    </xf>
    <xf numFmtId="0" fontId="29" fillId="36" borderId="68" xfId="2" applyFont="1" applyFill="1" applyBorder="1" applyAlignment="1">
      <alignment horizontal="center" vertical="center"/>
    </xf>
    <xf numFmtId="0" fontId="29" fillId="9" borderId="70" xfId="8" applyFont="1" applyFill="1" applyBorder="1" applyAlignment="1">
      <alignment horizontal="center" vertical="center"/>
    </xf>
    <xf numFmtId="0" fontId="29" fillId="9" borderId="71" xfId="2" applyFont="1" applyFill="1" applyBorder="1" applyAlignment="1">
      <alignment horizontal="center" vertical="center"/>
    </xf>
    <xf numFmtId="9" fontId="28" fillId="9" borderId="71" xfId="4" applyFont="1" applyFill="1" applyBorder="1" applyAlignment="1">
      <alignment horizontal="center" vertical="center"/>
    </xf>
    <xf numFmtId="0" fontId="28" fillId="33" borderId="71" xfId="2" applyFont="1" applyFill="1" applyBorder="1" applyAlignment="1">
      <alignment horizontal="center" vertical="center"/>
    </xf>
    <xf numFmtId="9" fontId="28" fillId="9" borderId="71" xfId="4" applyFont="1" applyFill="1" applyBorder="1" applyAlignment="1">
      <alignment horizontal="center" vertical="center" wrapText="1"/>
    </xf>
    <xf numFmtId="0" fontId="29" fillId="43" borderId="71" xfId="2" applyFont="1" applyFill="1" applyBorder="1" applyAlignment="1">
      <alignment horizontal="center" vertical="center"/>
    </xf>
    <xf numFmtId="0" fontId="28" fillId="43" borderId="71" xfId="2" applyFont="1" applyFill="1" applyBorder="1" applyAlignment="1">
      <alignment horizontal="center" vertical="center"/>
    </xf>
    <xf numFmtId="0" fontId="29" fillId="9" borderId="3" xfId="8" applyFont="1" applyFill="1" applyBorder="1" applyAlignment="1">
      <alignment horizontal="center" vertical="center"/>
    </xf>
    <xf numFmtId="0" fontId="28" fillId="9" borderId="3" xfId="2" applyFont="1" applyFill="1" applyBorder="1" applyAlignment="1">
      <alignment vertical="center" wrapText="1"/>
    </xf>
    <xf numFmtId="0" fontId="29" fillId="9" borderId="3" xfId="8" applyFont="1" applyFill="1" applyBorder="1" applyAlignment="1">
      <alignment horizontal="center" vertical="center" wrapText="1"/>
    </xf>
    <xf numFmtId="0" fontId="29" fillId="9" borderId="5" xfId="8" applyFont="1" applyFill="1" applyBorder="1" applyAlignment="1">
      <alignment horizontal="center" vertical="center"/>
    </xf>
    <xf numFmtId="0" fontId="28" fillId="9" borderId="4" xfId="2" applyFont="1" applyFill="1" applyBorder="1" applyAlignment="1">
      <alignment vertical="center" wrapText="1"/>
    </xf>
    <xf numFmtId="0" fontId="28" fillId="9" borderId="69" xfId="2" applyFont="1" applyFill="1" applyBorder="1" applyAlignment="1">
      <alignment vertical="center" wrapText="1"/>
    </xf>
    <xf numFmtId="0" fontId="29" fillId="9" borderId="69" xfId="8" applyFont="1" applyFill="1" applyBorder="1" applyAlignment="1">
      <alignment horizontal="center" vertical="center" wrapText="1"/>
    </xf>
    <xf numFmtId="9" fontId="28" fillId="9" borderId="65" xfId="4" applyFont="1" applyFill="1" applyBorder="1" applyAlignment="1">
      <alignment horizontal="center" vertical="center"/>
    </xf>
    <xf numFmtId="0" fontId="28" fillId="33" borderId="65" xfId="2" applyFont="1" applyFill="1" applyBorder="1" applyAlignment="1">
      <alignment horizontal="center" vertical="center"/>
    </xf>
    <xf numFmtId="0" fontId="29" fillId="43" borderId="5" xfId="2" applyFont="1" applyFill="1" applyBorder="1" applyAlignment="1">
      <alignment horizontal="center" vertical="center"/>
    </xf>
    <xf numFmtId="0" fontId="28" fillId="43" borderId="5" xfId="2" applyFont="1" applyFill="1" applyBorder="1" applyAlignment="1">
      <alignment horizontal="center" vertical="center"/>
    </xf>
    <xf numFmtId="0" fontId="29" fillId="16" borderId="76" xfId="2" applyFont="1" applyFill="1" applyBorder="1" applyAlignment="1">
      <alignment horizontal="center" vertical="center"/>
    </xf>
    <xf numFmtId="0" fontId="29" fillId="27" borderId="76" xfId="2" applyFont="1" applyFill="1" applyBorder="1" applyAlignment="1">
      <alignment horizontal="center" vertical="center"/>
    </xf>
    <xf numFmtId="0" fontId="29" fillId="0" borderId="76" xfId="2" applyFont="1" applyBorder="1" applyAlignment="1">
      <alignment vertical="center" wrapText="1"/>
    </xf>
    <xf numFmtId="9" fontId="29" fillId="9" borderId="76" xfId="4" applyFont="1" applyFill="1" applyBorder="1" applyAlignment="1">
      <alignment vertical="center"/>
    </xf>
    <xf numFmtId="0" fontId="29" fillId="27" borderId="76" xfId="2" applyFont="1" applyFill="1" applyBorder="1" applyAlignment="1">
      <alignment vertical="center"/>
    </xf>
    <xf numFmtId="0" fontId="29" fillId="9" borderId="72" xfId="2" applyFont="1" applyFill="1" applyBorder="1" applyAlignment="1">
      <alignment horizontal="center" vertical="center"/>
    </xf>
    <xf numFmtId="9" fontId="28" fillId="9" borderId="76" xfId="4" applyFont="1" applyFill="1" applyBorder="1" applyAlignment="1">
      <alignment horizontal="center" vertical="center"/>
    </xf>
    <xf numFmtId="0" fontId="28" fillId="33" borderId="76" xfId="2" applyFont="1" applyFill="1" applyBorder="1" applyAlignment="1">
      <alignment horizontal="center" vertical="center"/>
    </xf>
    <xf numFmtId="9" fontId="28" fillId="9" borderId="76" xfId="4" applyFont="1" applyFill="1" applyBorder="1" applyAlignment="1">
      <alignment horizontal="center" vertical="center" wrapText="1"/>
    </xf>
    <xf numFmtId="9" fontId="28" fillId="9" borderId="76" xfId="2" applyNumberFormat="1" applyFont="1" applyFill="1" applyBorder="1" applyAlignment="1">
      <alignment horizontal="center" vertical="center"/>
    </xf>
    <xf numFmtId="0" fontId="29" fillId="36" borderId="76" xfId="2" applyFont="1" applyFill="1" applyBorder="1" applyAlignment="1">
      <alignment vertical="center"/>
    </xf>
    <xf numFmtId="0" fontId="28" fillId="9" borderId="76" xfId="2" applyFont="1" applyFill="1" applyBorder="1" applyAlignment="1">
      <alignment horizontal="center" vertical="center"/>
    </xf>
    <xf numFmtId="0" fontId="29" fillId="9" borderId="80" xfId="2" applyFont="1" applyFill="1" applyBorder="1" applyAlignment="1">
      <alignment horizontal="center" vertical="center" wrapText="1"/>
    </xf>
    <xf numFmtId="9" fontId="28" fillId="9" borderId="70" xfId="4" applyFont="1" applyFill="1" applyBorder="1" applyAlignment="1">
      <alignment horizontal="center" vertical="center" wrapText="1"/>
    </xf>
    <xf numFmtId="0" fontId="28" fillId="9" borderId="70" xfId="2" applyFont="1" applyFill="1" applyBorder="1" applyAlignment="1">
      <alignment vertical="center" wrapText="1"/>
    </xf>
    <xf numFmtId="0" fontId="28" fillId="9" borderId="4" xfId="2" applyFont="1" applyFill="1" applyBorder="1" applyAlignment="1">
      <alignment horizontal="center" vertical="center"/>
    </xf>
    <xf numFmtId="0" fontId="29" fillId="9" borderId="14" xfId="2" applyFont="1" applyFill="1" applyBorder="1" applyAlignment="1">
      <alignment horizontal="center" vertical="center"/>
    </xf>
    <xf numFmtId="9" fontId="28" fillId="9" borderId="14" xfId="4" applyFont="1" applyFill="1" applyBorder="1" applyAlignment="1">
      <alignment horizontal="center" vertical="center" wrapText="1"/>
    </xf>
    <xf numFmtId="0" fontId="29" fillId="35" borderId="65" xfId="2" applyFont="1" applyFill="1" applyBorder="1" applyAlignment="1">
      <alignment vertical="center"/>
    </xf>
    <xf numFmtId="0" fontId="29" fillId="0" borderId="72" xfId="2" applyFont="1" applyBorder="1"/>
    <xf numFmtId="0" fontId="29" fillId="35" borderId="3" xfId="2" applyFont="1" applyFill="1" applyBorder="1" applyAlignment="1">
      <alignment vertical="center"/>
    </xf>
    <xf numFmtId="0" fontId="47" fillId="28" borderId="4" xfId="2" applyFont="1" applyFill="1" applyBorder="1" applyAlignment="1">
      <alignment vertical="center"/>
    </xf>
    <xf numFmtId="0" fontId="47" fillId="28" borderId="68" xfId="2" applyFont="1" applyFill="1" applyBorder="1" applyAlignment="1">
      <alignment vertical="center"/>
    </xf>
    <xf numFmtId="0" fontId="7" fillId="45" borderId="2" xfId="2" applyFill="1"/>
    <xf numFmtId="0" fontId="29" fillId="45" borderId="2" xfId="2" applyFont="1" applyFill="1" applyAlignment="1">
      <alignment horizontal="center" vertical="center" wrapText="1"/>
    </xf>
    <xf numFmtId="0" fontId="29" fillId="45" borderId="14" xfId="2" applyFont="1" applyFill="1" applyBorder="1" applyAlignment="1">
      <alignment horizontal="center" vertical="center" wrapText="1"/>
    </xf>
    <xf numFmtId="0" fontId="29" fillId="45" borderId="65" xfId="2" applyFont="1" applyFill="1" applyBorder="1" applyAlignment="1">
      <alignment horizontal="center" vertical="center" wrapText="1"/>
    </xf>
    <xf numFmtId="0" fontId="28" fillId="45" borderId="65" xfId="2" applyFont="1" applyFill="1" applyBorder="1" applyAlignment="1">
      <alignment horizontal="center" vertical="center" wrapText="1"/>
    </xf>
    <xf numFmtId="0" fontId="29" fillId="45" borderId="65" xfId="2" applyFont="1" applyFill="1" applyBorder="1" applyAlignment="1">
      <alignment horizontal="center" vertical="center"/>
    </xf>
    <xf numFmtId="0" fontId="29" fillId="45" borderId="65" xfId="2" quotePrefix="1" applyFont="1" applyFill="1" applyBorder="1" applyAlignment="1">
      <alignment horizontal="center" vertical="center" wrapText="1"/>
    </xf>
    <xf numFmtId="9" fontId="29" fillId="45" borderId="65" xfId="4" applyFont="1" applyFill="1" applyBorder="1" applyAlignment="1">
      <alignment horizontal="center" vertical="center"/>
    </xf>
    <xf numFmtId="0" fontId="28" fillId="45" borderId="65" xfId="2" applyFont="1" applyFill="1" applyBorder="1" applyAlignment="1">
      <alignment horizontal="center" vertical="center"/>
    </xf>
    <xf numFmtId="9" fontId="28" fillId="45" borderId="65" xfId="4" applyFont="1" applyFill="1" applyBorder="1" applyAlignment="1">
      <alignment horizontal="center" vertical="center"/>
    </xf>
    <xf numFmtId="9" fontId="28" fillId="45" borderId="65" xfId="4" applyFont="1" applyFill="1" applyBorder="1" applyAlignment="1">
      <alignment horizontal="center" vertical="center" wrapText="1"/>
    </xf>
    <xf numFmtId="0" fontId="47" fillId="45" borderId="65" xfId="2" applyFont="1" applyFill="1" applyBorder="1" applyAlignment="1">
      <alignment vertical="center"/>
    </xf>
    <xf numFmtId="0" fontId="29" fillId="46" borderId="65" xfId="2" applyFont="1" applyFill="1" applyBorder="1" applyAlignment="1">
      <alignment horizontal="center" vertical="center" wrapText="1"/>
    </xf>
    <xf numFmtId="0" fontId="30" fillId="46" borderId="65" xfId="2" applyFont="1" applyFill="1" applyBorder="1" applyAlignment="1">
      <alignment horizontal="left" vertical="center" wrapText="1"/>
    </xf>
    <xf numFmtId="0" fontId="29" fillId="45" borderId="2" xfId="2" applyFont="1" applyFill="1"/>
    <xf numFmtId="0" fontId="29" fillId="43" borderId="3" xfId="2" applyFont="1" applyFill="1" applyBorder="1" applyAlignment="1">
      <alignment vertical="center"/>
    </xf>
    <xf numFmtId="0" fontId="28" fillId="11" borderId="3" xfId="2" applyFont="1" applyFill="1" applyBorder="1" applyAlignment="1">
      <alignment horizontal="center" vertical="center"/>
    </xf>
    <xf numFmtId="0" fontId="29" fillId="43" borderId="68" xfId="2" applyFont="1" applyFill="1" applyBorder="1" applyAlignment="1">
      <alignment vertical="center"/>
    </xf>
    <xf numFmtId="9" fontId="40" fillId="6" borderId="4" xfId="2" applyNumberFormat="1" applyFont="1" applyFill="1" applyBorder="1" applyAlignment="1">
      <alignment horizontal="center" vertical="center" wrapText="1" readingOrder="1"/>
    </xf>
    <xf numFmtId="9" fontId="40" fillId="6" borderId="68" xfId="2" applyNumberFormat="1" applyFont="1" applyFill="1" applyBorder="1" applyAlignment="1">
      <alignment horizontal="center" vertical="center" wrapText="1" readingOrder="1"/>
    </xf>
    <xf numFmtId="0" fontId="29" fillId="9" borderId="2" xfId="2" applyFont="1" applyFill="1" applyAlignment="1">
      <alignment horizontal="center" vertical="center" wrapText="1"/>
    </xf>
    <xf numFmtId="0" fontId="28" fillId="9" borderId="2" xfId="2" applyFont="1" applyFill="1" applyAlignment="1">
      <alignment horizontal="center" vertical="center" wrapText="1"/>
    </xf>
    <xf numFmtId="0" fontId="29" fillId="9" borderId="2" xfId="2" applyFont="1" applyFill="1" applyAlignment="1">
      <alignment horizontal="center" vertical="center"/>
    </xf>
    <xf numFmtId="0" fontId="29" fillId="9" borderId="2" xfId="2" quotePrefix="1" applyFont="1" applyFill="1" applyAlignment="1">
      <alignment horizontal="center" vertical="center" wrapText="1"/>
    </xf>
    <xf numFmtId="9" fontId="29" fillId="9" borderId="2" xfId="4" applyFont="1" applyFill="1" applyBorder="1" applyAlignment="1">
      <alignment horizontal="center" vertical="center"/>
    </xf>
    <xf numFmtId="0" fontId="28" fillId="9" borderId="2" xfId="2" applyFont="1" applyFill="1" applyAlignment="1">
      <alignment horizontal="center" vertical="center"/>
    </xf>
    <xf numFmtId="9" fontId="28" fillId="9" borderId="2" xfId="4" applyFont="1" applyFill="1" applyBorder="1" applyAlignment="1">
      <alignment horizontal="center" vertical="center"/>
    </xf>
    <xf numFmtId="9" fontId="28" fillId="9" borderId="2" xfId="4" applyFont="1" applyFill="1" applyBorder="1" applyAlignment="1">
      <alignment horizontal="center" vertical="center" wrapText="1"/>
    </xf>
    <xf numFmtId="0" fontId="47" fillId="9" borderId="2" xfId="2" applyFont="1" applyFill="1" applyAlignment="1">
      <alignment vertical="center"/>
    </xf>
    <xf numFmtId="0" fontId="29" fillId="10" borderId="2" xfId="2" applyFont="1" applyFill="1" applyAlignment="1">
      <alignment horizontal="center" vertical="center" wrapText="1"/>
    </xf>
    <xf numFmtId="0" fontId="30" fillId="10" borderId="2" xfId="2" applyFont="1" applyFill="1" applyAlignment="1">
      <alignment horizontal="left" vertical="center" wrapText="1"/>
    </xf>
    <xf numFmtId="0" fontId="7" fillId="9" borderId="2" xfId="2" applyFill="1" applyAlignment="1">
      <alignment horizontal="center"/>
    </xf>
    <xf numFmtId="0" fontId="8" fillId="9" borderId="2" xfId="2" applyFont="1" applyFill="1" applyAlignment="1">
      <alignment horizontal="center" vertical="center" wrapText="1"/>
    </xf>
    <xf numFmtId="0" fontId="8" fillId="9" borderId="2" xfId="2" applyFont="1" applyFill="1" applyAlignment="1">
      <alignment horizontal="center" vertical="center"/>
    </xf>
    <xf numFmtId="0" fontId="8" fillId="9" borderId="2" xfId="2" quotePrefix="1" applyFont="1" applyFill="1" applyAlignment="1">
      <alignment horizontal="center" vertical="center" wrapText="1"/>
    </xf>
    <xf numFmtId="9" fontId="8" fillId="9" borderId="2" xfId="4" applyFont="1" applyFill="1" applyBorder="1" applyAlignment="1">
      <alignment horizontal="center" vertical="center"/>
    </xf>
    <xf numFmtId="0" fontId="8" fillId="9" borderId="2" xfId="2" applyFont="1" applyFill="1" applyAlignment="1">
      <alignment vertical="center" wrapText="1"/>
    </xf>
    <xf numFmtId="0" fontId="7" fillId="9" borderId="2" xfId="2" applyFill="1" applyAlignment="1">
      <alignment horizontal="center" vertical="center"/>
    </xf>
    <xf numFmtId="0" fontId="29" fillId="9" borderId="2" xfId="2" applyFont="1" applyFill="1" applyAlignment="1">
      <alignment horizontal="center"/>
    </xf>
    <xf numFmtId="0" fontId="29" fillId="9" borderId="2" xfId="2" applyFont="1" applyFill="1" applyAlignment="1">
      <alignment vertical="center" wrapText="1"/>
    </xf>
    <xf numFmtId="0" fontId="34" fillId="24" borderId="3" xfId="2" applyFont="1" applyFill="1" applyBorder="1" applyAlignment="1">
      <alignment horizontal="center" vertical="center"/>
    </xf>
    <xf numFmtId="0" fontId="37" fillId="26" borderId="2" xfId="2" applyFont="1" applyFill="1" applyAlignment="1">
      <alignment horizontal="center" vertical="center" wrapText="1" readingOrder="1"/>
    </xf>
    <xf numFmtId="0" fontId="41" fillId="9" borderId="3" xfId="2" applyFont="1" applyFill="1" applyBorder="1" applyAlignment="1">
      <alignment horizontal="left" vertical="center" wrapText="1" readingOrder="1"/>
    </xf>
    <xf numFmtId="0" fontId="40" fillId="0" borderId="2" xfId="2" applyFont="1" applyAlignment="1">
      <alignment horizontal="center" vertical="center" wrapText="1" readingOrder="1"/>
    </xf>
    <xf numFmtId="0" fontId="40" fillId="9" borderId="3" xfId="2" applyFont="1" applyFill="1" applyBorder="1" applyAlignment="1">
      <alignment horizontal="left" vertical="center" wrapText="1" readingOrder="1"/>
    </xf>
    <xf numFmtId="0" fontId="41" fillId="0" borderId="2" xfId="2" applyFont="1" applyAlignment="1">
      <alignment horizontal="center" vertical="center" wrapText="1" readingOrder="1"/>
    </xf>
    <xf numFmtId="0" fontId="40" fillId="0" borderId="3" xfId="2" applyFont="1" applyBorder="1" applyAlignment="1">
      <alignment horizontal="left" vertical="center" wrapText="1" readingOrder="1"/>
    </xf>
    <xf numFmtId="0" fontId="29" fillId="0" borderId="65" xfId="2" applyFont="1" applyBorder="1" applyAlignment="1">
      <alignment horizontal="center" vertical="center" wrapText="1"/>
    </xf>
    <xf numFmtId="0" fontId="28" fillId="9" borderId="65"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9" fillId="9" borderId="3" xfId="2" applyFont="1" applyFill="1" applyBorder="1" applyAlignment="1">
      <alignment horizontal="center" vertical="center" wrapText="1"/>
    </xf>
    <xf numFmtId="0" fontId="29" fillId="9" borderId="68"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9" fillId="0" borderId="3" xfId="2" applyFont="1" applyBorder="1" applyAlignment="1">
      <alignment horizontal="center" vertical="center"/>
    </xf>
    <xf numFmtId="0" fontId="28" fillId="9" borderId="68" xfId="2" applyFont="1" applyFill="1" applyBorder="1" applyAlignment="1">
      <alignment horizontal="center" vertical="center" wrapText="1"/>
    </xf>
    <xf numFmtId="0" fontId="29" fillId="0" borderId="14" xfId="2" applyFont="1" applyBorder="1" applyAlignment="1">
      <alignment horizontal="center" vertical="center" wrapText="1"/>
    </xf>
    <xf numFmtId="0" fontId="28" fillId="9" borderId="5" xfId="2" applyFont="1" applyFill="1" applyBorder="1" applyAlignment="1">
      <alignment horizontal="center" vertical="center" wrapText="1"/>
    </xf>
    <xf numFmtId="0" fontId="51" fillId="9" borderId="76" xfId="2" applyFont="1" applyFill="1" applyBorder="1" applyAlignment="1">
      <alignment horizontal="center" vertical="center" wrapText="1"/>
    </xf>
    <xf numFmtId="0" fontId="51" fillId="9" borderId="76" xfId="2" applyFont="1" applyFill="1" applyBorder="1" applyAlignment="1">
      <alignment horizontal="center" vertical="center"/>
    </xf>
    <xf numFmtId="0" fontId="51" fillId="9" borderId="76" xfId="2" quotePrefix="1" applyFont="1" applyFill="1" applyBorder="1" applyAlignment="1">
      <alignment horizontal="center" vertical="center" wrapText="1"/>
    </xf>
    <xf numFmtId="9" fontId="51" fillId="9" borderId="76" xfId="4" applyFont="1" applyFill="1" applyBorder="1" applyAlignment="1">
      <alignment horizontal="center" vertical="center"/>
    </xf>
    <xf numFmtId="0" fontId="51" fillId="47" borderId="76" xfId="2" applyFont="1" applyFill="1" applyBorder="1" applyAlignment="1">
      <alignment horizontal="center" vertical="center"/>
    </xf>
    <xf numFmtId="0" fontId="51" fillId="43" borderId="76" xfId="2" applyFont="1" applyFill="1" applyBorder="1" applyAlignment="1">
      <alignment horizontal="center" vertical="center"/>
    </xf>
    <xf numFmtId="0" fontId="51" fillId="11" borderId="76" xfId="2" applyFont="1" applyFill="1" applyBorder="1" applyAlignment="1">
      <alignment horizontal="center" vertical="center"/>
    </xf>
    <xf numFmtId="0" fontId="46" fillId="9" borderId="76" xfId="2" applyFont="1" applyFill="1" applyBorder="1" applyAlignment="1">
      <alignment horizontal="center" vertical="center"/>
    </xf>
    <xf numFmtId="0" fontId="46" fillId="0" borderId="76" xfId="2" applyFont="1" applyBorder="1" applyAlignment="1">
      <alignment horizontal="center" vertical="center"/>
    </xf>
    <xf numFmtId="9" fontId="51" fillId="9" borderId="76" xfId="4" applyFont="1" applyFill="1" applyBorder="1" applyAlignment="1">
      <alignment horizontal="center" vertical="center" wrapText="1"/>
    </xf>
    <xf numFmtId="0" fontId="46" fillId="44" borderId="76" xfId="2" applyFont="1" applyFill="1" applyBorder="1" applyAlignment="1">
      <alignment horizontal="center" vertical="center"/>
    </xf>
    <xf numFmtId="0" fontId="29" fillId="10" borderId="76" xfId="2" applyFont="1" applyFill="1" applyBorder="1" applyAlignment="1">
      <alignment horizontal="center" vertical="center" wrapText="1"/>
    </xf>
    <xf numFmtId="0" fontId="30" fillId="10" borderId="76" xfId="2" applyFont="1" applyFill="1" applyBorder="1" applyAlignment="1">
      <alignment horizontal="center" vertical="center" wrapText="1"/>
    </xf>
    <xf numFmtId="0" fontId="51" fillId="9" borderId="69" xfId="2" applyFont="1" applyFill="1" applyBorder="1" applyAlignment="1">
      <alignment horizontal="center" vertical="center"/>
    </xf>
    <xf numFmtId="0" fontId="51" fillId="9" borderId="68" xfId="2" applyFont="1" applyFill="1" applyBorder="1" applyAlignment="1">
      <alignment horizontal="center" vertical="center" wrapText="1"/>
    </xf>
    <xf numFmtId="0" fontId="7" fillId="9" borderId="53" xfId="2" applyFill="1" applyBorder="1" applyAlignment="1">
      <alignment horizontal="center" vertical="center" wrapText="1"/>
    </xf>
    <xf numFmtId="0" fontId="7" fillId="9" borderId="66" xfId="2" applyFill="1" applyBorder="1" applyAlignment="1">
      <alignment horizontal="center" vertical="center" wrapText="1"/>
    </xf>
    <xf numFmtId="0" fontId="7" fillId="9" borderId="56" xfId="2" applyFill="1" applyBorder="1" applyAlignment="1">
      <alignment horizontal="center" vertical="center" wrapText="1"/>
    </xf>
    <xf numFmtId="0" fontId="10" fillId="0" borderId="54" xfId="2" applyFont="1" applyBorder="1" applyAlignment="1">
      <alignment horizontal="center" vertical="center"/>
    </xf>
    <xf numFmtId="0" fontId="10" fillId="0" borderId="67" xfId="2" applyFont="1" applyBorder="1" applyAlignment="1">
      <alignment horizontal="center" vertical="center"/>
    </xf>
    <xf numFmtId="0" fontId="10" fillId="0" borderId="55" xfId="2" applyFont="1" applyBorder="1" applyAlignment="1">
      <alignment horizontal="center" vertical="center"/>
    </xf>
    <xf numFmtId="0" fontId="10" fillId="0" borderId="5" xfId="2" applyFont="1" applyBorder="1" applyAlignment="1">
      <alignment horizontal="center" vertical="center"/>
    </xf>
    <xf numFmtId="0" fontId="10" fillId="0" borderId="65" xfId="2" applyFont="1" applyBorder="1" applyAlignment="1">
      <alignment horizontal="center" vertical="center"/>
    </xf>
    <xf numFmtId="0" fontId="10" fillId="0" borderId="4" xfId="2" applyFont="1" applyBorder="1" applyAlignment="1">
      <alignment horizontal="center" vertical="center"/>
    </xf>
    <xf numFmtId="0" fontId="10" fillId="0" borderId="53" xfId="2" applyFont="1" applyBorder="1" applyAlignment="1">
      <alignment horizontal="center" vertical="center"/>
    </xf>
    <xf numFmtId="0" fontId="10" fillId="0" borderId="66" xfId="2" applyFont="1" applyBorder="1" applyAlignment="1">
      <alignment horizontal="center" vertical="center"/>
    </xf>
    <xf numFmtId="0" fontId="10" fillId="0" borderId="56" xfId="2" applyFont="1" applyBorder="1" applyAlignment="1">
      <alignment horizontal="center" vertical="center"/>
    </xf>
    <xf numFmtId="0" fontId="3" fillId="0" borderId="18" xfId="2" applyFont="1" applyBorder="1" applyAlignment="1">
      <alignment horizontal="center" vertical="center" wrapText="1"/>
    </xf>
    <xf numFmtId="0" fontId="7" fillId="0" borderId="54" xfId="2" applyBorder="1" applyAlignment="1">
      <alignment horizontal="center" vertical="center" wrapText="1"/>
    </xf>
    <xf numFmtId="0" fontId="7" fillId="0" borderId="67" xfId="2" applyBorder="1" applyAlignment="1">
      <alignment horizontal="center" vertical="center" wrapText="1"/>
    </xf>
    <xf numFmtId="0" fontId="7" fillId="0" borderId="55" xfId="2" applyBorder="1" applyAlignment="1">
      <alignment horizontal="center" vertical="center" wrapText="1"/>
    </xf>
    <xf numFmtId="0" fontId="10" fillId="0" borderId="1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10" fillId="0" borderId="3" xfId="2" applyFont="1" applyBorder="1" applyAlignment="1">
      <alignment horizontal="center" vertical="center" wrapText="1"/>
    </xf>
    <xf numFmtId="0" fontId="10" fillId="13" borderId="35" xfId="2" applyFont="1" applyFill="1" applyBorder="1" applyAlignment="1">
      <alignment horizontal="center" vertical="center" wrapText="1"/>
    </xf>
    <xf numFmtId="0" fontId="10" fillId="13" borderId="21" xfId="2" applyFont="1" applyFill="1" applyBorder="1" applyAlignment="1">
      <alignment horizontal="center" vertical="center" wrapText="1"/>
    </xf>
    <xf numFmtId="0" fontId="10" fillId="13" borderId="13" xfId="2" applyFont="1" applyFill="1" applyBorder="1" applyAlignment="1">
      <alignment horizontal="center" vertical="center" wrapText="1"/>
    </xf>
    <xf numFmtId="0" fontId="10" fillId="13" borderId="14" xfId="2" applyFont="1" applyFill="1" applyBorder="1" applyAlignment="1">
      <alignment horizontal="center" vertical="center" wrapText="1"/>
    </xf>
    <xf numFmtId="0" fontId="3" fillId="9" borderId="6" xfId="2" applyFont="1" applyFill="1" applyBorder="1" applyAlignment="1">
      <alignment horizontal="left" vertical="center" wrapText="1"/>
    </xf>
    <xf numFmtId="0" fontId="3" fillId="9" borderId="33" xfId="2" applyFont="1" applyFill="1" applyBorder="1" applyAlignment="1">
      <alignment horizontal="left" vertical="center" wrapText="1"/>
    </xf>
    <xf numFmtId="0" fontId="3" fillId="9" borderId="34" xfId="2" applyFont="1" applyFill="1" applyBorder="1" applyAlignment="1">
      <alignment horizontal="left" vertical="center" wrapText="1"/>
    </xf>
    <xf numFmtId="0" fontId="3" fillId="9" borderId="3" xfId="2" applyFont="1" applyFill="1" applyBorder="1" applyAlignment="1">
      <alignment horizontal="left" vertical="center" wrapText="1"/>
    </xf>
    <xf numFmtId="0" fontId="3" fillId="9" borderId="18" xfId="2" applyFont="1" applyFill="1" applyBorder="1" applyAlignment="1">
      <alignment horizontal="left" vertical="center" wrapText="1"/>
    </xf>
    <xf numFmtId="0" fontId="9" fillId="33" borderId="37" xfId="2" applyFont="1" applyFill="1" applyBorder="1" applyAlignment="1">
      <alignment horizontal="center" vertical="center" textRotation="90"/>
    </xf>
    <xf numFmtId="0" fontId="9" fillId="33" borderId="62" xfId="2" applyFont="1" applyFill="1" applyBorder="1" applyAlignment="1">
      <alignment horizontal="center" vertical="center" textRotation="90"/>
    </xf>
    <xf numFmtId="0" fontId="9" fillId="33" borderId="63" xfId="2" applyFont="1" applyFill="1" applyBorder="1" applyAlignment="1">
      <alignment horizontal="center" vertical="center" textRotation="90"/>
    </xf>
    <xf numFmtId="0" fontId="10" fillId="38" borderId="30" xfId="2" applyFont="1" applyFill="1" applyBorder="1" applyAlignment="1">
      <alignment horizontal="center" vertical="center" wrapText="1"/>
    </xf>
    <xf numFmtId="0" fontId="10" fillId="38" borderId="32" xfId="2" applyFont="1" applyFill="1" applyBorder="1" applyAlignment="1">
      <alignment horizontal="center" vertical="center" wrapText="1"/>
    </xf>
    <xf numFmtId="0" fontId="10" fillId="39" borderId="32" xfId="2" applyFont="1" applyFill="1" applyBorder="1" applyAlignment="1">
      <alignment horizontal="center" vertical="center" wrapText="1"/>
    </xf>
    <xf numFmtId="0" fontId="13" fillId="40" borderId="32" xfId="2" applyFont="1" applyFill="1" applyBorder="1" applyAlignment="1">
      <alignment horizontal="center" vertical="center"/>
    </xf>
    <xf numFmtId="0" fontId="10" fillId="41" borderId="32" xfId="2" applyFont="1" applyFill="1" applyBorder="1" applyAlignment="1">
      <alignment horizontal="center" vertical="center" wrapText="1"/>
    </xf>
    <xf numFmtId="0" fontId="10" fillId="42" borderId="32" xfId="2" applyFont="1" applyFill="1" applyBorder="1" applyAlignment="1">
      <alignment horizontal="center" vertical="center" wrapText="1"/>
    </xf>
    <xf numFmtId="0" fontId="3" fillId="33" borderId="32" xfId="2" applyFont="1" applyFill="1" applyBorder="1" applyAlignment="1">
      <alignment horizontal="center"/>
    </xf>
    <xf numFmtId="0" fontId="3" fillId="33" borderId="43" xfId="2" applyFont="1" applyFill="1" applyBorder="1" applyAlignment="1">
      <alignment horizontal="center"/>
    </xf>
    <xf numFmtId="0" fontId="13" fillId="21" borderId="32" xfId="2" applyFont="1" applyFill="1" applyBorder="1" applyAlignment="1">
      <alignment horizontal="center" vertical="center"/>
    </xf>
    <xf numFmtId="0" fontId="3" fillId="17" borderId="32" xfId="2" applyFont="1" applyFill="1" applyBorder="1" applyAlignment="1">
      <alignment horizontal="center"/>
    </xf>
    <xf numFmtId="0" fontId="13" fillId="22" borderId="32" xfId="2" applyFont="1" applyFill="1" applyBorder="1" applyAlignment="1">
      <alignment horizontal="center" vertical="center" wrapText="1"/>
    </xf>
    <xf numFmtId="0" fontId="13" fillId="22" borderId="54" xfId="2" applyFont="1" applyFill="1" applyBorder="1" applyAlignment="1">
      <alignment horizontal="center" vertical="center" wrapText="1"/>
    </xf>
    <xf numFmtId="0" fontId="9" fillId="37" borderId="37" xfId="2" applyFont="1" applyFill="1" applyBorder="1" applyAlignment="1">
      <alignment horizontal="center" vertical="center" textRotation="90"/>
    </xf>
    <xf numFmtId="0" fontId="9" fillId="37" borderId="62" xfId="2" applyFont="1" applyFill="1" applyBorder="1" applyAlignment="1">
      <alignment horizontal="center" vertical="center" textRotation="90"/>
    </xf>
    <xf numFmtId="0" fontId="9" fillId="37" borderId="63" xfId="2" applyFont="1" applyFill="1" applyBorder="1" applyAlignment="1">
      <alignment horizontal="center" vertical="center" textRotation="90"/>
    </xf>
    <xf numFmtId="0" fontId="13" fillId="18" borderId="30" xfId="2" applyFont="1" applyFill="1" applyBorder="1" applyAlignment="1">
      <alignment horizontal="center" vertical="center" wrapText="1"/>
    </xf>
    <xf numFmtId="0" fontId="13" fillId="18" borderId="32" xfId="2" applyFont="1" applyFill="1" applyBorder="1" applyAlignment="1">
      <alignment horizontal="center" vertical="center" wrapText="1"/>
    </xf>
    <xf numFmtId="0" fontId="13" fillId="19" borderId="32" xfId="2" applyFont="1" applyFill="1" applyBorder="1" applyAlignment="1">
      <alignment horizontal="center" vertical="center" wrapText="1"/>
    </xf>
    <xf numFmtId="0" fontId="13" fillId="20" borderId="32" xfId="2" applyFont="1" applyFill="1" applyBorder="1" applyAlignment="1">
      <alignment horizontal="center" vertical="center" wrapText="1"/>
    </xf>
    <xf numFmtId="0" fontId="13" fillId="23" borderId="32" xfId="2" applyFont="1" applyFill="1" applyBorder="1" applyAlignment="1">
      <alignment horizontal="center" vertical="center" wrapText="1"/>
    </xf>
    <xf numFmtId="0" fontId="3" fillId="17" borderId="43" xfId="2" applyFont="1" applyFill="1" applyBorder="1" applyAlignment="1">
      <alignment horizontal="center"/>
    </xf>
    <xf numFmtId="0" fontId="12" fillId="9" borderId="13" xfId="2" applyFont="1" applyFill="1" applyBorder="1" applyAlignment="1">
      <alignment horizontal="center" vertical="center" wrapText="1"/>
    </xf>
    <xf numFmtId="0" fontId="10" fillId="0" borderId="3" xfId="2" applyFont="1" applyBorder="1" applyAlignment="1">
      <alignment horizontal="center" vertical="center"/>
    </xf>
    <xf numFmtId="0" fontId="10" fillId="0" borderId="18" xfId="2" applyFont="1" applyBorder="1" applyAlignment="1">
      <alignment horizontal="center" vertical="center"/>
    </xf>
    <xf numFmtId="0" fontId="10" fillId="13" borderId="32" xfId="2" applyFont="1" applyFill="1" applyBorder="1" applyAlignment="1">
      <alignment horizontal="center" vertical="center" wrapText="1"/>
    </xf>
    <xf numFmtId="0" fontId="10" fillId="13" borderId="3" xfId="2" applyFont="1" applyFill="1" applyBorder="1" applyAlignment="1">
      <alignment horizontal="center" vertical="center"/>
    </xf>
    <xf numFmtId="0" fontId="10" fillId="13" borderId="62" xfId="2" applyFont="1" applyFill="1" applyBorder="1" applyAlignment="1">
      <alignment horizontal="center" vertical="center"/>
    </xf>
    <xf numFmtId="0" fontId="10" fillId="13" borderId="7" xfId="2" applyFont="1" applyFill="1" applyBorder="1" applyAlignment="1">
      <alignment horizontal="center" vertical="center"/>
    </xf>
    <xf numFmtId="0" fontId="10" fillId="0" borderId="28" xfId="2" applyFont="1" applyBorder="1" applyAlignment="1">
      <alignment horizontal="left" vertical="center" wrapText="1"/>
    </xf>
    <xf numFmtId="0" fontId="10" fillId="0" borderId="28" xfId="2" applyFont="1" applyBorder="1" applyAlignment="1">
      <alignment horizontal="left" vertical="center"/>
    </xf>
    <xf numFmtId="0" fontId="10" fillId="0" borderId="29" xfId="2" applyFont="1" applyBorder="1" applyAlignment="1">
      <alignment horizontal="left" vertical="center"/>
    </xf>
    <xf numFmtId="0" fontId="10" fillId="13" borderId="30" xfId="2" applyFont="1" applyFill="1" applyBorder="1" applyAlignment="1">
      <alignment horizontal="center" vertical="center"/>
    </xf>
    <xf numFmtId="0" fontId="10" fillId="13" borderId="31" xfId="2" applyFont="1" applyFill="1" applyBorder="1" applyAlignment="1">
      <alignment horizontal="center" vertical="center"/>
    </xf>
    <xf numFmtId="0" fontId="7" fillId="9" borderId="31" xfId="2" applyFill="1" applyBorder="1" applyAlignment="1">
      <alignment horizontal="left" vertical="center" wrapText="1"/>
    </xf>
    <xf numFmtId="0" fontId="7" fillId="9" borderId="12" xfId="2" applyFill="1" applyBorder="1" applyAlignment="1">
      <alignment horizontal="left" vertical="center" wrapText="1"/>
    </xf>
    <xf numFmtId="0" fontId="10" fillId="13" borderId="32" xfId="2" applyFont="1" applyFill="1" applyBorder="1" applyAlignment="1">
      <alignment horizontal="center" vertical="center"/>
    </xf>
    <xf numFmtId="0" fontId="10" fillId="9" borderId="6" xfId="2" applyFont="1" applyFill="1" applyBorder="1" applyAlignment="1">
      <alignment horizontal="left" vertical="center"/>
    </xf>
    <xf numFmtId="0" fontId="10" fillId="9" borderId="33" xfId="2" applyFont="1" applyFill="1" applyBorder="1" applyAlignment="1">
      <alignment horizontal="left" vertical="center"/>
    </xf>
    <xf numFmtId="0" fontId="10" fillId="9" borderId="34" xfId="2" applyFont="1" applyFill="1" applyBorder="1" applyAlignment="1">
      <alignment horizontal="left" vertical="center"/>
    </xf>
    <xf numFmtId="0" fontId="27" fillId="9" borderId="3" xfId="2" applyFont="1" applyFill="1" applyBorder="1" applyAlignment="1">
      <alignment horizontal="center" vertical="center" wrapText="1"/>
    </xf>
    <xf numFmtId="0" fontId="27" fillId="9" borderId="2" xfId="2" applyFont="1" applyFill="1" applyAlignment="1">
      <alignment horizontal="center" vertical="center" wrapText="1"/>
    </xf>
    <xf numFmtId="0" fontId="50" fillId="9" borderId="3" xfId="2" applyFont="1" applyFill="1" applyBorder="1" applyAlignment="1">
      <alignment horizontal="center" vertical="center"/>
    </xf>
    <xf numFmtId="0" fontId="50" fillId="9" borderId="2" xfId="2" applyFont="1" applyFill="1" applyAlignment="1">
      <alignment horizontal="center" vertical="center"/>
    </xf>
    <xf numFmtId="0" fontId="27" fillId="0" borderId="48" xfId="2" applyFont="1" applyBorder="1" applyAlignment="1">
      <alignment horizontal="center" vertical="center"/>
    </xf>
    <xf numFmtId="0" fontId="27" fillId="0" borderId="52" xfId="2" applyFont="1" applyBorder="1" applyAlignment="1">
      <alignment horizontal="center" vertical="center"/>
    </xf>
    <xf numFmtId="0" fontId="27" fillId="0" borderId="8"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22" xfId="2" applyFont="1" applyBorder="1" applyAlignment="1">
      <alignment horizontal="center" vertical="center" wrapText="1"/>
    </xf>
    <xf numFmtId="0" fontId="27" fillId="0" borderId="57" xfId="2" applyFont="1" applyBorder="1" applyAlignment="1">
      <alignment horizontal="center" vertical="center"/>
    </xf>
    <xf numFmtId="0" fontId="27" fillId="24" borderId="8" xfId="2" applyFont="1" applyFill="1" applyBorder="1" applyAlignment="1">
      <alignment horizontal="center" vertical="center"/>
    </xf>
    <xf numFmtId="0" fontId="27" fillId="24" borderId="11" xfId="2" applyFont="1" applyFill="1" applyBorder="1" applyAlignment="1">
      <alignment horizontal="center" vertical="center"/>
    </xf>
    <xf numFmtId="0" fontId="27" fillId="24" borderId="36" xfId="2" applyFont="1" applyFill="1" applyBorder="1" applyAlignment="1">
      <alignment horizontal="center" vertical="center"/>
    </xf>
    <xf numFmtId="0" fontId="27" fillId="24" borderId="22" xfId="2" applyFont="1" applyFill="1" applyBorder="1" applyAlignment="1">
      <alignment horizontal="center" vertical="center"/>
    </xf>
    <xf numFmtId="0" fontId="27" fillId="24" borderId="25" xfId="2" applyFont="1" applyFill="1" applyBorder="1" applyAlignment="1">
      <alignment horizontal="center" vertical="center"/>
    </xf>
    <xf numFmtId="0" fontId="27" fillId="24" borderId="42" xfId="2" applyFont="1" applyFill="1" applyBorder="1" applyAlignment="1">
      <alignment horizontal="center" vertical="center"/>
    </xf>
    <xf numFmtId="0" fontId="7" fillId="9" borderId="5" xfId="2" applyFill="1" applyBorder="1" applyAlignment="1">
      <alignment horizontal="center"/>
    </xf>
    <xf numFmtId="0" fontId="7" fillId="9" borderId="65" xfId="2" applyFill="1" applyBorder="1" applyAlignment="1">
      <alignment horizontal="center"/>
    </xf>
    <xf numFmtId="0" fontId="7" fillId="9" borderId="4" xfId="2" applyFill="1" applyBorder="1" applyAlignment="1">
      <alignment horizontal="center"/>
    </xf>
    <xf numFmtId="0" fontId="30" fillId="9" borderId="19" xfId="2" applyFont="1" applyFill="1" applyBorder="1" applyAlignment="1">
      <alignment horizontal="center" vertical="center"/>
    </xf>
    <xf numFmtId="0" fontId="30" fillId="9" borderId="20" xfId="2" applyFont="1" applyFill="1" applyBorder="1" applyAlignment="1">
      <alignment horizontal="center" vertical="center"/>
    </xf>
    <xf numFmtId="0" fontId="30" fillId="9" borderId="21" xfId="2" applyFont="1" applyFill="1" applyBorder="1" applyAlignment="1">
      <alignment horizontal="center" vertical="center"/>
    </xf>
    <xf numFmtId="0" fontId="30" fillId="9" borderId="15" xfId="2" applyFont="1" applyFill="1" applyBorder="1" applyAlignment="1">
      <alignment horizontal="center" vertical="center"/>
    </xf>
    <xf numFmtId="0" fontId="30" fillId="9" borderId="16" xfId="2" applyFont="1" applyFill="1" applyBorder="1" applyAlignment="1">
      <alignment horizontal="center" vertical="center"/>
    </xf>
    <xf numFmtId="0" fontId="30" fillId="9" borderId="17" xfId="2" applyFont="1" applyFill="1" applyBorder="1" applyAlignment="1">
      <alignment horizontal="center" vertical="center"/>
    </xf>
    <xf numFmtId="0" fontId="29" fillId="9" borderId="3" xfId="2" applyFont="1" applyFill="1" applyBorder="1" applyAlignment="1">
      <alignment horizontal="left" vertical="center"/>
    </xf>
    <xf numFmtId="0" fontId="29" fillId="0" borderId="3" xfId="2" applyFont="1" applyBorder="1" applyAlignment="1">
      <alignment horizontal="left" vertical="center"/>
    </xf>
    <xf numFmtId="0" fontId="29" fillId="0" borderId="3" xfId="2" applyFont="1" applyBorder="1" applyAlignment="1">
      <alignment horizontal="left" vertical="center" wrapText="1"/>
    </xf>
    <xf numFmtId="0" fontId="27" fillId="32" borderId="48" xfId="2" applyFont="1" applyFill="1" applyBorder="1" applyAlignment="1">
      <alignment horizontal="center" vertical="center" wrapText="1"/>
    </xf>
    <xf numFmtId="0" fontId="27" fillId="32" borderId="52" xfId="2" applyFont="1" applyFill="1" applyBorder="1" applyAlignment="1">
      <alignment horizontal="center" vertical="center" wrapText="1"/>
    </xf>
    <xf numFmtId="0" fontId="27" fillId="24" borderId="57" xfId="2" applyFont="1" applyFill="1" applyBorder="1" applyAlignment="1">
      <alignment horizontal="center" vertical="center"/>
    </xf>
    <xf numFmtId="0" fontId="27" fillId="24" borderId="59" xfId="2" applyFont="1" applyFill="1" applyBorder="1" applyAlignment="1">
      <alignment horizontal="center" vertical="center"/>
    </xf>
    <xf numFmtId="0" fontId="27" fillId="24" borderId="60" xfId="2" applyFont="1" applyFill="1" applyBorder="1" applyAlignment="1">
      <alignment horizontal="center" vertical="center"/>
    </xf>
    <xf numFmtId="0" fontId="27" fillId="24" borderId="61" xfId="2" applyFont="1" applyFill="1" applyBorder="1" applyAlignment="1">
      <alignment horizontal="center" vertical="center"/>
    </xf>
    <xf numFmtId="0" fontId="31" fillId="24" borderId="52" xfId="3" applyFont="1" applyFill="1" applyBorder="1" applyAlignment="1">
      <alignment horizontal="center" vertical="center" wrapText="1"/>
    </xf>
    <xf numFmtId="0" fontId="31" fillId="24" borderId="57" xfId="3" applyFont="1" applyFill="1" applyBorder="1" applyAlignment="1">
      <alignment horizontal="center" vertical="center" wrapText="1"/>
    </xf>
    <xf numFmtId="0" fontId="31" fillId="9" borderId="52" xfId="3" applyFont="1" applyFill="1" applyBorder="1" applyAlignment="1">
      <alignment horizontal="center" vertical="center" wrapText="1"/>
    </xf>
    <xf numFmtId="0" fontId="31" fillId="9" borderId="57" xfId="3" applyFont="1" applyFill="1" applyBorder="1" applyAlignment="1">
      <alignment horizontal="center" vertical="center" wrapText="1"/>
    </xf>
    <xf numFmtId="0" fontId="27" fillId="33" borderId="48" xfId="2" applyFont="1" applyFill="1" applyBorder="1" applyAlignment="1">
      <alignment horizontal="center" vertical="center" wrapText="1"/>
    </xf>
    <xf numFmtId="0" fontId="27" fillId="33" borderId="52" xfId="2" applyFont="1" applyFill="1" applyBorder="1" applyAlignment="1">
      <alignment horizontal="center" vertical="center" wrapText="1"/>
    </xf>
    <xf numFmtId="0" fontId="27" fillId="33" borderId="57" xfId="2" applyFont="1" applyFill="1" applyBorder="1" applyAlignment="1">
      <alignment horizontal="center" vertical="center" wrapText="1"/>
    </xf>
    <xf numFmtId="0" fontId="31" fillId="24" borderId="48" xfId="3" applyFont="1" applyFill="1" applyBorder="1" applyAlignment="1">
      <alignment horizontal="center" vertical="center" wrapText="1"/>
    </xf>
    <xf numFmtId="0" fontId="31" fillId="24" borderId="59" xfId="3" applyFont="1" applyFill="1" applyBorder="1" applyAlignment="1">
      <alignment horizontal="center" vertical="center" wrapText="1"/>
    </xf>
    <xf numFmtId="0" fontId="31" fillId="24" borderId="60" xfId="3" applyFont="1" applyFill="1" applyBorder="1" applyAlignment="1">
      <alignment horizontal="center" vertical="center" wrapText="1"/>
    </xf>
    <xf numFmtId="0" fontId="31" fillId="24" borderId="11" xfId="3" applyFont="1" applyFill="1" applyBorder="1" applyAlignment="1">
      <alignment horizontal="center" vertical="center" wrapText="1"/>
    </xf>
    <xf numFmtId="0" fontId="27" fillId="33" borderId="8" xfId="2" applyFont="1" applyFill="1" applyBorder="1" applyAlignment="1">
      <alignment horizontal="center" vertical="center"/>
    </xf>
    <xf numFmtId="0" fontId="27" fillId="33" borderId="11" xfId="2" applyFont="1" applyFill="1" applyBorder="1" applyAlignment="1">
      <alignment horizontal="center" vertical="center"/>
    </xf>
    <xf numFmtId="0" fontId="27" fillId="33" borderId="36" xfId="2" applyFont="1" applyFill="1" applyBorder="1" applyAlignment="1">
      <alignment horizontal="center" vertical="center"/>
    </xf>
    <xf numFmtId="0" fontId="27" fillId="33" borderId="22" xfId="2" applyFont="1" applyFill="1" applyBorder="1" applyAlignment="1">
      <alignment horizontal="center" vertical="center"/>
    </xf>
    <xf numFmtId="0" fontId="27" fillId="33" borderId="25" xfId="2" applyFont="1" applyFill="1" applyBorder="1" applyAlignment="1">
      <alignment horizontal="center" vertical="center"/>
    </xf>
    <xf numFmtId="0" fontId="27" fillId="33" borderId="42" xfId="2" applyFont="1" applyFill="1" applyBorder="1" applyAlignment="1">
      <alignment horizontal="center" vertical="center"/>
    </xf>
    <xf numFmtId="0" fontId="31" fillId="9" borderId="64" xfId="3" applyFont="1" applyFill="1" applyBorder="1" applyAlignment="1">
      <alignment horizontal="center" vertical="center" wrapText="1"/>
    </xf>
    <xf numFmtId="0" fontId="31" fillId="9" borderId="42" xfId="3" applyFont="1" applyFill="1" applyBorder="1" applyAlignment="1">
      <alignment horizontal="center" vertical="center" wrapText="1"/>
    </xf>
    <xf numFmtId="0" fontId="27" fillId="9" borderId="52" xfId="2" applyFont="1" applyFill="1" applyBorder="1" applyAlignment="1">
      <alignment horizontal="center" vertical="center"/>
    </xf>
    <xf numFmtId="0" fontId="27" fillId="9" borderId="57" xfId="2" applyFont="1" applyFill="1" applyBorder="1" applyAlignment="1">
      <alignment horizontal="center" vertical="center"/>
    </xf>
    <xf numFmtId="0" fontId="27" fillId="9" borderId="13" xfId="2" applyFont="1" applyFill="1" applyBorder="1" applyAlignment="1">
      <alignment horizontal="center" vertical="center" wrapText="1"/>
    </xf>
    <xf numFmtId="0" fontId="27" fillId="9" borderId="22" xfId="2" applyFont="1" applyFill="1" applyBorder="1" applyAlignment="1">
      <alignment horizontal="center" vertical="center" wrapText="1"/>
    </xf>
    <xf numFmtId="0" fontId="27" fillId="9" borderId="37" xfId="2" applyFont="1" applyFill="1" applyBorder="1" applyAlignment="1">
      <alignment horizontal="center" vertical="center"/>
    </xf>
    <xf numFmtId="0" fontId="27" fillId="9" borderId="63" xfId="2" applyFont="1" applyFill="1" applyBorder="1" applyAlignment="1">
      <alignment horizontal="center" vertical="center"/>
    </xf>
    <xf numFmtId="0" fontId="29" fillId="16" borderId="70" xfId="2" applyFont="1" applyFill="1" applyBorder="1" applyAlignment="1">
      <alignment horizontal="center" vertical="center"/>
    </xf>
    <xf numFmtId="0" fontId="29" fillId="16" borderId="65" xfId="2" applyFont="1" applyFill="1" applyBorder="1" applyAlignment="1">
      <alignment horizontal="center" vertical="center"/>
    </xf>
    <xf numFmtId="0" fontId="29" fillId="16" borderId="69" xfId="2" applyFont="1" applyFill="1" applyBorder="1" applyAlignment="1">
      <alignment horizontal="center" vertical="center"/>
    </xf>
    <xf numFmtId="0" fontId="29" fillId="0" borderId="70" xfId="2" applyFont="1" applyBorder="1" applyAlignment="1">
      <alignment horizontal="center" vertical="center" wrapText="1"/>
    </xf>
    <xf numFmtId="0" fontId="29" fillId="0" borderId="65" xfId="2" applyFont="1" applyBorder="1" applyAlignment="1">
      <alignment horizontal="center" vertical="center" wrapText="1"/>
    </xf>
    <xf numFmtId="0" fontId="29" fillId="0" borderId="69" xfId="2" applyFont="1" applyBorder="1" applyAlignment="1">
      <alignment horizontal="center" vertical="center" wrapText="1"/>
    </xf>
    <xf numFmtId="9" fontId="29" fillId="9" borderId="70" xfId="4" applyFont="1" applyFill="1" applyBorder="1" applyAlignment="1">
      <alignment horizontal="center" vertical="center"/>
    </xf>
    <xf numFmtId="9" fontId="29" fillId="9" borderId="65" xfId="4" applyFont="1" applyFill="1" applyBorder="1" applyAlignment="1">
      <alignment horizontal="center" vertical="center"/>
    </xf>
    <xf numFmtId="9" fontId="29" fillId="9" borderId="69" xfId="4" applyFont="1" applyFill="1" applyBorder="1" applyAlignment="1">
      <alignment horizontal="center" vertical="center"/>
    </xf>
    <xf numFmtId="0" fontId="29" fillId="27" borderId="70" xfId="2" applyFont="1" applyFill="1" applyBorder="1" applyAlignment="1">
      <alignment horizontal="center" vertical="center"/>
    </xf>
    <xf numFmtId="0" fontId="29" fillId="27" borderId="65" xfId="2" applyFont="1" applyFill="1" applyBorder="1" applyAlignment="1">
      <alignment horizontal="center" vertical="center"/>
    </xf>
    <xf numFmtId="0" fontId="29" fillId="27" borderId="69" xfId="2" applyFont="1" applyFill="1" applyBorder="1" applyAlignment="1">
      <alignment horizontal="center" vertical="center"/>
    </xf>
    <xf numFmtId="0" fontId="27" fillId="24" borderId="50" xfId="2" applyFont="1" applyFill="1" applyBorder="1" applyAlignment="1">
      <alignment horizontal="center" vertical="center"/>
    </xf>
    <xf numFmtId="0" fontId="27" fillId="24" borderId="75" xfId="2" applyFont="1" applyFill="1" applyBorder="1" applyAlignment="1">
      <alignment horizontal="center" vertical="center"/>
    </xf>
    <xf numFmtId="0" fontId="27" fillId="32" borderId="48" xfId="2" applyFont="1" applyFill="1" applyBorder="1" applyAlignment="1">
      <alignment horizontal="center" vertical="center" textRotation="90"/>
    </xf>
    <xf numFmtId="0" fontId="27" fillId="32" borderId="57" xfId="2" applyFont="1" applyFill="1" applyBorder="1" applyAlignment="1">
      <alignment horizontal="center" vertical="center" textRotation="90"/>
    </xf>
    <xf numFmtId="0" fontId="27" fillId="32" borderId="59" xfId="2" applyFont="1" applyFill="1" applyBorder="1" applyAlignment="1">
      <alignment horizontal="center" vertical="center" wrapText="1"/>
    </xf>
    <xf numFmtId="0" fontId="27" fillId="32" borderId="60" xfId="2" applyFont="1" applyFill="1" applyBorder="1" applyAlignment="1">
      <alignment horizontal="center" vertical="center" wrapText="1"/>
    </xf>
    <xf numFmtId="0" fontId="29" fillId="0" borderId="50" xfId="2" applyFont="1" applyBorder="1" applyAlignment="1">
      <alignment horizontal="center" vertical="center" wrapText="1"/>
    </xf>
    <xf numFmtId="0" fontId="29" fillId="0" borderId="84" xfId="2" applyFont="1" applyBorder="1" applyAlignment="1">
      <alignment horizontal="center" vertical="center" wrapText="1"/>
    </xf>
    <xf numFmtId="0" fontId="29" fillId="0" borderId="75" xfId="2" applyFont="1" applyBorder="1" applyAlignment="1">
      <alignment horizontal="center" vertical="center" wrapText="1"/>
    </xf>
    <xf numFmtId="0" fontId="29" fillId="0" borderId="79"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81" xfId="2" applyFont="1" applyBorder="1" applyAlignment="1">
      <alignment horizontal="center" vertical="center" wrapText="1"/>
    </xf>
    <xf numFmtId="0" fontId="28" fillId="9" borderId="70" xfId="2" applyFont="1" applyFill="1" applyBorder="1" applyAlignment="1">
      <alignment horizontal="center" vertical="center" wrapText="1"/>
    </xf>
    <xf numFmtId="0" fontId="28" fillId="9" borderId="65" xfId="2" applyFont="1" applyFill="1" applyBorder="1" applyAlignment="1">
      <alignment horizontal="center" vertical="center" wrapText="1"/>
    </xf>
    <xf numFmtId="0" fontId="28" fillId="9" borderId="69" xfId="2" applyFont="1" applyFill="1" applyBorder="1" applyAlignment="1">
      <alignment horizontal="center" vertical="center" wrapText="1"/>
    </xf>
    <xf numFmtId="0" fontId="29" fillId="0" borderId="70" xfId="2" applyFont="1" applyBorder="1" applyAlignment="1">
      <alignment horizontal="center" vertical="center"/>
    </xf>
    <xf numFmtId="0" fontId="29" fillId="0" borderId="65" xfId="2" applyFont="1" applyBorder="1" applyAlignment="1">
      <alignment horizontal="center" vertical="center"/>
    </xf>
    <xf numFmtId="0" fontId="29" fillId="0" borderId="69" xfId="2" applyFont="1" applyBorder="1" applyAlignment="1">
      <alignment horizontal="center" vertical="center"/>
    </xf>
    <xf numFmtId="0" fontId="27" fillId="0" borderId="48"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7" xfId="2" applyFont="1" applyBorder="1" applyAlignment="1">
      <alignment horizontal="center" vertical="center" wrapText="1"/>
    </xf>
    <xf numFmtId="0" fontId="28" fillId="9" borderId="4" xfId="2" applyFont="1" applyFill="1" applyBorder="1" applyAlignment="1">
      <alignment horizontal="center" vertical="center" wrapText="1"/>
    </xf>
    <xf numFmtId="9" fontId="29" fillId="0" borderId="70" xfId="4" applyFont="1" applyBorder="1" applyAlignment="1">
      <alignment horizontal="center" vertical="center"/>
    </xf>
    <xf numFmtId="9" fontId="29" fillId="0" borderId="65" xfId="4" applyFont="1" applyBorder="1" applyAlignment="1">
      <alignment horizontal="center" vertical="center"/>
    </xf>
    <xf numFmtId="9" fontId="29" fillId="0" borderId="69" xfId="4" applyFont="1" applyBorder="1" applyAlignment="1">
      <alignment horizontal="center" vertical="center"/>
    </xf>
    <xf numFmtId="0" fontId="30" fillId="10" borderId="5" xfId="2" applyFont="1" applyFill="1" applyBorder="1" applyAlignment="1">
      <alignment horizontal="center" vertical="center" wrapText="1"/>
    </xf>
    <xf numFmtId="0" fontId="30" fillId="10" borderId="65" xfId="2" applyFont="1" applyFill="1" applyBorder="1" applyAlignment="1">
      <alignment horizontal="center" vertical="center" wrapText="1"/>
    </xf>
    <xf numFmtId="0" fontId="30" fillId="10" borderId="69" xfId="2" applyFont="1" applyFill="1" applyBorder="1" applyAlignment="1">
      <alignment horizontal="center" vertical="center" wrapText="1"/>
    </xf>
    <xf numFmtId="0" fontId="28" fillId="9" borderId="5" xfId="2" applyFont="1" applyFill="1" applyBorder="1" applyAlignment="1">
      <alignment horizontal="center" vertical="center" wrapText="1"/>
    </xf>
    <xf numFmtId="0" fontId="29" fillId="0" borderId="70" xfId="2" quotePrefix="1" applyFont="1" applyBorder="1" applyAlignment="1">
      <alignment horizontal="center" vertical="center" wrapText="1"/>
    </xf>
    <xf numFmtId="0" fontId="29" fillId="0" borderId="65" xfId="2" quotePrefix="1" applyFont="1" applyBorder="1" applyAlignment="1">
      <alignment horizontal="center" vertical="center" wrapText="1"/>
    </xf>
    <xf numFmtId="0" fontId="29" fillId="0" borderId="69" xfId="2" quotePrefix="1" applyFont="1" applyBorder="1" applyAlignment="1">
      <alignment horizontal="center" vertical="center" wrapText="1"/>
    </xf>
    <xf numFmtId="0" fontId="29" fillId="9" borderId="70" xfId="2" applyFont="1" applyFill="1" applyBorder="1" applyAlignment="1">
      <alignment horizontal="center" vertical="center" wrapText="1"/>
    </xf>
    <xf numFmtId="0" fontId="29" fillId="9" borderId="65" xfId="2" applyFont="1" applyFill="1" applyBorder="1" applyAlignment="1">
      <alignment horizontal="center" vertical="center" wrapText="1"/>
    </xf>
    <xf numFmtId="0" fontId="29" fillId="9" borderId="69" xfId="2" applyFont="1" applyFill="1" applyBorder="1" applyAlignment="1">
      <alignment horizontal="center" vertical="center" wrapText="1"/>
    </xf>
    <xf numFmtId="0" fontId="28" fillId="9" borderId="70" xfId="2" applyFont="1" applyFill="1" applyBorder="1" applyAlignment="1">
      <alignment horizontal="center" vertical="center"/>
    </xf>
    <xf numFmtId="0" fontId="28" fillId="9" borderId="65" xfId="2" applyFont="1" applyFill="1" applyBorder="1" applyAlignment="1">
      <alignment horizontal="center" vertical="center"/>
    </xf>
    <xf numFmtId="0" fontId="28" fillId="9" borderId="69" xfId="2" applyFont="1" applyFill="1" applyBorder="1" applyAlignment="1">
      <alignment horizontal="center" vertical="center"/>
    </xf>
    <xf numFmtId="0" fontId="29" fillId="10" borderId="5" xfId="2" applyFont="1" applyFill="1" applyBorder="1" applyAlignment="1">
      <alignment horizontal="center" vertical="center" wrapText="1"/>
    </xf>
    <xf numFmtId="0" fontId="29" fillId="10" borderId="65" xfId="2" applyFont="1" applyFill="1" applyBorder="1" applyAlignment="1">
      <alignment horizontal="center" vertical="center" wrapText="1"/>
    </xf>
    <xf numFmtId="0" fontId="29" fillId="10" borderId="69" xfId="2" applyFont="1" applyFill="1" applyBorder="1" applyAlignment="1">
      <alignment horizontal="center" vertical="center" wrapText="1"/>
    </xf>
    <xf numFmtId="0" fontId="28" fillId="43" borderId="70" xfId="2" applyFont="1" applyFill="1" applyBorder="1" applyAlignment="1">
      <alignment horizontal="center" vertical="center"/>
    </xf>
    <xf numFmtId="0" fontId="28" fillId="43" borderId="65" xfId="2" applyFont="1" applyFill="1" applyBorder="1" applyAlignment="1">
      <alignment horizontal="center" vertical="center"/>
    </xf>
    <xf numFmtId="0" fontId="28" fillId="43" borderId="69" xfId="2" applyFont="1" applyFill="1" applyBorder="1" applyAlignment="1">
      <alignment horizontal="center" vertical="center"/>
    </xf>
    <xf numFmtId="0" fontId="29" fillId="10" borderId="70" xfId="2" applyFont="1" applyFill="1" applyBorder="1" applyAlignment="1">
      <alignment horizontal="center" vertical="center" wrapText="1"/>
    </xf>
    <xf numFmtId="0" fontId="30" fillId="10" borderId="70" xfId="2" applyFont="1" applyFill="1" applyBorder="1" applyAlignment="1">
      <alignment horizontal="left" vertical="center" wrapText="1"/>
    </xf>
    <xf numFmtId="0" fontId="30" fillId="10" borderId="65" xfId="2" applyFont="1" applyFill="1" applyBorder="1" applyAlignment="1">
      <alignment horizontal="left" vertical="center" wrapText="1"/>
    </xf>
    <xf numFmtId="0" fontId="30" fillId="10" borderId="69" xfId="2" applyFont="1" applyFill="1" applyBorder="1" applyAlignment="1">
      <alignment horizontal="left" vertical="center" wrapText="1"/>
    </xf>
    <xf numFmtId="9" fontId="28" fillId="9" borderId="70" xfId="4" applyFont="1" applyFill="1" applyBorder="1" applyAlignment="1">
      <alignment horizontal="center" vertical="center" wrapText="1"/>
    </xf>
    <xf numFmtId="9" fontId="28" fillId="9" borderId="4" xfId="4" applyFont="1" applyFill="1" applyBorder="1" applyAlignment="1">
      <alignment horizontal="center" vertical="center" wrapText="1"/>
    </xf>
    <xf numFmtId="9" fontId="28" fillId="9" borderId="70" xfId="2" applyNumberFormat="1" applyFont="1" applyFill="1" applyBorder="1" applyAlignment="1">
      <alignment horizontal="center" vertical="center"/>
    </xf>
    <xf numFmtId="9" fontId="28" fillId="9" borderId="65" xfId="2" applyNumberFormat="1" applyFont="1" applyFill="1" applyBorder="1" applyAlignment="1">
      <alignment horizontal="center" vertical="center"/>
    </xf>
    <xf numFmtId="0" fontId="29" fillId="43" borderId="70" xfId="2" applyFont="1" applyFill="1" applyBorder="1" applyAlignment="1">
      <alignment horizontal="center" vertical="center"/>
    </xf>
    <xf numFmtId="0" fontId="29" fillId="43" borderId="4" xfId="2" applyFont="1" applyFill="1" applyBorder="1" applyAlignment="1">
      <alignment horizontal="center" vertical="center"/>
    </xf>
    <xf numFmtId="0" fontId="29" fillId="9" borderId="70" xfId="2" applyFont="1" applyFill="1" applyBorder="1" applyAlignment="1">
      <alignment horizontal="center" vertical="center"/>
    </xf>
    <xf numFmtId="0" fontId="29" fillId="9" borderId="4" xfId="2" applyFont="1" applyFill="1" applyBorder="1" applyAlignment="1">
      <alignment horizontal="center" vertical="center"/>
    </xf>
    <xf numFmtId="9" fontId="28" fillId="9" borderId="70" xfId="4" applyFont="1" applyFill="1" applyBorder="1" applyAlignment="1">
      <alignment horizontal="center" vertical="center"/>
    </xf>
    <xf numFmtId="9" fontId="28" fillId="9" borderId="4" xfId="4" applyFont="1" applyFill="1" applyBorder="1" applyAlignment="1">
      <alignment horizontal="center" vertical="center"/>
    </xf>
    <xf numFmtId="0" fontId="28" fillId="33" borderId="70" xfId="2" applyFont="1" applyFill="1" applyBorder="1" applyAlignment="1">
      <alignment horizontal="center" vertical="center"/>
    </xf>
    <xf numFmtId="0" fontId="28" fillId="33" borderId="4" xfId="2" applyFont="1" applyFill="1" applyBorder="1" applyAlignment="1">
      <alignment horizontal="center" vertical="center"/>
    </xf>
    <xf numFmtId="0" fontId="29" fillId="9" borderId="4" xfId="2" applyFont="1" applyFill="1" applyBorder="1" applyAlignment="1">
      <alignment horizontal="center" vertical="center" wrapText="1"/>
    </xf>
    <xf numFmtId="0" fontId="29" fillId="0" borderId="78" xfId="2" applyFont="1" applyBorder="1" applyAlignment="1">
      <alignment horizontal="center" vertical="center" wrapText="1"/>
    </xf>
    <xf numFmtId="0" fontId="29" fillId="0" borderId="2" xfId="2" applyFont="1" applyAlignment="1">
      <alignment horizontal="center" vertical="center" wrapText="1"/>
    </xf>
    <xf numFmtId="0" fontId="28" fillId="9" borderId="71"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8" fillId="9" borderId="79" xfId="2" applyFont="1" applyFill="1" applyBorder="1" applyAlignment="1">
      <alignment horizontal="center" vertical="center" wrapText="1"/>
    </xf>
    <xf numFmtId="0" fontId="28" fillId="9" borderId="14" xfId="2" applyFont="1" applyFill="1" applyBorder="1" applyAlignment="1">
      <alignment horizontal="center" vertical="center" wrapText="1"/>
    </xf>
    <xf numFmtId="0" fontId="29" fillId="0" borderId="4" xfId="2" applyFont="1" applyBorder="1" applyAlignment="1">
      <alignment horizontal="center" vertical="center"/>
    </xf>
    <xf numFmtId="0" fontId="29" fillId="35" borderId="70" xfId="2" applyFont="1" applyFill="1" applyBorder="1" applyAlignment="1">
      <alignment horizontal="center" vertical="center"/>
    </xf>
    <xf numFmtId="0" fontId="29" fillId="35" borderId="69" xfId="2" applyFont="1" applyFill="1" applyBorder="1" applyAlignment="1">
      <alignment horizontal="center" vertical="center"/>
    </xf>
    <xf numFmtId="0" fontId="28" fillId="44" borderId="70" xfId="2" applyFont="1" applyFill="1" applyBorder="1" applyAlignment="1">
      <alignment horizontal="center" vertical="center"/>
    </xf>
    <xf numFmtId="0" fontId="28" fillId="44" borderId="69" xfId="2" applyFont="1" applyFill="1" applyBorder="1" applyAlignment="1">
      <alignment horizontal="center" vertical="center"/>
    </xf>
    <xf numFmtId="0" fontId="29" fillId="9" borderId="69" xfId="2" applyFont="1" applyFill="1" applyBorder="1" applyAlignment="1">
      <alignment horizontal="center" vertical="center"/>
    </xf>
    <xf numFmtId="0" fontId="29" fillId="0" borderId="8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21" xfId="2" applyFont="1" applyBorder="1" applyAlignment="1">
      <alignment horizontal="center" vertical="center" wrapText="1"/>
    </xf>
    <xf numFmtId="0" fontId="28" fillId="0" borderId="65" xfId="2" applyFont="1" applyBorder="1" applyAlignment="1">
      <alignment horizontal="center" vertical="center" wrapText="1"/>
    </xf>
    <xf numFmtId="0" fontId="28" fillId="0" borderId="69" xfId="2" applyFont="1" applyBorder="1" applyAlignment="1">
      <alignment horizontal="center" vertical="center" wrapText="1"/>
    </xf>
    <xf numFmtId="9" fontId="29" fillId="0" borderId="3" xfId="4" applyFont="1" applyBorder="1" applyAlignment="1">
      <alignment horizontal="center" vertical="center"/>
    </xf>
    <xf numFmtId="9" fontId="29" fillId="0" borderId="68" xfId="4" applyFont="1" applyBorder="1" applyAlignment="1">
      <alignment horizontal="center" vertical="center"/>
    </xf>
    <xf numFmtId="9" fontId="29" fillId="16" borderId="3" xfId="2" applyNumberFormat="1" applyFont="1" applyFill="1" applyBorder="1" applyAlignment="1">
      <alignment horizontal="center" vertical="center"/>
    </xf>
    <xf numFmtId="9" fontId="29" fillId="16" borderId="68" xfId="2" applyNumberFormat="1" applyFont="1" applyFill="1" applyBorder="1" applyAlignment="1">
      <alignment horizontal="center" vertical="center"/>
    </xf>
    <xf numFmtId="0" fontId="29" fillId="0" borderId="3" xfId="2" applyFont="1" applyBorder="1" applyAlignment="1">
      <alignment horizontal="center" vertical="center" wrapText="1"/>
    </xf>
    <xf numFmtId="0" fontId="29" fillId="0" borderId="68" xfId="2" applyFont="1" applyBorder="1" applyAlignment="1">
      <alignment horizontal="center" vertical="center" wrapText="1"/>
    </xf>
    <xf numFmtId="9" fontId="29" fillId="9" borderId="3" xfId="4" applyFont="1" applyFill="1" applyBorder="1" applyAlignment="1">
      <alignment horizontal="center" vertical="center"/>
    </xf>
    <xf numFmtId="9" fontId="29" fillId="9" borderId="68" xfId="4" applyFont="1" applyFill="1" applyBorder="1" applyAlignment="1">
      <alignment horizontal="center" vertical="center"/>
    </xf>
    <xf numFmtId="0" fontId="29" fillId="0" borderId="40" xfId="2" applyFont="1" applyBorder="1" applyAlignment="1">
      <alignment horizontal="center" vertical="center" wrapText="1"/>
    </xf>
    <xf numFmtId="0" fontId="28" fillId="9" borderId="68" xfId="2" applyFont="1" applyFill="1" applyBorder="1" applyAlignment="1">
      <alignment horizontal="center" vertical="center" wrapText="1"/>
    </xf>
    <xf numFmtId="0" fontId="28" fillId="0" borderId="3" xfId="2" applyFont="1" applyBorder="1" applyAlignment="1">
      <alignment horizontal="center" vertical="center" wrapText="1"/>
    </xf>
    <xf numFmtId="0" fontId="28" fillId="0" borderId="68" xfId="2" applyFont="1" applyBorder="1" applyAlignment="1">
      <alignment horizontal="center" vertical="center" wrapText="1"/>
    </xf>
    <xf numFmtId="0" fontId="46" fillId="10" borderId="3" xfId="2" applyFont="1" applyFill="1" applyBorder="1" applyAlignment="1">
      <alignment horizontal="center" vertical="center" wrapText="1"/>
    </xf>
    <xf numFmtId="0" fontId="46" fillId="10" borderId="68" xfId="2" applyFont="1" applyFill="1" applyBorder="1" applyAlignment="1">
      <alignment horizontal="center" vertical="center" wrapText="1"/>
    </xf>
    <xf numFmtId="0" fontId="30" fillId="10" borderId="3" xfId="2" applyFont="1" applyFill="1" applyBorder="1" applyAlignment="1">
      <alignment horizontal="center" vertical="center" wrapText="1"/>
    </xf>
    <xf numFmtId="0" fontId="30" fillId="10" borderId="68" xfId="2" applyFont="1" applyFill="1" applyBorder="1" applyAlignment="1">
      <alignment horizontal="center" vertical="center" wrapText="1"/>
    </xf>
    <xf numFmtId="0" fontId="28" fillId="9" borderId="3" xfId="2" applyFont="1" applyFill="1" applyBorder="1" applyAlignment="1">
      <alignment horizontal="center" vertical="center"/>
    </xf>
    <xf numFmtId="0" fontId="28" fillId="9" borderId="68" xfId="2" applyFont="1" applyFill="1" applyBorder="1" applyAlignment="1">
      <alignment horizontal="center" vertical="center"/>
    </xf>
    <xf numFmtId="0" fontId="29" fillId="9" borderId="3" xfId="2" applyFont="1" applyFill="1" applyBorder="1" applyAlignment="1">
      <alignment horizontal="center" vertical="center" wrapText="1"/>
    </xf>
    <xf numFmtId="0" fontId="29" fillId="9" borderId="68" xfId="2" applyFont="1" applyFill="1" applyBorder="1" applyAlignment="1">
      <alignment horizontal="center" vertical="center" wrapText="1"/>
    </xf>
    <xf numFmtId="0" fontId="29" fillId="9" borderId="3" xfId="2" applyFont="1" applyFill="1" applyBorder="1" applyAlignment="1">
      <alignment horizontal="center" vertical="center"/>
    </xf>
    <xf numFmtId="0" fontId="29" fillId="9" borderId="68" xfId="2" applyFont="1" applyFill="1" applyBorder="1" applyAlignment="1">
      <alignment horizontal="center" vertical="center"/>
    </xf>
    <xf numFmtId="0" fontId="29" fillId="27" borderId="3" xfId="2" applyFont="1" applyFill="1" applyBorder="1" applyAlignment="1">
      <alignment horizontal="center" vertical="center"/>
    </xf>
    <xf numFmtId="0" fontId="29" fillId="27" borderId="68" xfId="2" applyFont="1" applyFill="1" applyBorder="1" applyAlignment="1">
      <alignment horizontal="center" vertical="center"/>
    </xf>
    <xf numFmtId="0" fontId="29" fillId="43" borderId="3" xfId="2" applyFont="1" applyFill="1" applyBorder="1" applyAlignment="1">
      <alignment horizontal="center" vertical="center"/>
    </xf>
    <xf numFmtId="0" fontId="29" fillId="43" borderId="68" xfId="2" applyFont="1" applyFill="1" applyBorder="1" applyAlignment="1">
      <alignment horizontal="center" vertical="center"/>
    </xf>
    <xf numFmtId="0" fontId="29" fillId="0" borderId="3" xfId="2" applyFont="1" applyBorder="1" applyAlignment="1">
      <alignment horizontal="center" vertical="center"/>
    </xf>
    <xf numFmtId="0" fontId="29" fillId="0" borderId="68" xfId="2" applyFont="1" applyBorder="1" applyAlignment="1">
      <alignment horizontal="center" vertical="center"/>
    </xf>
    <xf numFmtId="0" fontId="29" fillId="0" borderId="3" xfId="2" quotePrefix="1" applyFont="1" applyBorder="1" applyAlignment="1">
      <alignment horizontal="center" vertical="center" wrapText="1"/>
    </xf>
    <xf numFmtId="0" fontId="29" fillId="0" borderId="68" xfId="2" quotePrefix="1" applyFont="1" applyBorder="1" applyAlignment="1">
      <alignment horizontal="center" vertical="center" wrapText="1"/>
    </xf>
    <xf numFmtId="0" fontId="33" fillId="10" borderId="65" xfId="2" applyFont="1" applyFill="1" applyBorder="1" applyAlignment="1">
      <alignment horizontal="left" vertical="center" wrapText="1"/>
    </xf>
    <xf numFmtId="0" fontId="33" fillId="10" borderId="69" xfId="2" applyFont="1" applyFill="1" applyBorder="1" applyAlignment="1">
      <alignment horizontal="left" vertical="center" wrapText="1"/>
    </xf>
    <xf numFmtId="0" fontId="28" fillId="10" borderId="65" xfId="2" applyFont="1" applyFill="1" applyBorder="1" applyAlignment="1">
      <alignment horizontal="center" vertical="center" wrapText="1"/>
    </xf>
    <xf numFmtId="0" fontId="28" fillId="10" borderId="69" xfId="2" applyFont="1" applyFill="1" applyBorder="1" applyAlignment="1">
      <alignment horizontal="center" vertical="center" wrapText="1"/>
    </xf>
    <xf numFmtId="0" fontId="33" fillId="0" borderId="31"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62" xfId="3" applyFont="1" applyBorder="1" applyAlignment="1">
      <alignment horizontal="center" vertical="center" textRotation="90" wrapText="1"/>
    </xf>
    <xf numFmtId="0" fontId="33" fillId="0" borderId="63" xfId="3" applyFont="1" applyBorder="1" applyAlignment="1">
      <alignment horizontal="center" vertical="center" textRotation="90" wrapText="1"/>
    </xf>
    <xf numFmtId="0" fontId="34" fillId="24" borderId="3" xfId="2" applyFont="1" applyFill="1" applyBorder="1" applyAlignment="1">
      <alignment horizontal="center" vertical="center"/>
    </xf>
    <xf numFmtId="0" fontId="23" fillId="9" borderId="2" xfId="2" applyFont="1" applyFill="1" applyAlignment="1">
      <alignment horizontal="center" vertical="center"/>
    </xf>
    <xf numFmtId="0" fontId="34" fillId="24" borderId="3" xfId="2" applyFont="1" applyFill="1" applyBorder="1" applyAlignment="1">
      <alignment horizontal="center" vertical="center" wrapText="1"/>
    </xf>
    <xf numFmtId="0" fontId="29" fillId="9" borderId="5" xfId="2" applyFont="1" applyFill="1" applyBorder="1" applyAlignment="1">
      <alignment horizontal="center" vertical="center"/>
    </xf>
    <xf numFmtId="0" fontId="29" fillId="9" borderId="65" xfId="2" applyFont="1" applyFill="1" applyBorder="1" applyAlignment="1">
      <alignment horizontal="center" vertical="center"/>
    </xf>
    <xf numFmtId="0" fontId="29" fillId="9" borderId="19" xfId="2" applyFont="1" applyFill="1" applyBorder="1" applyAlignment="1">
      <alignment horizontal="left" vertical="top" wrapText="1"/>
    </xf>
    <xf numFmtId="0" fontId="29" fillId="9" borderId="20" xfId="2" applyFont="1" applyFill="1" applyBorder="1" applyAlignment="1">
      <alignment horizontal="left" vertical="top" wrapText="1"/>
    </xf>
    <xf numFmtId="0" fontId="29" fillId="9" borderId="21" xfId="2" applyFont="1" applyFill="1" applyBorder="1" applyAlignment="1">
      <alignment horizontal="left" vertical="top" wrapText="1"/>
    </xf>
    <xf numFmtId="0" fontId="29" fillId="9" borderId="85" xfId="2" applyFont="1" applyFill="1" applyBorder="1" applyAlignment="1">
      <alignment horizontal="left" vertical="top" wrapText="1"/>
    </xf>
    <xf numFmtId="0" fontId="29" fillId="9" borderId="2" xfId="2" applyFont="1" applyFill="1" applyAlignment="1">
      <alignment horizontal="left" vertical="top" wrapText="1"/>
    </xf>
    <xf numFmtId="0" fontId="29" fillId="9" borderId="14" xfId="2" applyFont="1" applyFill="1" applyBorder="1" applyAlignment="1">
      <alignment horizontal="left" vertical="top" wrapText="1"/>
    </xf>
    <xf numFmtId="0" fontId="29" fillId="9" borderId="15" xfId="2" applyFont="1" applyFill="1" applyBorder="1" applyAlignment="1">
      <alignment horizontal="left" vertical="top" wrapText="1"/>
    </xf>
    <xf numFmtId="0" fontId="29" fillId="9" borderId="16" xfId="2" applyFont="1" applyFill="1" applyBorder="1" applyAlignment="1">
      <alignment horizontal="left" vertical="top" wrapText="1"/>
    </xf>
    <xf numFmtId="0" fontId="29" fillId="9" borderId="17" xfId="2" applyFont="1" applyFill="1" applyBorder="1" applyAlignment="1">
      <alignment horizontal="left" vertical="top" wrapText="1"/>
    </xf>
    <xf numFmtId="0" fontId="35" fillId="0" borderId="2" xfId="2" applyFont="1" applyAlignment="1">
      <alignment horizontal="center" vertical="center"/>
    </xf>
    <xf numFmtId="0" fontId="29" fillId="0" borderId="6" xfId="2" applyFont="1" applyBorder="1" applyAlignment="1">
      <alignment horizontal="left" vertical="top" wrapText="1"/>
    </xf>
    <xf numFmtId="0" fontId="29" fillId="0" borderId="33" xfId="2" applyFont="1" applyBorder="1" applyAlignment="1">
      <alignment horizontal="left" vertical="top" wrapText="1"/>
    </xf>
    <xf numFmtId="0" fontId="29" fillId="0" borderId="7" xfId="2" applyFont="1" applyBorder="1" applyAlignment="1">
      <alignment horizontal="left" vertical="top" wrapText="1"/>
    </xf>
    <xf numFmtId="0" fontId="7" fillId="0" borderId="0" xfId="0" applyFont="1" applyAlignment="1">
      <alignment horizontal="center" vertical="center"/>
    </xf>
    <xf numFmtId="0" fontId="0" fillId="0" borderId="0" xfId="0" applyAlignment="1">
      <alignment horizontal="center" vertical="center"/>
    </xf>
    <xf numFmtId="0" fontId="17" fillId="0" borderId="3" xfId="0" applyFont="1" applyBorder="1" applyAlignment="1">
      <alignment horizontal="center" wrapText="1"/>
    </xf>
    <xf numFmtId="0" fontId="19" fillId="0" borderId="2" xfId="3" applyFont="1" applyAlignment="1">
      <alignment horizontal="center" vertical="center" textRotation="90" wrapText="1"/>
    </xf>
  </cellXfs>
  <cellStyles count="9">
    <cellStyle name="Normal" xfId="0" builtinId="0"/>
    <cellStyle name="Normal 2" xfId="3"/>
    <cellStyle name="Normal 2 2 2" xfId="2"/>
    <cellStyle name="Normal 3" xfId="1"/>
    <cellStyle name="Normal 4" xfId="5"/>
    <cellStyle name="Normal 4 2" xfId="6"/>
    <cellStyle name="Normal 4 3" xfId="8"/>
    <cellStyle name="Porcentaje 2" xfId="4"/>
    <cellStyle name="Porcentaje 3" xfId="7"/>
  </cellStyles>
  <dxfs count="392">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391"/>
      <tableStyleElement type="firstRowStripe" dxfId="390"/>
      <tableStyleElement type="secondRowStripe" dxfId="389"/>
    </tableStyle>
  </tableStyles>
  <colors>
    <mruColors>
      <color rgb="FF99FF66"/>
      <color rgb="FF33CC33"/>
      <color rgb="FFFFFF99"/>
      <color rgb="FFFF99FF"/>
      <color rgb="FF99FF33"/>
      <color rgb="FFFF00FF"/>
      <color rgb="FF009900"/>
      <color rgb="FFFFFFCC"/>
      <color rgb="FFFF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0</xdr:row>
      <xdr:rowOff>123825</xdr:rowOff>
    </xdr:from>
    <xdr:to>
      <xdr:col>2</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1635124</xdr:colOff>
      <xdr:row>2</xdr:row>
      <xdr:rowOff>434976</xdr:rowOff>
    </xdr:from>
    <xdr:to>
      <xdr:col>1</xdr:col>
      <xdr:colOff>7048499</xdr:colOff>
      <xdr:row>5</xdr:row>
      <xdr:rowOff>1428750</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3324" y="2511426"/>
          <a:ext cx="5413375" cy="33940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sebastian/Downloads/DOCUMENTOS%20%20BOMBEROS/contextos%20elaborados/FINALES/mapas/RECURSOS/MATRIZ%20RIESGOS%20GESTION%202025%20RECURSO%20FISICO%2022%20-%2023%20,%2027%20mayo%20-%205,%2011%20,%2016%20%20y%2019%20%20junio%20albert%20solo.xlsx?DD7960F8" TargetMode="External"/><Relationship Id="rId1" Type="http://schemas.openxmlformats.org/officeDocument/2006/relationships/externalLinkPath" Target="file:///\\DD7960F8\MATRIZ%20RIESGOS%20GESTION%202025%20RECURSO%20FISICO%2022%20-%2023%20,%2027%20mayo%20-%205,%2011%20,%2016%20%20y%2019%20%20junio%20albert%20so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RECURSOS/MATRIZ%20RIESGOS%20GESTION%202025%20RECURSO%20FISICO%2022%20-%2023%20,%2027%20mayo%20-%205,%2011%20,%2016%20%20y%2019%20%20junio%20albert%20so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RECURSOS/MATRIZ%20RIESGOS%20GESTION%202025%20RECURSO%20FISICO%2022%20-%2023%20,%2027%20mayo%20-%205,%2011%20%20junio%20AN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AJUSTES/GESTION%20%20GESTRATEG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refreshError="1"/>
      <sheetData sheetId="1" refreshError="1"/>
      <sheetData sheetId="2" refreshError="1">
        <row r="60">
          <cell r="G60" t="str">
            <v>Impacto</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 val="CONTEXTO RIESGOS"/>
      <sheetName val="MATRIZ RIESGOS "/>
      <sheetName val="Opciones Tratamiento"/>
      <sheetName val="Hoja1"/>
    </sheetNames>
    <sheetDataSet>
      <sheetData sheetId="0">
        <row r="60">
          <cell r="G60" t="str">
            <v>Impacto</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GESTION ESTRATEGICA "/>
      <sheetName val="FORMULAS "/>
      <sheetName val="Opciones Tratamiento"/>
      <sheetName val="Hoja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27"/>
  <sheetViews>
    <sheetView view="pageBreakPreview" topLeftCell="A40" zoomScale="70" zoomScaleNormal="100" zoomScaleSheetLayoutView="70" workbookViewId="0">
      <selection activeCell="H48" sqref="H48"/>
    </sheetView>
  </sheetViews>
  <sheetFormatPr baseColWidth="10" defaultColWidth="12.5" defaultRowHeight="15" customHeight="1" x14ac:dyDescent="0.2"/>
  <cols>
    <col min="1" max="1" width="3.125" style="8" customWidth="1"/>
    <col min="2" max="2" width="2.875" style="8" customWidth="1"/>
    <col min="3" max="3" width="20.375" style="8" customWidth="1"/>
    <col min="4" max="4" width="31.5" style="8" customWidth="1"/>
    <col min="5" max="6" width="4.875" style="8" customWidth="1"/>
    <col min="7" max="7" width="6" style="8" customWidth="1"/>
    <col min="8" max="8" width="25.75" style="8" customWidth="1"/>
    <col min="9" max="9" width="42.875" style="8" customWidth="1"/>
    <col min="10" max="10" width="62.625" style="8" customWidth="1"/>
    <col min="11" max="11" width="55.375" style="8" customWidth="1"/>
    <col min="12" max="12" width="48.125" style="8" customWidth="1"/>
    <col min="13" max="31" width="9.375" style="8" customWidth="1"/>
    <col min="32" max="16384" width="12.5" style="8"/>
  </cols>
  <sheetData>
    <row r="1" spans="2:31" ht="23.25" customHeight="1" x14ac:dyDescent="0.2">
      <c r="B1" s="4"/>
      <c r="C1" s="5"/>
      <c r="D1" s="6" t="s">
        <v>0</v>
      </c>
      <c r="E1" s="7"/>
      <c r="F1" s="7"/>
      <c r="G1" s="7"/>
      <c r="H1" s="7"/>
      <c r="I1" s="5"/>
      <c r="J1" s="94" t="s">
        <v>1</v>
      </c>
    </row>
    <row r="2" spans="2:31" ht="20.25" customHeight="1" x14ac:dyDescent="0.25">
      <c r="B2" s="9"/>
      <c r="C2" s="10"/>
      <c r="D2" s="11"/>
      <c r="E2" s="12" t="s">
        <v>2</v>
      </c>
      <c r="F2" s="13"/>
      <c r="G2" s="13"/>
      <c r="H2" s="13"/>
      <c r="I2" s="14"/>
      <c r="J2" s="15" t="s">
        <v>3</v>
      </c>
    </row>
    <row r="3" spans="2:31" ht="21.75" customHeight="1" x14ac:dyDescent="0.2">
      <c r="B3" s="9"/>
      <c r="C3" s="10"/>
      <c r="D3" s="16" t="s">
        <v>4</v>
      </c>
      <c r="E3" s="17"/>
      <c r="F3" s="17"/>
      <c r="G3" s="17"/>
      <c r="H3" s="17"/>
      <c r="I3" s="18"/>
      <c r="J3" s="15" t="s">
        <v>5</v>
      </c>
    </row>
    <row r="4" spans="2:31" ht="20.25" customHeight="1" thickBot="1" x14ac:dyDescent="0.3">
      <c r="B4" s="19"/>
      <c r="C4" s="20"/>
      <c r="D4" s="21"/>
      <c r="E4" s="22" t="s">
        <v>6</v>
      </c>
      <c r="F4" s="23"/>
      <c r="G4" s="23"/>
      <c r="H4" s="23"/>
      <c r="I4" s="20"/>
      <c r="J4" s="24" t="s">
        <v>7</v>
      </c>
    </row>
    <row r="5" spans="2:31" ht="7.5" customHeight="1" thickBot="1" x14ac:dyDescent="0.25"/>
    <row r="6" spans="2:31" ht="91.5" customHeight="1" thickBot="1" x14ac:dyDescent="0.25">
      <c r="B6" s="25"/>
      <c r="C6" s="494" t="s">
        <v>8</v>
      </c>
      <c r="D6" s="495"/>
      <c r="E6" s="495"/>
      <c r="F6" s="495"/>
      <c r="G6" s="495"/>
      <c r="H6" s="495"/>
      <c r="I6" s="495"/>
      <c r="J6" s="496"/>
      <c r="K6" s="26"/>
      <c r="L6" s="26"/>
      <c r="M6" s="26"/>
      <c r="N6" s="26"/>
      <c r="O6" s="26"/>
      <c r="P6" s="26"/>
      <c r="Q6" s="26"/>
      <c r="R6" s="26"/>
      <c r="S6" s="26"/>
      <c r="T6" s="26"/>
      <c r="U6" s="26"/>
      <c r="V6" s="26"/>
      <c r="W6" s="26"/>
      <c r="X6" s="26"/>
      <c r="Y6" s="26"/>
      <c r="Z6" s="26"/>
      <c r="AA6" s="26"/>
      <c r="AB6" s="26"/>
      <c r="AC6" s="26"/>
      <c r="AD6" s="26"/>
      <c r="AE6" s="26"/>
    </row>
    <row r="7" spans="2:31" ht="30.75" customHeight="1" x14ac:dyDescent="0.2">
      <c r="B7" s="27"/>
      <c r="C7" s="497" t="s">
        <v>9</v>
      </c>
      <c r="D7" s="498"/>
      <c r="E7" s="499" t="s">
        <v>10</v>
      </c>
      <c r="F7" s="499"/>
      <c r="G7" s="499"/>
      <c r="H7" s="499"/>
      <c r="I7" s="499"/>
      <c r="J7" s="500"/>
      <c r="K7" s="26"/>
      <c r="L7" s="26"/>
      <c r="M7" s="26"/>
      <c r="N7" s="26"/>
      <c r="O7" s="26"/>
      <c r="P7" s="26"/>
      <c r="Q7" s="26"/>
      <c r="R7" s="26"/>
      <c r="S7" s="26"/>
      <c r="T7" s="26"/>
      <c r="U7" s="26"/>
      <c r="V7" s="26"/>
      <c r="W7" s="26"/>
      <c r="X7" s="26"/>
      <c r="Y7" s="26"/>
      <c r="Z7" s="26"/>
      <c r="AA7" s="26"/>
      <c r="AB7" s="26"/>
      <c r="AC7" s="26"/>
      <c r="AD7" s="26"/>
      <c r="AE7" s="26"/>
    </row>
    <row r="8" spans="2:31" x14ac:dyDescent="0.2">
      <c r="B8" s="27"/>
      <c r="C8" s="501" t="s">
        <v>11</v>
      </c>
      <c r="D8" s="491"/>
      <c r="E8" s="502" t="s">
        <v>12</v>
      </c>
      <c r="F8" s="503"/>
      <c r="G8" s="503"/>
      <c r="H8" s="503"/>
      <c r="I8" s="503"/>
      <c r="J8" s="504"/>
      <c r="K8" s="26"/>
      <c r="L8" s="26"/>
      <c r="M8" s="26"/>
      <c r="N8" s="26"/>
      <c r="O8" s="26"/>
      <c r="P8" s="26"/>
      <c r="Q8" s="26"/>
      <c r="R8" s="26"/>
      <c r="S8" s="26"/>
      <c r="T8" s="26"/>
      <c r="U8" s="26"/>
      <c r="V8" s="26"/>
      <c r="W8" s="26"/>
      <c r="X8" s="26"/>
      <c r="Y8" s="26"/>
      <c r="Z8" s="26"/>
      <c r="AA8" s="26"/>
      <c r="AB8" s="26"/>
      <c r="AC8" s="26"/>
      <c r="AD8" s="26"/>
      <c r="AE8" s="26"/>
    </row>
    <row r="9" spans="2:31" ht="57.75" customHeight="1" x14ac:dyDescent="0.2">
      <c r="B9" s="27"/>
      <c r="C9" s="490" t="s">
        <v>13</v>
      </c>
      <c r="D9" s="491"/>
      <c r="E9" s="461" t="s">
        <v>14</v>
      </c>
      <c r="F9" s="461"/>
      <c r="G9" s="461"/>
      <c r="H9" s="461"/>
      <c r="I9" s="461"/>
      <c r="J9" s="462"/>
      <c r="K9" s="26"/>
      <c r="L9" s="26"/>
      <c r="M9" s="26"/>
      <c r="N9" s="26"/>
      <c r="O9" s="26"/>
      <c r="P9" s="26"/>
      <c r="Q9" s="26"/>
      <c r="R9" s="26"/>
      <c r="S9" s="26"/>
      <c r="T9" s="26"/>
      <c r="U9" s="26"/>
      <c r="V9" s="26"/>
      <c r="W9" s="26"/>
      <c r="X9" s="26"/>
      <c r="Y9" s="26"/>
      <c r="Z9" s="26"/>
      <c r="AA9" s="26"/>
      <c r="AB9" s="26"/>
      <c r="AC9" s="26"/>
      <c r="AD9" s="26"/>
      <c r="AE9" s="26"/>
    </row>
    <row r="10" spans="2:31" ht="57.75" customHeight="1" x14ac:dyDescent="0.2">
      <c r="B10" s="27"/>
      <c r="C10" s="492" t="s">
        <v>15</v>
      </c>
      <c r="D10" s="493"/>
      <c r="E10" s="458" t="s">
        <v>16</v>
      </c>
      <c r="F10" s="459"/>
      <c r="G10" s="459"/>
      <c r="H10" s="459"/>
      <c r="I10" s="459"/>
      <c r="J10" s="460"/>
      <c r="K10" s="26"/>
      <c r="L10" s="26"/>
      <c r="M10" s="26"/>
      <c r="N10" s="26"/>
      <c r="O10" s="26"/>
      <c r="P10" s="26"/>
      <c r="Q10" s="26"/>
      <c r="R10" s="26"/>
      <c r="S10" s="26"/>
      <c r="T10" s="26"/>
      <c r="U10" s="26"/>
      <c r="V10" s="26"/>
      <c r="W10" s="26"/>
      <c r="X10" s="26"/>
      <c r="Y10" s="26"/>
      <c r="Z10" s="26"/>
      <c r="AA10" s="26"/>
      <c r="AB10" s="26"/>
      <c r="AC10" s="26"/>
      <c r="AD10" s="26"/>
      <c r="AE10" s="26"/>
    </row>
    <row r="11" spans="2:31" ht="44.25" customHeight="1" x14ac:dyDescent="0.2">
      <c r="B11" s="27"/>
      <c r="C11" s="454" t="s">
        <v>17</v>
      </c>
      <c r="D11" s="455"/>
      <c r="E11" s="458" t="s">
        <v>18</v>
      </c>
      <c r="F11" s="459"/>
      <c r="G11" s="459"/>
      <c r="H11" s="459"/>
      <c r="I11" s="459"/>
      <c r="J11" s="460"/>
      <c r="K11" s="26"/>
      <c r="L11" s="26"/>
      <c r="M11" s="26"/>
      <c r="N11" s="26"/>
      <c r="O11" s="26"/>
      <c r="P11" s="26"/>
      <c r="Q11" s="26"/>
      <c r="R11" s="26"/>
      <c r="S11" s="26"/>
      <c r="T11" s="26"/>
      <c r="U11" s="26"/>
      <c r="V11" s="26"/>
      <c r="W11" s="26"/>
      <c r="X11" s="26"/>
      <c r="Y11" s="26"/>
      <c r="Z11" s="26"/>
      <c r="AA11" s="26"/>
      <c r="AB11" s="26"/>
      <c r="AC11" s="26"/>
      <c r="AD11" s="26"/>
      <c r="AE11" s="26"/>
    </row>
    <row r="12" spans="2:31" ht="43.5" customHeight="1" x14ac:dyDescent="0.2">
      <c r="B12" s="27"/>
      <c r="C12" s="456"/>
      <c r="D12" s="457"/>
      <c r="E12" s="461" t="s">
        <v>19</v>
      </c>
      <c r="F12" s="461"/>
      <c r="G12" s="461"/>
      <c r="H12" s="461"/>
      <c r="I12" s="461"/>
      <c r="J12" s="462"/>
      <c r="K12" s="26"/>
      <c r="L12" s="26"/>
      <c r="M12" s="26"/>
      <c r="N12" s="26"/>
      <c r="O12" s="26"/>
      <c r="P12" s="26"/>
      <c r="Q12" s="26"/>
      <c r="R12" s="26"/>
      <c r="S12" s="26"/>
      <c r="T12" s="26"/>
      <c r="U12" s="26"/>
      <c r="V12" s="26"/>
      <c r="W12" s="26"/>
      <c r="X12" s="26"/>
      <c r="Y12" s="26"/>
      <c r="Z12" s="26"/>
      <c r="AA12" s="26"/>
      <c r="AB12" s="26"/>
      <c r="AC12" s="26"/>
      <c r="AD12" s="26"/>
      <c r="AE12" s="26"/>
    </row>
    <row r="13" spans="2:31" ht="24" customHeight="1" x14ac:dyDescent="0.2">
      <c r="B13" s="27"/>
      <c r="C13" s="456"/>
      <c r="D13" s="457"/>
      <c r="E13" s="461" t="s">
        <v>20</v>
      </c>
      <c r="F13" s="461"/>
      <c r="G13" s="461"/>
      <c r="H13" s="461"/>
      <c r="I13" s="461"/>
      <c r="J13" s="462"/>
      <c r="K13" s="26"/>
      <c r="L13" s="26"/>
      <c r="M13" s="26"/>
      <c r="N13" s="26"/>
      <c r="O13" s="26"/>
      <c r="P13" s="26"/>
      <c r="Q13" s="26"/>
      <c r="R13" s="26"/>
      <c r="S13" s="26"/>
      <c r="T13" s="26"/>
      <c r="U13" s="26"/>
      <c r="V13" s="26"/>
      <c r="W13" s="26"/>
      <c r="X13" s="26"/>
      <c r="Y13" s="26"/>
      <c r="Z13" s="26"/>
      <c r="AA13" s="26"/>
      <c r="AB13" s="26"/>
      <c r="AC13" s="26"/>
      <c r="AD13" s="26"/>
      <c r="AE13" s="26"/>
    </row>
    <row r="14" spans="2:31" ht="28.5" customHeight="1" x14ac:dyDescent="0.2">
      <c r="B14" s="27"/>
      <c r="C14" s="456"/>
      <c r="D14" s="457"/>
      <c r="E14" s="461" t="s">
        <v>21</v>
      </c>
      <c r="F14" s="461"/>
      <c r="G14" s="461"/>
      <c r="H14" s="461"/>
      <c r="I14" s="461"/>
      <c r="J14" s="462"/>
      <c r="K14" s="26"/>
      <c r="L14" s="26"/>
      <c r="M14" s="26"/>
      <c r="N14" s="26"/>
      <c r="O14" s="26"/>
      <c r="P14" s="26"/>
      <c r="Q14" s="26"/>
      <c r="R14" s="26"/>
      <c r="S14" s="26"/>
      <c r="T14" s="26"/>
      <c r="U14" s="26"/>
      <c r="V14" s="26"/>
      <c r="W14" s="26"/>
      <c r="X14" s="26"/>
      <c r="Y14" s="26"/>
      <c r="Z14" s="26"/>
      <c r="AA14" s="26"/>
      <c r="AB14" s="26"/>
      <c r="AC14" s="26"/>
      <c r="AD14" s="26"/>
      <c r="AE14" s="26"/>
    </row>
    <row r="15" spans="2:31" ht="28.5" customHeight="1" x14ac:dyDescent="0.2">
      <c r="B15" s="27"/>
      <c r="C15" s="456"/>
      <c r="D15" s="457"/>
      <c r="E15" s="461" t="s">
        <v>22</v>
      </c>
      <c r="F15" s="461"/>
      <c r="G15" s="461"/>
      <c r="H15" s="461"/>
      <c r="I15" s="461"/>
      <c r="J15" s="462"/>
      <c r="K15" s="26"/>
      <c r="L15" s="26"/>
      <c r="M15" s="26"/>
      <c r="N15" s="26"/>
      <c r="O15" s="26"/>
      <c r="P15" s="26"/>
      <c r="Q15" s="26"/>
      <c r="R15" s="26"/>
      <c r="S15" s="26"/>
      <c r="T15" s="26"/>
      <c r="U15" s="26"/>
      <c r="V15" s="26"/>
      <c r="W15" s="26"/>
      <c r="X15" s="26"/>
      <c r="Y15" s="26"/>
      <c r="Z15" s="26"/>
      <c r="AA15" s="26"/>
      <c r="AB15" s="26"/>
      <c r="AC15" s="26"/>
      <c r="AD15" s="26"/>
      <c r="AE15" s="26"/>
    </row>
    <row r="16" spans="2:31" ht="28.5" customHeight="1" x14ac:dyDescent="0.2">
      <c r="B16" s="27"/>
      <c r="C16" s="456"/>
      <c r="D16" s="457"/>
      <c r="E16" s="458" t="s">
        <v>23</v>
      </c>
      <c r="F16" s="459"/>
      <c r="G16" s="459"/>
      <c r="H16" s="459"/>
      <c r="I16" s="459"/>
      <c r="J16" s="460"/>
      <c r="K16" s="26"/>
      <c r="L16" s="26"/>
      <c r="M16" s="26"/>
      <c r="N16" s="26"/>
      <c r="O16" s="26"/>
      <c r="P16" s="26"/>
      <c r="Q16" s="26"/>
      <c r="R16" s="26"/>
      <c r="S16" s="26"/>
      <c r="T16" s="26"/>
      <c r="U16" s="26"/>
      <c r="V16" s="26"/>
      <c r="W16" s="26"/>
      <c r="X16" s="26"/>
      <c r="Y16" s="26"/>
      <c r="Z16" s="26"/>
      <c r="AA16" s="26"/>
      <c r="AB16" s="26"/>
      <c r="AC16" s="26"/>
      <c r="AD16" s="26"/>
      <c r="AE16" s="26"/>
    </row>
    <row r="17" spans="2:31" ht="28.5" customHeight="1" thickBot="1" x14ac:dyDescent="0.25">
      <c r="B17" s="27"/>
      <c r="C17" s="456"/>
      <c r="D17" s="457"/>
      <c r="E17" s="461" t="s">
        <v>24</v>
      </c>
      <c r="F17" s="461"/>
      <c r="G17" s="461"/>
      <c r="H17" s="461"/>
      <c r="I17" s="461"/>
      <c r="J17" s="462"/>
      <c r="K17" s="26"/>
      <c r="L17" s="26"/>
      <c r="M17" s="26"/>
      <c r="N17" s="26"/>
      <c r="O17" s="26"/>
      <c r="P17" s="26"/>
      <c r="Q17" s="26"/>
      <c r="R17" s="26"/>
      <c r="S17" s="26"/>
      <c r="T17" s="26"/>
      <c r="U17" s="26"/>
      <c r="V17" s="26"/>
      <c r="W17" s="26"/>
      <c r="X17" s="26"/>
      <c r="Y17" s="26"/>
      <c r="Z17" s="26"/>
      <c r="AA17" s="26"/>
      <c r="AB17" s="26"/>
      <c r="AC17" s="26"/>
      <c r="AD17" s="26"/>
      <c r="AE17" s="26"/>
    </row>
    <row r="18" spans="2:31" ht="46.5" customHeight="1" x14ac:dyDescent="0.2">
      <c r="B18" s="28"/>
      <c r="C18" s="29" t="s">
        <v>25</v>
      </c>
      <c r="D18" s="30"/>
      <c r="E18" s="31" t="s">
        <v>26</v>
      </c>
      <c r="F18" s="32"/>
      <c r="G18" s="33"/>
      <c r="H18" s="34" t="s">
        <v>27</v>
      </c>
      <c r="I18" s="35" t="s">
        <v>28</v>
      </c>
      <c r="J18" s="36" t="s">
        <v>29</v>
      </c>
      <c r="K18" s="26"/>
      <c r="L18" s="26"/>
      <c r="M18" s="26"/>
      <c r="N18" s="26"/>
      <c r="O18" s="26"/>
      <c r="P18" s="26"/>
      <c r="Q18" s="26"/>
      <c r="R18" s="26"/>
      <c r="S18" s="26"/>
      <c r="T18" s="26"/>
      <c r="U18" s="26"/>
      <c r="V18" s="26"/>
      <c r="W18" s="26"/>
      <c r="X18" s="26"/>
      <c r="Y18" s="26"/>
      <c r="Z18" s="26"/>
      <c r="AA18" s="26"/>
      <c r="AB18" s="26"/>
      <c r="AC18" s="26"/>
      <c r="AD18" s="26"/>
      <c r="AE18" s="26"/>
    </row>
    <row r="19" spans="2:31" ht="18" customHeight="1" thickBot="1" x14ac:dyDescent="0.25">
      <c r="B19" s="37"/>
      <c r="C19" s="38" t="s">
        <v>30</v>
      </c>
      <c r="D19" s="39"/>
      <c r="E19" s="40" t="s">
        <v>31</v>
      </c>
      <c r="F19" s="41" t="s">
        <v>32</v>
      </c>
      <c r="G19" s="42" t="s">
        <v>33</v>
      </c>
      <c r="H19" s="43"/>
      <c r="I19" s="44"/>
      <c r="J19" s="45"/>
      <c r="K19" s="26"/>
      <c r="L19" s="26"/>
      <c r="M19" s="26"/>
      <c r="N19" s="26"/>
      <c r="O19" s="26"/>
      <c r="P19" s="26"/>
      <c r="Q19" s="26"/>
      <c r="R19" s="26"/>
      <c r="S19" s="26"/>
      <c r="T19" s="26"/>
      <c r="U19" s="26"/>
      <c r="V19" s="26"/>
      <c r="W19" s="26"/>
      <c r="X19" s="26"/>
      <c r="Y19" s="26"/>
      <c r="Z19" s="26"/>
      <c r="AA19" s="26"/>
      <c r="AB19" s="26"/>
      <c r="AC19" s="26"/>
      <c r="AD19" s="26"/>
      <c r="AE19" s="26"/>
    </row>
    <row r="20" spans="2:31" ht="65.25" customHeight="1" x14ac:dyDescent="0.2">
      <c r="B20" s="478" t="s">
        <v>34</v>
      </c>
      <c r="C20" s="481" t="s">
        <v>35</v>
      </c>
      <c r="D20" s="46" t="s">
        <v>36</v>
      </c>
      <c r="E20" s="95" t="s">
        <v>37</v>
      </c>
      <c r="F20" s="96"/>
      <c r="G20" s="97"/>
      <c r="H20" s="47"/>
      <c r="I20" s="48" t="s">
        <v>38</v>
      </c>
      <c r="J20" s="98"/>
      <c r="K20" s="99"/>
      <c r="L20" s="26"/>
      <c r="M20" s="26"/>
      <c r="N20" s="26"/>
      <c r="O20" s="26"/>
      <c r="P20" s="26"/>
      <c r="Q20" s="26"/>
      <c r="R20" s="26"/>
      <c r="S20" s="26"/>
      <c r="T20" s="26"/>
      <c r="U20" s="26"/>
      <c r="V20" s="26"/>
      <c r="W20" s="26"/>
      <c r="X20" s="26"/>
      <c r="Y20" s="26"/>
      <c r="Z20" s="26"/>
      <c r="AA20" s="26"/>
      <c r="AB20" s="26"/>
      <c r="AC20" s="26"/>
      <c r="AD20" s="26"/>
      <c r="AE20" s="26"/>
    </row>
    <row r="21" spans="2:31" ht="18" customHeight="1" x14ac:dyDescent="0.2">
      <c r="B21" s="479"/>
      <c r="C21" s="482"/>
      <c r="D21" s="49" t="s">
        <v>39</v>
      </c>
      <c r="E21" s="100"/>
      <c r="F21" s="101"/>
      <c r="G21" s="102" t="s">
        <v>37</v>
      </c>
      <c r="H21" s="50"/>
      <c r="I21" s="51"/>
      <c r="J21" s="103"/>
      <c r="K21" s="26"/>
      <c r="L21" s="26"/>
      <c r="M21" s="26"/>
      <c r="N21" s="26"/>
      <c r="O21" s="26"/>
      <c r="P21" s="26"/>
      <c r="Q21" s="26"/>
      <c r="R21" s="26"/>
      <c r="S21" s="26"/>
      <c r="T21" s="26"/>
      <c r="U21" s="26"/>
      <c r="V21" s="26"/>
      <c r="W21" s="26"/>
      <c r="X21" s="26"/>
      <c r="Y21" s="26"/>
      <c r="Z21" s="26"/>
      <c r="AA21" s="26"/>
      <c r="AB21" s="26"/>
      <c r="AC21" s="26"/>
      <c r="AD21" s="26"/>
      <c r="AE21" s="26"/>
    </row>
    <row r="22" spans="2:31" ht="18" customHeight="1" x14ac:dyDescent="0.2">
      <c r="B22" s="479"/>
      <c r="C22" s="482"/>
      <c r="D22" s="52" t="s">
        <v>40</v>
      </c>
      <c r="E22" s="104"/>
      <c r="F22" s="101"/>
      <c r="G22" s="102"/>
      <c r="H22" s="85"/>
      <c r="I22" s="86"/>
      <c r="J22" s="87"/>
      <c r="K22" s="26"/>
      <c r="L22" s="26"/>
      <c r="M22" s="26"/>
      <c r="N22" s="26"/>
      <c r="O22" s="26"/>
      <c r="P22" s="26"/>
      <c r="Q22" s="26"/>
      <c r="R22" s="26"/>
      <c r="S22" s="26"/>
      <c r="T22" s="26"/>
      <c r="U22" s="26"/>
      <c r="V22" s="26"/>
      <c r="W22" s="26"/>
      <c r="X22" s="26"/>
      <c r="Y22" s="26"/>
      <c r="Z22" s="26"/>
      <c r="AA22" s="26"/>
      <c r="AB22" s="26"/>
      <c r="AC22" s="26"/>
      <c r="AD22" s="26"/>
      <c r="AE22" s="26"/>
    </row>
    <row r="23" spans="2:31" ht="143.25" customHeight="1" x14ac:dyDescent="0.2">
      <c r="B23" s="479"/>
      <c r="C23" s="483" t="s">
        <v>41</v>
      </c>
      <c r="D23" s="53" t="s">
        <v>42</v>
      </c>
      <c r="E23" s="100" t="s">
        <v>37</v>
      </c>
      <c r="F23" s="101"/>
      <c r="G23" s="102"/>
      <c r="H23" s="50"/>
      <c r="I23" s="51" t="s">
        <v>43</v>
      </c>
      <c r="J23" s="186"/>
      <c r="K23" s="487"/>
      <c r="L23" s="26"/>
      <c r="M23" s="26"/>
      <c r="N23" s="26"/>
      <c r="O23" s="26"/>
      <c r="P23" s="26"/>
      <c r="Q23" s="26"/>
      <c r="R23" s="26"/>
      <c r="S23" s="26"/>
      <c r="T23" s="26"/>
      <c r="U23" s="26"/>
      <c r="V23" s="26"/>
      <c r="W23" s="26"/>
      <c r="X23" s="26"/>
      <c r="Y23" s="26"/>
      <c r="Z23" s="26"/>
      <c r="AA23" s="26"/>
      <c r="AB23" s="26"/>
      <c r="AC23" s="26"/>
      <c r="AD23" s="26"/>
      <c r="AE23" s="26"/>
    </row>
    <row r="24" spans="2:31" ht="53.25" customHeight="1" x14ac:dyDescent="0.2">
      <c r="B24" s="479"/>
      <c r="C24" s="475"/>
      <c r="D24" s="53" t="s">
        <v>44</v>
      </c>
      <c r="E24" s="100" t="s">
        <v>37</v>
      </c>
      <c r="F24" s="101"/>
      <c r="G24" s="102"/>
      <c r="H24" s="85"/>
      <c r="I24" s="86" t="s">
        <v>45</v>
      </c>
      <c r="J24" s="186" t="s">
        <v>46</v>
      </c>
      <c r="K24" s="487"/>
      <c r="L24" s="26"/>
      <c r="M24" s="26"/>
      <c r="N24" s="26"/>
      <c r="O24" s="26"/>
      <c r="P24" s="26"/>
      <c r="Q24" s="26"/>
      <c r="R24" s="26"/>
      <c r="S24" s="26"/>
      <c r="T24" s="26"/>
      <c r="U24" s="26"/>
      <c r="V24" s="26"/>
      <c r="W24" s="26"/>
      <c r="X24" s="26"/>
      <c r="Y24" s="26"/>
      <c r="Z24" s="26"/>
      <c r="AA24" s="26"/>
      <c r="AB24" s="26"/>
      <c r="AC24" s="26"/>
      <c r="AD24" s="26"/>
      <c r="AE24" s="26"/>
    </row>
    <row r="25" spans="2:31" ht="58.5" customHeight="1" x14ac:dyDescent="0.2">
      <c r="B25" s="479"/>
      <c r="C25" s="475"/>
      <c r="D25" s="53" t="s">
        <v>47</v>
      </c>
      <c r="E25" s="100" t="s">
        <v>37</v>
      </c>
      <c r="F25" s="101"/>
      <c r="G25" s="102"/>
      <c r="H25" s="50" t="s">
        <v>48</v>
      </c>
      <c r="I25" s="55"/>
      <c r="J25" s="105"/>
      <c r="K25" s="26"/>
      <c r="L25" s="26"/>
      <c r="M25" s="26"/>
      <c r="N25" s="26"/>
      <c r="O25" s="26"/>
      <c r="P25" s="26"/>
      <c r="Q25" s="26"/>
      <c r="R25" s="26"/>
      <c r="S25" s="26"/>
      <c r="T25" s="26"/>
      <c r="U25" s="26"/>
      <c r="V25" s="26"/>
      <c r="W25" s="26"/>
      <c r="X25" s="26"/>
      <c r="Y25" s="26"/>
      <c r="Z25" s="26"/>
      <c r="AA25" s="26"/>
      <c r="AB25" s="26"/>
      <c r="AC25" s="26"/>
      <c r="AD25" s="26"/>
      <c r="AE25" s="26"/>
    </row>
    <row r="26" spans="2:31" ht="18" customHeight="1" x14ac:dyDescent="0.2">
      <c r="B26" s="479"/>
      <c r="C26" s="475"/>
      <c r="D26" s="52" t="s">
        <v>40</v>
      </c>
      <c r="E26" s="106"/>
      <c r="F26" s="488"/>
      <c r="G26" s="489"/>
      <c r="H26" s="451"/>
      <c r="I26" s="452"/>
      <c r="J26" s="446"/>
      <c r="K26" s="26"/>
      <c r="L26" s="26"/>
      <c r="M26" s="26"/>
      <c r="N26" s="26"/>
      <c r="O26" s="26"/>
      <c r="P26" s="26"/>
      <c r="Q26" s="26"/>
      <c r="R26" s="26"/>
      <c r="S26" s="26"/>
      <c r="T26" s="26"/>
      <c r="U26" s="26"/>
      <c r="V26" s="26"/>
      <c r="W26" s="26"/>
      <c r="X26" s="26"/>
      <c r="Y26" s="26"/>
      <c r="Z26" s="26"/>
      <c r="AA26" s="26"/>
      <c r="AB26" s="26"/>
      <c r="AC26" s="26"/>
      <c r="AD26" s="26"/>
      <c r="AE26" s="26"/>
    </row>
    <row r="27" spans="2:31" ht="18" customHeight="1" x14ac:dyDescent="0.2">
      <c r="B27" s="479"/>
      <c r="C27" s="475"/>
      <c r="D27" s="56"/>
      <c r="E27" s="107"/>
      <c r="F27" s="488"/>
      <c r="G27" s="489"/>
      <c r="H27" s="451"/>
      <c r="I27" s="452"/>
      <c r="J27" s="446"/>
      <c r="K27" s="26"/>
      <c r="L27" s="26"/>
      <c r="M27" s="26"/>
      <c r="N27" s="26"/>
      <c r="O27" s="26"/>
      <c r="P27" s="26"/>
      <c r="Q27" s="26"/>
      <c r="R27" s="26"/>
      <c r="S27" s="26"/>
      <c r="T27" s="26"/>
      <c r="U27" s="26"/>
      <c r="V27" s="26"/>
      <c r="W27" s="26"/>
      <c r="X27" s="26"/>
      <c r="Y27" s="26"/>
      <c r="Z27" s="26"/>
      <c r="AA27" s="26"/>
      <c r="AB27" s="26"/>
      <c r="AC27" s="26"/>
      <c r="AD27" s="26"/>
      <c r="AE27" s="26"/>
    </row>
    <row r="28" spans="2:31" ht="55.5" customHeight="1" x14ac:dyDescent="0.2">
      <c r="B28" s="479"/>
      <c r="C28" s="484" t="s">
        <v>49</v>
      </c>
      <c r="D28" s="53" t="s">
        <v>50</v>
      </c>
      <c r="E28" s="100" t="s">
        <v>37</v>
      </c>
      <c r="F28" s="101"/>
      <c r="G28" s="102"/>
      <c r="H28" s="50" t="s">
        <v>51</v>
      </c>
      <c r="I28" s="51"/>
      <c r="J28" s="103"/>
      <c r="K28" s="26"/>
      <c r="L28" s="26"/>
      <c r="M28" s="26"/>
      <c r="N28" s="26"/>
      <c r="O28" s="26"/>
      <c r="P28" s="26"/>
      <c r="Q28" s="26"/>
      <c r="R28" s="26"/>
      <c r="S28" s="26"/>
      <c r="T28" s="26"/>
      <c r="U28" s="26"/>
      <c r="V28" s="26"/>
      <c r="W28" s="26"/>
      <c r="X28" s="26"/>
      <c r="Y28" s="26"/>
      <c r="Z28" s="26"/>
      <c r="AA28" s="26"/>
      <c r="AB28" s="26"/>
      <c r="AC28" s="26"/>
      <c r="AD28" s="26"/>
      <c r="AE28" s="26"/>
    </row>
    <row r="29" spans="2:31" ht="18" customHeight="1" x14ac:dyDescent="0.2">
      <c r="B29" s="479"/>
      <c r="C29" s="475"/>
      <c r="D29" s="58" t="s">
        <v>52</v>
      </c>
      <c r="E29" s="100"/>
      <c r="F29" s="101"/>
      <c r="G29" s="102" t="s">
        <v>53</v>
      </c>
      <c r="H29" s="85"/>
      <c r="I29" s="86"/>
      <c r="J29" s="108"/>
      <c r="K29" s="26"/>
      <c r="L29" s="26"/>
      <c r="M29" s="26"/>
      <c r="N29" s="26"/>
      <c r="O29" s="26"/>
      <c r="P29" s="26"/>
      <c r="Q29" s="26"/>
      <c r="R29" s="26"/>
      <c r="S29" s="26"/>
      <c r="T29" s="26"/>
      <c r="U29" s="26"/>
      <c r="V29" s="26"/>
      <c r="W29" s="26"/>
      <c r="X29" s="26"/>
      <c r="Y29" s="26"/>
      <c r="Z29" s="26"/>
      <c r="AA29" s="26"/>
      <c r="AB29" s="26"/>
      <c r="AC29" s="26"/>
      <c r="AD29" s="26"/>
      <c r="AE29" s="26"/>
    </row>
    <row r="30" spans="2:31" ht="190.5" customHeight="1" x14ac:dyDescent="0.2">
      <c r="B30" s="479"/>
      <c r="C30" s="475"/>
      <c r="D30" s="58" t="s">
        <v>54</v>
      </c>
      <c r="E30" s="100" t="s">
        <v>37</v>
      </c>
      <c r="F30" s="101"/>
      <c r="G30" s="102"/>
      <c r="H30" s="85"/>
      <c r="I30" s="57" t="s">
        <v>55</v>
      </c>
      <c r="J30" s="57" t="s">
        <v>56</v>
      </c>
      <c r="K30" s="26"/>
      <c r="L30" s="26"/>
      <c r="M30" s="26"/>
      <c r="N30" s="26"/>
      <c r="O30" s="26"/>
      <c r="P30" s="26"/>
      <c r="Q30" s="26"/>
      <c r="R30" s="26"/>
      <c r="S30" s="26"/>
      <c r="T30" s="26"/>
      <c r="U30" s="26"/>
      <c r="V30" s="26"/>
      <c r="W30" s="26"/>
      <c r="X30" s="26"/>
      <c r="Y30" s="26"/>
      <c r="Z30" s="26"/>
      <c r="AA30" s="26"/>
      <c r="AB30" s="26"/>
      <c r="AC30" s="26"/>
      <c r="AD30" s="26"/>
      <c r="AE30" s="26"/>
    </row>
    <row r="31" spans="2:31" ht="18" customHeight="1" x14ac:dyDescent="0.2">
      <c r="B31" s="479"/>
      <c r="C31" s="475"/>
      <c r="D31" s="59" t="s">
        <v>40</v>
      </c>
      <c r="E31" s="109"/>
      <c r="F31" s="453"/>
      <c r="G31" s="450"/>
      <c r="H31" s="451"/>
      <c r="I31" s="452"/>
      <c r="J31" s="446"/>
      <c r="K31" s="26"/>
      <c r="L31" s="26"/>
      <c r="M31" s="26"/>
      <c r="N31" s="26"/>
      <c r="O31" s="26"/>
      <c r="P31" s="26"/>
      <c r="Q31" s="26"/>
      <c r="R31" s="26"/>
      <c r="S31" s="26"/>
      <c r="T31" s="26"/>
      <c r="U31" s="26"/>
      <c r="V31" s="26"/>
      <c r="W31" s="26"/>
      <c r="X31" s="26"/>
      <c r="Y31" s="26"/>
      <c r="Z31" s="26"/>
      <c r="AA31" s="26"/>
      <c r="AB31" s="26"/>
      <c r="AC31" s="26"/>
      <c r="AD31" s="26"/>
      <c r="AE31" s="26"/>
    </row>
    <row r="32" spans="2:31" ht="18" customHeight="1" x14ac:dyDescent="0.2">
      <c r="B32" s="479"/>
      <c r="C32" s="475"/>
      <c r="D32" s="56"/>
      <c r="E32" s="110"/>
      <c r="F32" s="453"/>
      <c r="G32" s="450"/>
      <c r="H32" s="451"/>
      <c r="I32" s="452"/>
      <c r="J32" s="446"/>
      <c r="K32" s="26"/>
      <c r="L32" s="26"/>
      <c r="M32" s="26"/>
      <c r="N32" s="26"/>
      <c r="O32" s="26"/>
      <c r="P32" s="26"/>
      <c r="Q32" s="26"/>
      <c r="R32" s="26"/>
      <c r="S32" s="26"/>
      <c r="T32" s="26"/>
      <c r="U32" s="26"/>
      <c r="V32" s="26"/>
      <c r="W32" s="26"/>
      <c r="X32" s="26"/>
      <c r="Y32" s="26"/>
      <c r="Z32" s="26"/>
      <c r="AA32" s="26"/>
      <c r="AB32" s="26"/>
      <c r="AC32" s="26"/>
      <c r="AD32" s="26"/>
      <c r="AE32" s="26"/>
    </row>
    <row r="33" spans="2:31" ht="94.5" customHeight="1" x14ac:dyDescent="0.2">
      <c r="B33" s="479"/>
      <c r="C33" s="474" t="s">
        <v>57</v>
      </c>
      <c r="D33" s="58" t="s">
        <v>58</v>
      </c>
      <c r="E33" s="111" t="s">
        <v>37</v>
      </c>
      <c r="F33" s="112"/>
      <c r="G33" s="113"/>
      <c r="H33" s="54"/>
      <c r="I33" s="51" t="s">
        <v>59</v>
      </c>
      <c r="J33" s="114"/>
      <c r="K33" s="115"/>
      <c r="L33" s="26"/>
      <c r="M33" s="26"/>
      <c r="N33" s="26"/>
      <c r="O33" s="26"/>
      <c r="P33" s="26"/>
      <c r="Q33" s="26"/>
      <c r="R33" s="26"/>
      <c r="S33" s="26"/>
      <c r="T33" s="26"/>
      <c r="U33" s="26"/>
      <c r="V33" s="26"/>
      <c r="W33" s="26"/>
      <c r="X33" s="26"/>
      <c r="Y33" s="26"/>
      <c r="Z33" s="26"/>
      <c r="AA33" s="26"/>
      <c r="AB33" s="26"/>
      <c r="AC33" s="26"/>
      <c r="AD33" s="26"/>
      <c r="AE33" s="26"/>
    </row>
    <row r="34" spans="2:31" ht="57" x14ac:dyDescent="0.2">
      <c r="B34" s="479"/>
      <c r="C34" s="475"/>
      <c r="D34" s="53" t="s">
        <v>60</v>
      </c>
      <c r="E34" s="111" t="s">
        <v>37</v>
      </c>
      <c r="F34" s="112"/>
      <c r="G34" s="113"/>
      <c r="H34" s="50"/>
      <c r="I34" s="51" t="s">
        <v>61</v>
      </c>
      <c r="J34" s="103"/>
      <c r="K34" s="26"/>
      <c r="L34" s="26"/>
      <c r="M34" s="26"/>
      <c r="N34" s="26"/>
      <c r="O34" s="26"/>
      <c r="P34" s="26"/>
      <c r="Q34" s="26"/>
      <c r="R34" s="26"/>
      <c r="S34" s="26"/>
      <c r="T34" s="26"/>
      <c r="U34" s="26"/>
      <c r="V34" s="26"/>
      <c r="W34" s="26"/>
      <c r="X34" s="26"/>
      <c r="Y34" s="26"/>
      <c r="Z34" s="26"/>
      <c r="AA34" s="26"/>
      <c r="AB34" s="26"/>
      <c r="AC34" s="26"/>
      <c r="AD34" s="26"/>
      <c r="AE34" s="26"/>
    </row>
    <row r="35" spans="2:31" x14ac:dyDescent="0.2">
      <c r="B35" s="479"/>
      <c r="C35" s="475"/>
      <c r="D35" s="53" t="s">
        <v>62</v>
      </c>
      <c r="E35" s="111"/>
      <c r="F35" s="112"/>
      <c r="G35" s="113"/>
      <c r="H35" s="50"/>
      <c r="I35" s="51"/>
      <c r="J35" s="103"/>
      <c r="K35" s="26"/>
      <c r="L35" s="26"/>
      <c r="M35" s="26"/>
      <c r="N35" s="26"/>
      <c r="O35" s="26"/>
      <c r="P35" s="26"/>
      <c r="Q35" s="26"/>
      <c r="R35" s="26"/>
      <c r="S35" s="26"/>
      <c r="T35" s="26"/>
      <c r="U35" s="26"/>
      <c r="V35" s="26"/>
      <c r="W35" s="26"/>
      <c r="X35" s="26"/>
      <c r="Y35" s="26"/>
      <c r="Z35" s="26"/>
      <c r="AA35" s="26"/>
      <c r="AB35" s="26"/>
      <c r="AC35" s="26"/>
      <c r="AD35" s="26"/>
      <c r="AE35" s="26"/>
    </row>
    <row r="36" spans="2:31" x14ac:dyDescent="0.2">
      <c r="B36" s="479"/>
      <c r="C36" s="475"/>
      <c r="D36" s="52" t="s">
        <v>40</v>
      </c>
      <c r="E36" s="106"/>
      <c r="F36" s="116"/>
      <c r="G36" s="117"/>
      <c r="H36" s="118"/>
      <c r="I36" s="92"/>
      <c r="J36" s="119"/>
      <c r="K36" s="26"/>
      <c r="L36" s="26"/>
      <c r="M36" s="26"/>
      <c r="N36" s="26"/>
      <c r="O36" s="26"/>
      <c r="P36" s="26"/>
      <c r="Q36" s="26"/>
      <c r="R36" s="26"/>
      <c r="S36" s="26"/>
      <c r="T36" s="26"/>
      <c r="U36" s="26"/>
      <c r="V36" s="26"/>
      <c r="W36" s="26"/>
      <c r="X36" s="26"/>
      <c r="Y36" s="26"/>
      <c r="Z36" s="26"/>
      <c r="AA36" s="26"/>
      <c r="AB36" s="26"/>
      <c r="AC36" s="26"/>
      <c r="AD36" s="26"/>
      <c r="AE36" s="26"/>
    </row>
    <row r="37" spans="2:31" ht="70.5" customHeight="1" x14ac:dyDescent="0.2">
      <c r="B37" s="479"/>
      <c r="C37" s="475"/>
      <c r="D37" s="120" t="s">
        <v>63</v>
      </c>
      <c r="E37" s="107" t="s">
        <v>53</v>
      </c>
      <c r="F37" s="121"/>
      <c r="G37" s="122"/>
      <c r="H37" s="123" t="s">
        <v>64</v>
      </c>
      <c r="I37" s="124"/>
      <c r="J37" s="125"/>
      <c r="K37" s="26"/>
      <c r="L37" s="26"/>
      <c r="M37" s="26"/>
      <c r="N37" s="26"/>
      <c r="O37" s="26"/>
      <c r="P37" s="26"/>
      <c r="Q37" s="26"/>
      <c r="R37" s="26"/>
      <c r="S37" s="26"/>
      <c r="T37" s="26"/>
      <c r="U37" s="26"/>
      <c r="V37" s="26"/>
      <c r="W37" s="26"/>
      <c r="X37" s="26"/>
      <c r="Y37" s="26"/>
      <c r="Z37" s="26"/>
      <c r="AA37" s="26"/>
      <c r="AB37" s="26"/>
      <c r="AC37" s="26"/>
      <c r="AD37" s="26"/>
      <c r="AE37" s="26"/>
    </row>
    <row r="38" spans="2:31" ht="58.5" customHeight="1" x14ac:dyDescent="0.2">
      <c r="B38" s="479"/>
      <c r="C38" s="476" t="s">
        <v>65</v>
      </c>
      <c r="D38" s="53" t="s">
        <v>66</v>
      </c>
      <c r="E38" s="111" t="s">
        <v>37</v>
      </c>
      <c r="F38" s="112"/>
      <c r="G38" s="113"/>
      <c r="H38" s="50"/>
      <c r="I38" s="51" t="s">
        <v>67</v>
      </c>
      <c r="J38" s="187" t="s">
        <v>68</v>
      </c>
      <c r="L38" s="26"/>
      <c r="M38" s="26"/>
      <c r="N38" s="26"/>
      <c r="O38" s="26"/>
      <c r="P38" s="26"/>
      <c r="Q38" s="26"/>
      <c r="R38" s="26"/>
      <c r="S38" s="26"/>
      <c r="T38" s="26"/>
      <c r="U38" s="26"/>
      <c r="V38" s="26"/>
      <c r="W38" s="26"/>
      <c r="X38" s="26"/>
      <c r="Y38" s="26"/>
      <c r="Z38" s="26"/>
      <c r="AA38" s="26"/>
      <c r="AB38" s="26"/>
      <c r="AC38" s="26"/>
      <c r="AD38" s="26"/>
      <c r="AE38" s="26"/>
    </row>
    <row r="39" spans="2:31" ht="59.25" customHeight="1" x14ac:dyDescent="0.2">
      <c r="B39" s="479"/>
      <c r="C39" s="476"/>
      <c r="D39" s="53" t="s">
        <v>69</v>
      </c>
      <c r="E39" s="111" t="s">
        <v>37</v>
      </c>
      <c r="F39" s="112"/>
      <c r="G39" s="113"/>
      <c r="H39" s="50" t="s">
        <v>70</v>
      </c>
      <c r="I39" s="55"/>
      <c r="J39" s="105"/>
      <c r="K39" s="26"/>
      <c r="L39" s="26"/>
      <c r="M39" s="26"/>
      <c r="N39" s="26"/>
      <c r="O39" s="26"/>
      <c r="P39" s="26"/>
      <c r="Q39" s="26"/>
      <c r="R39" s="26"/>
      <c r="S39" s="26"/>
      <c r="T39" s="26"/>
      <c r="U39" s="26"/>
      <c r="V39" s="26"/>
      <c r="W39" s="26"/>
      <c r="X39" s="26"/>
      <c r="Y39" s="26"/>
      <c r="Z39" s="26"/>
      <c r="AA39" s="26"/>
      <c r="AB39" s="26"/>
      <c r="AC39" s="26"/>
      <c r="AD39" s="26"/>
      <c r="AE39" s="26"/>
    </row>
    <row r="40" spans="2:31" ht="108" customHeight="1" x14ac:dyDescent="0.2">
      <c r="B40" s="479"/>
      <c r="C40" s="476"/>
      <c r="D40" s="53" t="s">
        <v>71</v>
      </c>
      <c r="E40" s="111" t="s">
        <v>37</v>
      </c>
      <c r="F40" s="112"/>
      <c r="G40" s="113"/>
      <c r="H40" s="50" t="s">
        <v>72</v>
      </c>
      <c r="I40" s="55"/>
      <c r="J40" s="105"/>
      <c r="K40" s="26"/>
      <c r="L40" s="26"/>
      <c r="M40" s="26"/>
      <c r="N40" s="26"/>
      <c r="O40" s="26"/>
      <c r="P40" s="26"/>
      <c r="Q40" s="26"/>
      <c r="R40" s="26"/>
      <c r="S40" s="26"/>
      <c r="T40" s="26"/>
      <c r="U40" s="26"/>
      <c r="V40" s="26"/>
      <c r="W40" s="26"/>
      <c r="X40" s="26"/>
      <c r="Y40" s="26"/>
      <c r="Z40" s="26"/>
      <c r="AA40" s="26"/>
      <c r="AB40" s="26"/>
      <c r="AC40" s="26"/>
      <c r="AD40" s="26"/>
      <c r="AE40" s="26"/>
    </row>
    <row r="41" spans="2:31" x14ac:dyDescent="0.2">
      <c r="B41" s="479"/>
      <c r="C41" s="477"/>
      <c r="D41" s="59" t="s">
        <v>40</v>
      </c>
      <c r="E41" s="106" t="s">
        <v>53</v>
      </c>
      <c r="F41" s="116"/>
      <c r="G41" s="117"/>
      <c r="H41" s="126"/>
      <c r="I41" s="88" t="s">
        <v>73</v>
      </c>
      <c r="J41" s="127" t="s">
        <v>74</v>
      </c>
      <c r="K41" s="26"/>
      <c r="L41" s="26"/>
      <c r="M41" s="26"/>
      <c r="N41" s="26"/>
      <c r="O41" s="26"/>
      <c r="P41" s="26"/>
      <c r="Q41" s="26"/>
      <c r="R41" s="26"/>
      <c r="S41" s="26"/>
      <c r="T41" s="26"/>
      <c r="U41" s="26"/>
      <c r="V41" s="26"/>
      <c r="W41" s="26"/>
      <c r="X41" s="26"/>
      <c r="Y41" s="26"/>
      <c r="Z41" s="26"/>
      <c r="AA41" s="26"/>
      <c r="AB41" s="26"/>
      <c r="AC41" s="26"/>
      <c r="AD41" s="26"/>
      <c r="AE41" s="26"/>
    </row>
    <row r="42" spans="2:31" x14ac:dyDescent="0.2">
      <c r="B42" s="479"/>
      <c r="C42" s="60"/>
      <c r="D42" s="61"/>
      <c r="E42" s="107"/>
      <c r="F42" s="121"/>
      <c r="G42" s="122"/>
      <c r="H42" s="128"/>
      <c r="I42" s="91"/>
      <c r="J42" s="129"/>
      <c r="K42" s="26"/>
      <c r="L42" s="26"/>
      <c r="M42" s="26"/>
      <c r="N42" s="26"/>
      <c r="O42" s="26"/>
      <c r="P42" s="26"/>
      <c r="Q42" s="26"/>
      <c r="R42" s="26"/>
      <c r="S42" s="26"/>
      <c r="T42" s="26"/>
      <c r="U42" s="26"/>
      <c r="V42" s="26"/>
      <c r="W42" s="26"/>
      <c r="X42" s="26"/>
      <c r="Y42" s="26"/>
      <c r="Z42" s="26"/>
      <c r="AA42" s="26"/>
      <c r="AB42" s="26"/>
      <c r="AC42" s="26"/>
      <c r="AD42" s="26"/>
      <c r="AE42" s="26"/>
    </row>
    <row r="43" spans="2:31" ht="61.5" customHeight="1" x14ac:dyDescent="0.2">
      <c r="B43" s="479"/>
      <c r="C43" s="485" t="s">
        <v>75</v>
      </c>
      <c r="D43" s="53" t="s">
        <v>76</v>
      </c>
      <c r="E43" s="100"/>
      <c r="F43" s="101"/>
      <c r="G43" s="102" t="s">
        <v>37</v>
      </c>
      <c r="H43" s="50"/>
      <c r="I43" s="86"/>
      <c r="J43" s="130"/>
      <c r="K43" s="26"/>
      <c r="L43" s="26"/>
      <c r="M43" s="26"/>
      <c r="N43" s="26"/>
      <c r="O43" s="26"/>
      <c r="P43" s="26"/>
      <c r="Q43" s="26"/>
      <c r="R43" s="26"/>
      <c r="S43" s="26"/>
      <c r="T43" s="26"/>
      <c r="U43" s="26"/>
      <c r="V43" s="26"/>
      <c r="W43" s="26"/>
      <c r="X43" s="26"/>
      <c r="Y43" s="26"/>
      <c r="Z43" s="26"/>
      <c r="AA43" s="26"/>
      <c r="AB43" s="26"/>
      <c r="AC43" s="26"/>
      <c r="AD43" s="26"/>
      <c r="AE43" s="26"/>
    </row>
    <row r="44" spans="2:31" x14ac:dyDescent="0.2">
      <c r="B44" s="479"/>
      <c r="C44" s="485"/>
      <c r="D44" s="59" t="s">
        <v>40</v>
      </c>
      <c r="E44" s="106"/>
      <c r="F44" s="116"/>
      <c r="G44" s="117"/>
      <c r="H44" s="126"/>
      <c r="I44" s="88"/>
      <c r="J44" s="127"/>
      <c r="K44" s="26"/>
      <c r="L44" s="26"/>
      <c r="M44" s="26"/>
      <c r="N44" s="26"/>
      <c r="O44" s="26"/>
      <c r="P44" s="26"/>
      <c r="Q44" s="26"/>
      <c r="R44" s="26"/>
      <c r="S44" s="26"/>
      <c r="T44" s="26"/>
      <c r="U44" s="26"/>
      <c r="V44" s="26"/>
      <c r="W44" s="26"/>
      <c r="X44" s="26"/>
      <c r="Y44" s="26"/>
      <c r="Z44" s="26"/>
      <c r="AA44" s="26"/>
      <c r="AB44" s="26"/>
      <c r="AC44" s="26"/>
      <c r="AD44" s="26"/>
      <c r="AE44" s="26"/>
    </row>
    <row r="45" spans="2:31" ht="15" customHeight="1" thickBot="1" x14ac:dyDescent="0.25">
      <c r="B45" s="480"/>
      <c r="C45" s="486"/>
      <c r="D45" s="62"/>
      <c r="E45" s="131"/>
      <c r="F45" s="132"/>
      <c r="G45" s="133"/>
      <c r="H45" s="134"/>
      <c r="I45" s="89"/>
      <c r="J45" s="135"/>
      <c r="K45" s="26"/>
      <c r="L45" s="26"/>
      <c r="M45" s="26"/>
      <c r="N45" s="26"/>
      <c r="O45" s="26"/>
      <c r="P45" s="26"/>
      <c r="Q45" s="26"/>
      <c r="R45" s="26"/>
      <c r="S45" s="26"/>
      <c r="T45" s="26"/>
      <c r="U45" s="26"/>
      <c r="V45" s="26"/>
      <c r="W45" s="26"/>
      <c r="X45" s="26"/>
      <c r="Y45" s="26"/>
      <c r="Z45" s="26"/>
      <c r="AA45" s="26"/>
      <c r="AB45" s="26"/>
      <c r="AC45" s="26"/>
      <c r="AD45" s="26"/>
      <c r="AE45" s="26"/>
    </row>
    <row r="46" spans="2:31" ht="92.25" customHeight="1" x14ac:dyDescent="0.2">
      <c r="B46" s="463" t="s">
        <v>77</v>
      </c>
      <c r="C46" s="466" t="s">
        <v>78</v>
      </c>
      <c r="D46" s="63" t="s">
        <v>79</v>
      </c>
      <c r="E46" s="136" t="s">
        <v>37</v>
      </c>
      <c r="F46" s="137"/>
      <c r="G46" s="138"/>
      <c r="H46" s="139" t="s">
        <v>80</v>
      </c>
      <c r="I46" s="140"/>
      <c r="J46" s="141"/>
      <c r="K46" s="26"/>
      <c r="L46" s="26"/>
      <c r="M46" s="26"/>
      <c r="N46" s="26"/>
      <c r="O46" s="26"/>
      <c r="P46" s="26"/>
      <c r="Q46" s="26"/>
      <c r="R46" s="26"/>
      <c r="S46" s="26"/>
      <c r="T46" s="26"/>
      <c r="U46" s="26"/>
      <c r="V46" s="26"/>
      <c r="W46" s="26"/>
      <c r="X46" s="26"/>
      <c r="Y46" s="26"/>
      <c r="Z46" s="26"/>
      <c r="AA46" s="26"/>
      <c r="AB46" s="26"/>
      <c r="AC46" s="26"/>
      <c r="AD46" s="26"/>
      <c r="AE46" s="26"/>
    </row>
    <row r="47" spans="2:31" ht="98.25" customHeight="1" x14ac:dyDescent="0.2">
      <c r="B47" s="464"/>
      <c r="C47" s="467"/>
      <c r="D47" s="53" t="s">
        <v>81</v>
      </c>
      <c r="E47" s="111" t="s">
        <v>53</v>
      </c>
      <c r="F47" s="112"/>
      <c r="G47" s="113"/>
      <c r="H47" s="123" t="s">
        <v>82</v>
      </c>
      <c r="I47" s="55"/>
      <c r="J47" s="105"/>
      <c r="K47" s="26"/>
      <c r="L47" s="26"/>
      <c r="M47" s="26"/>
      <c r="N47" s="26"/>
      <c r="O47" s="26"/>
      <c r="P47" s="26"/>
      <c r="Q47" s="26"/>
      <c r="R47" s="26"/>
      <c r="S47" s="26"/>
      <c r="T47" s="26"/>
      <c r="U47" s="26"/>
      <c r="V47" s="26"/>
      <c r="W47" s="26"/>
      <c r="X47" s="26"/>
      <c r="Y47" s="26"/>
      <c r="Z47" s="26"/>
      <c r="AA47" s="26"/>
      <c r="AB47" s="26"/>
      <c r="AC47" s="26"/>
      <c r="AD47" s="26"/>
      <c r="AE47" s="26"/>
    </row>
    <row r="48" spans="2:31" ht="142.5" x14ac:dyDescent="0.2">
      <c r="B48" s="464"/>
      <c r="C48" s="467"/>
      <c r="D48" s="53" t="s">
        <v>83</v>
      </c>
      <c r="E48" s="111" t="s">
        <v>37</v>
      </c>
      <c r="F48" s="112"/>
      <c r="G48" s="113"/>
      <c r="H48" s="54"/>
      <c r="I48" s="57" t="s">
        <v>55</v>
      </c>
      <c r="J48" s="57" t="s">
        <v>56</v>
      </c>
      <c r="K48" s="26"/>
      <c r="L48" s="26"/>
      <c r="M48" s="26"/>
      <c r="N48" s="26"/>
      <c r="O48" s="26"/>
      <c r="P48" s="26"/>
      <c r="Q48" s="26"/>
      <c r="R48" s="26"/>
      <c r="S48" s="26"/>
      <c r="T48" s="26"/>
      <c r="U48" s="26"/>
      <c r="V48" s="26"/>
      <c r="W48" s="26"/>
      <c r="X48" s="26"/>
      <c r="Y48" s="26"/>
      <c r="Z48" s="26"/>
      <c r="AA48" s="26"/>
      <c r="AB48" s="26"/>
      <c r="AC48" s="26"/>
      <c r="AD48" s="26"/>
      <c r="AE48" s="26"/>
    </row>
    <row r="49" spans="2:31" ht="72" customHeight="1" x14ac:dyDescent="0.2">
      <c r="B49" s="464"/>
      <c r="C49" s="467"/>
      <c r="D49" s="53" t="s">
        <v>84</v>
      </c>
      <c r="E49" s="111" t="s">
        <v>53</v>
      </c>
      <c r="F49" s="112"/>
      <c r="G49" s="113"/>
      <c r="H49" s="50" t="s">
        <v>85</v>
      </c>
      <c r="I49" s="55"/>
      <c r="J49" s="105"/>
      <c r="K49" s="26"/>
      <c r="L49" s="26"/>
      <c r="M49" s="26"/>
      <c r="N49" s="26"/>
      <c r="O49" s="26"/>
      <c r="P49" s="26"/>
      <c r="Q49" s="26"/>
      <c r="R49" s="26"/>
      <c r="S49" s="26"/>
      <c r="T49" s="26"/>
      <c r="U49" s="26"/>
      <c r="V49" s="26"/>
      <c r="W49" s="26"/>
      <c r="X49" s="26"/>
      <c r="Y49" s="26"/>
      <c r="Z49" s="26"/>
      <c r="AA49" s="26"/>
      <c r="AB49" s="26"/>
      <c r="AC49" s="26"/>
      <c r="AD49" s="26"/>
      <c r="AE49" s="26"/>
    </row>
    <row r="50" spans="2:31" ht="42.75" x14ac:dyDescent="0.2">
      <c r="B50" s="464"/>
      <c r="C50" s="467"/>
      <c r="D50" s="53" t="s">
        <v>86</v>
      </c>
      <c r="E50" s="111"/>
      <c r="F50" s="112"/>
      <c r="G50" s="113" t="s">
        <v>53</v>
      </c>
      <c r="H50" s="54"/>
      <c r="I50" s="55"/>
      <c r="J50" s="105"/>
      <c r="K50" s="26"/>
      <c r="L50" s="26"/>
      <c r="M50" s="26"/>
      <c r="N50" s="26"/>
      <c r="O50" s="26"/>
      <c r="P50" s="26"/>
      <c r="Q50" s="26"/>
      <c r="R50" s="26"/>
      <c r="S50" s="26"/>
      <c r="T50" s="26"/>
      <c r="U50" s="26"/>
      <c r="V50" s="26"/>
      <c r="W50" s="26"/>
      <c r="X50" s="26"/>
      <c r="Y50" s="26"/>
      <c r="Z50" s="26"/>
      <c r="AA50" s="26"/>
      <c r="AB50" s="26"/>
      <c r="AC50" s="26"/>
      <c r="AD50" s="26"/>
      <c r="AE50" s="26"/>
    </row>
    <row r="51" spans="2:31" x14ac:dyDescent="0.2">
      <c r="B51" s="464"/>
      <c r="C51" s="467"/>
      <c r="D51" s="59" t="s">
        <v>40</v>
      </c>
      <c r="E51" s="106"/>
      <c r="F51" s="116"/>
      <c r="G51" s="117"/>
      <c r="H51" s="126"/>
      <c r="I51" s="88"/>
      <c r="J51" s="127"/>
      <c r="K51" s="26"/>
      <c r="L51" s="26"/>
      <c r="M51" s="26"/>
      <c r="N51" s="26"/>
      <c r="O51" s="26"/>
      <c r="P51" s="26"/>
      <c r="Q51" s="26"/>
      <c r="R51" s="26"/>
      <c r="S51" s="26"/>
      <c r="T51" s="26"/>
      <c r="U51" s="26"/>
      <c r="V51" s="26"/>
      <c r="W51" s="26"/>
      <c r="X51" s="26"/>
      <c r="Y51" s="26"/>
      <c r="Z51" s="26"/>
      <c r="AA51" s="26"/>
      <c r="AB51" s="26"/>
      <c r="AC51" s="26"/>
      <c r="AD51" s="26"/>
      <c r="AE51" s="26"/>
    </row>
    <row r="52" spans="2:31" x14ac:dyDescent="0.2">
      <c r="B52" s="464"/>
      <c r="C52" s="467"/>
      <c r="D52" s="61"/>
      <c r="E52" s="107"/>
      <c r="F52" s="121"/>
      <c r="G52" s="122"/>
      <c r="H52" s="128"/>
      <c r="I52" s="91"/>
      <c r="J52" s="129"/>
      <c r="K52" s="26"/>
      <c r="L52" s="26"/>
      <c r="M52" s="26"/>
      <c r="N52" s="26"/>
      <c r="O52" s="26"/>
      <c r="P52" s="26"/>
      <c r="Q52" s="26"/>
      <c r="R52" s="26"/>
      <c r="S52" s="26"/>
      <c r="T52" s="26"/>
      <c r="U52" s="26"/>
      <c r="V52" s="26"/>
      <c r="W52" s="26"/>
      <c r="X52" s="26"/>
      <c r="Y52" s="26"/>
      <c r="Z52" s="26"/>
      <c r="AA52" s="26"/>
      <c r="AB52" s="26"/>
      <c r="AC52" s="26"/>
      <c r="AD52" s="26"/>
      <c r="AE52" s="26"/>
    </row>
    <row r="53" spans="2:31" ht="85.5" x14ac:dyDescent="0.2">
      <c r="B53" s="464"/>
      <c r="C53" s="468" t="s">
        <v>87</v>
      </c>
      <c r="D53" s="53" t="s">
        <v>88</v>
      </c>
      <c r="E53" s="111"/>
      <c r="F53" s="112"/>
      <c r="G53" s="113" t="s">
        <v>53</v>
      </c>
      <c r="H53" s="54"/>
      <c r="I53" s="55"/>
      <c r="J53" s="105"/>
      <c r="K53" s="26"/>
      <c r="L53" s="26"/>
      <c r="M53" s="26"/>
      <c r="N53" s="26"/>
      <c r="O53" s="26"/>
      <c r="P53" s="26"/>
      <c r="Q53" s="26"/>
      <c r="R53" s="26"/>
      <c r="S53" s="26"/>
      <c r="T53" s="26"/>
      <c r="U53" s="26"/>
      <c r="V53" s="26"/>
      <c r="W53" s="26"/>
      <c r="X53" s="26"/>
      <c r="Y53" s="26"/>
      <c r="Z53" s="26"/>
      <c r="AA53" s="26"/>
      <c r="AB53" s="26"/>
      <c r="AC53" s="26"/>
      <c r="AD53" s="26"/>
      <c r="AE53" s="26"/>
    </row>
    <row r="54" spans="2:31" x14ac:dyDescent="0.2">
      <c r="B54" s="464"/>
      <c r="C54" s="468"/>
      <c r="D54" s="59" t="s">
        <v>40</v>
      </c>
      <c r="E54" s="106"/>
      <c r="F54" s="116"/>
      <c r="G54" s="117"/>
      <c r="H54" s="126"/>
      <c r="I54" s="88"/>
      <c r="J54" s="127"/>
      <c r="K54" s="26"/>
      <c r="L54" s="26"/>
      <c r="M54" s="26"/>
      <c r="N54" s="26"/>
      <c r="O54" s="26"/>
      <c r="P54" s="26"/>
      <c r="Q54" s="26"/>
      <c r="R54" s="26"/>
      <c r="S54" s="26"/>
      <c r="T54" s="26"/>
      <c r="U54" s="26"/>
      <c r="V54" s="26"/>
      <c r="W54" s="26"/>
      <c r="X54" s="26"/>
      <c r="Y54" s="26"/>
      <c r="Z54" s="26"/>
      <c r="AA54" s="26"/>
      <c r="AB54" s="26"/>
      <c r="AC54" s="26"/>
      <c r="AD54" s="26"/>
      <c r="AE54" s="26"/>
    </row>
    <row r="55" spans="2:31" x14ac:dyDescent="0.2">
      <c r="B55" s="464"/>
      <c r="C55" s="468"/>
      <c r="D55" s="61"/>
      <c r="E55" s="107"/>
      <c r="F55" s="121"/>
      <c r="G55" s="122"/>
      <c r="H55" s="128"/>
      <c r="I55" s="91"/>
      <c r="J55" s="129"/>
      <c r="K55" s="26"/>
      <c r="L55" s="26"/>
      <c r="M55" s="26"/>
      <c r="N55" s="26"/>
      <c r="O55" s="26"/>
      <c r="P55" s="26"/>
      <c r="Q55" s="26"/>
      <c r="R55" s="26"/>
      <c r="S55" s="26"/>
      <c r="T55" s="26"/>
      <c r="U55" s="26"/>
      <c r="V55" s="26"/>
      <c r="W55" s="26"/>
      <c r="X55" s="26"/>
      <c r="Y55" s="26"/>
      <c r="Z55" s="26"/>
      <c r="AA55" s="26"/>
      <c r="AB55" s="26"/>
      <c r="AC55" s="26"/>
      <c r="AD55" s="26"/>
      <c r="AE55" s="26"/>
    </row>
    <row r="56" spans="2:31" ht="42.75" x14ac:dyDescent="0.2">
      <c r="B56" s="464"/>
      <c r="C56" s="469" t="s">
        <v>89</v>
      </c>
      <c r="D56" s="53" t="s">
        <v>90</v>
      </c>
      <c r="E56" s="111"/>
      <c r="F56" s="112"/>
      <c r="G56" s="113" t="s">
        <v>53</v>
      </c>
      <c r="H56" s="54"/>
      <c r="I56" s="55"/>
      <c r="J56" s="105"/>
      <c r="K56" s="26"/>
      <c r="L56" s="26"/>
      <c r="M56" s="26"/>
      <c r="N56" s="26"/>
      <c r="O56" s="26"/>
      <c r="P56" s="26"/>
      <c r="Q56" s="26"/>
      <c r="R56" s="26"/>
      <c r="S56" s="26"/>
      <c r="T56" s="26"/>
      <c r="U56" s="26"/>
      <c r="V56" s="26"/>
      <c r="W56" s="26"/>
      <c r="X56" s="26"/>
      <c r="Y56" s="26"/>
      <c r="Z56" s="26"/>
      <c r="AA56" s="26"/>
      <c r="AB56" s="26"/>
      <c r="AC56" s="26"/>
      <c r="AD56" s="26"/>
      <c r="AE56" s="26"/>
    </row>
    <row r="57" spans="2:31" ht="107.25" customHeight="1" x14ac:dyDescent="0.2">
      <c r="B57" s="464"/>
      <c r="C57" s="469"/>
      <c r="D57" s="53" t="s">
        <v>91</v>
      </c>
      <c r="E57" s="111" t="s">
        <v>53</v>
      </c>
      <c r="F57" s="112"/>
      <c r="G57" s="113"/>
      <c r="H57" s="54"/>
      <c r="I57" s="88" t="s">
        <v>92</v>
      </c>
      <c r="J57" s="90"/>
      <c r="K57" s="26"/>
      <c r="L57" s="26"/>
      <c r="M57" s="26"/>
      <c r="N57" s="26"/>
      <c r="O57" s="26"/>
      <c r="P57" s="26"/>
      <c r="Q57" s="26"/>
      <c r="R57" s="26"/>
      <c r="S57" s="26"/>
      <c r="T57" s="26"/>
      <c r="U57" s="26"/>
      <c r="V57" s="26"/>
      <c r="W57" s="26"/>
      <c r="X57" s="26"/>
      <c r="Y57" s="26"/>
      <c r="Z57" s="26"/>
      <c r="AA57" s="26"/>
      <c r="AB57" s="26"/>
      <c r="AC57" s="26"/>
      <c r="AD57" s="26"/>
      <c r="AE57" s="26"/>
    </row>
    <row r="58" spans="2:31" ht="17.25" customHeight="1" x14ac:dyDescent="0.2">
      <c r="B58" s="464"/>
      <c r="C58" s="469"/>
      <c r="D58" s="59" t="s">
        <v>40</v>
      </c>
      <c r="E58" s="106"/>
      <c r="F58" s="116"/>
      <c r="G58" s="117"/>
      <c r="H58" s="126"/>
      <c r="I58" s="88"/>
      <c r="J58" s="127"/>
      <c r="K58" s="26"/>
      <c r="L58" s="26"/>
      <c r="M58" s="26"/>
      <c r="N58" s="26"/>
      <c r="O58" s="26"/>
      <c r="P58" s="26"/>
      <c r="Q58" s="26"/>
      <c r="R58" s="26"/>
      <c r="S58" s="26"/>
      <c r="T58" s="26"/>
      <c r="U58" s="26"/>
      <c r="V58" s="26"/>
      <c r="W58" s="26"/>
      <c r="X58" s="26"/>
      <c r="Y58" s="26"/>
      <c r="Z58" s="26"/>
      <c r="AA58" s="26"/>
      <c r="AB58" s="26"/>
      <c r="AC58" s="26"/>
      <c r="AD58" s="26"/>
      <c r="AE58" s="26"/>
    </row>
    <row r="59" spans="2:31" x14ac:dyDescent="0.2">
      <c r="B59" s="464"/>
      <c r="C59" s="469"/>
      <c r="D59" s="61"/>
      <c r="E59" s="107"/>
      <c r="F59" s="121"/>
      <c r="G59" s="122"/>
      <c r="H59" s="128"/>
      <c r="I59" s="91"/>
      <c r="J59" s="129"/>
      <c r="K59" s="26"/>
      <c r="L59" s="26"/>
      <c r="M59" s="26"/>
      <c r="N59" s="26"/>
      <c r="O59" s="26"/>
      <c r="P59" s="26"/>
      <c r="Q59" s="26"/>
      <c r="R59" s="26"/>
      <c r="S59" s="26"/>
      <c r="T59" s="26"/>
      <c r="U59" s="26"/>
      <c r="V59" s="26"/>
      <c r="W59" s="26"/>
      <c r="X59" s="26"/>
      <c r="Y59" s="26"/>
      <c r="Z59" s="26"/>
      <c r="AA59" s="26"/>
      <c r="AB59" s="26"/>
      <c r="AC59" s="26"/>
      <c r="AD59" s="26"/>
      <c r="AE59" s="26"/>
    </row>
    <row r="60" spans="2:31" ht="87" customHeight="1" x14ac:dyDescent="0.2">
      <c r="B60" s="464"/>
      <c r="C60" s="470" t="s">
        <v>93</v>
      </c>
      <c r="D60" s="53" t="s">
        <v>94</v>
      </c>
      <c r="E60" s="142" t="s">
        <v>53</v>
      </c>
      <c r="F60" s="143"/>
      <c r="G60" s="144"/>
      <c r="H60" s="145" t="s">
        <v>95</v>
      </c>
      <c r="I60" s="55"/>
      <c r="J60" s="189"/>
      <c r="K60" s="26"/>
      <c r="L60" s="26"/>
      <c r="M60" s="26"/>
      <c r="N60" s="26"/>
      <c r="O60" s="26"/>
      <c r="P60" s="26"/>
      <c r="Q60" s="26"/>
      <c r="R60" s="26"/>
      <c r="S60" s="26"/>
      <c r="T60" s="26"/>
      <c r="U60" s="26"/>
      <c r="V60" s="26"/>
      <c r="W60" s="26"/>
      <c r="X60" s="26"/>
      <c r="Y60" s="26"/>
      <c r="Z60" s="26"/>
      <c r="AA60" s="26"/>
      <c r="AB60" s="26"/>
      <c r="AC60" s="26"/>
      <c r="AD60" s="26"/>
      <c r="AE60" s="26"/>
    </row>
    <row r="61" spans="2:31" ht="117" customHeight="1" x14ac:dyDescent="0.25">
      <c r="B61" s="464"/>
      <c r="C61" s="470"/>
      <c r="D61" s="434" t="s">
        <v>96</v>
      </c>
      <c r="E61" s="437" t="s">
        <v>53</v>
      </c>
      <c r="F61" s="440"/>
      <c r="G61" s="443"/>
      <c r="H61" s="447" t="s">
        <v>97</v>
      </c>
      <c r="I61" s="147"/>
      <c r="J61" s="148"/>
      <c r="K61" s="26"/>
      <c r="L61" s="26"/>
      <c r="M61" s="26"/>
      <c r="N61" s="26"/>
      <c r="O61" s="26"/>
      <c r="P61" s="26"/>
      <c r="Q61" s="26"/>
      <c r="R61" s="26"/>
      <c r="S61" s="26"/>
      <c r="T61" s="26"/>
      <c r="U61" s="26"/>
      <c r="V61" s="26"/>
      <c r="W61" s="26"/>
      <c r="X61" s="26"/>
      <c r="Y61" s="26"/>
      <c r="Z61" s="26"/>
      <c r="AA61" s="26"/>
      <c r="AB61" s="26"/>
      <c r="AC61" s="26"/>
      <c r="AD61" s="26"/>
      <c r="AE61" s="26"/>
    </row>
    <row r="62" spans="2:31" ht="85.5" customHeight="1" x14ac:dyDescent="0.2">
      <c r="B62" s="464"/>
      <c r="C62" s="470"/>
      <c r="D62" s="435"/>
      <c r="E62" s="438"/>
      <c r="F62" s="441"/>
      <c r="G62" s="444"/>
      <c r="H62" s="448"/>
      <c r="I62" s="64" t="s">
        <v>98</v>
      </c>
      <c r="J62" s="114" t="s">
        <v>99</v>
      </c>
      <c r="L62" s="26"/>
      <c r="M62" s="26"/>
      <c r="N62" s="26"/>
      <c r="O62" s="26"/>
      <c r="P62" s="26"/>
      <c r="Q62" s="26"/>
      <c r="R62" s="26"/>
      <c r="S62" s="26"/>
      <c r="T62" s="26"/>
      <c r="U62" s="26"/>
      <c r="V62" s="26"/>
      <c r="W62" s="26"/>
      <c r="X62" s="26"/>
      <c r="Y62" s="26"/>
      <c r="Z62" s="26"/>
      <c r="AA62" s="26"/>
      <c r="AB62" s="26"/>
      <c r="AC62" s="26"/>
      <c r="AD62" s="26"/>
      <c r="AE62" s="26"/>
    </row>
    <row r="63" spans="2:31" ht="69.75" customHeight="1" x14ac:dyDescent="0.2">
      <c r="B63" s="464"/>
      <c r="C63" s="470"/>
      <c r="D63" s="436"/>
      <c r="E63" s="439"/>
      <c r="F63" s="442"/>
      <c r="G63" s="445"/>
      <c r="H63" s="449"/>
      <c r="I63" s="51" t="s">
        <v>100</v>
      </c>
      <c r="J63" s="187" t="s">
        <v>101</v>
      </c>
      <c r="L63" s="26"/>
      <c r="M63" s="26"/>
      <c r="N63" s="26"/>
      <c r="O63" s="26"/>
      <c r="P63" s="26"/>
      <c r="Q63" s="26"/>
      <c r="R63" s="26"/>
      <c r="S63" s="26"/>
      <c r="T63" s="26"/>
      <c r="U63" s="26"/>
      <c r="V63" s="26"/>
      <c r="W63" s="26"/>
      <c r="X63" s="26"/>
      <c r="Y63" s="26"/>
      <c r="Z63" s="26"/>
      <c r="AA63" s="26"/>
      <c r="AB63" s="26"/>
      <c r="AC63" s="26"/>
      <c r="AD63" s="26"/>
      <c r="AE63" s="26"/>
    </row>
    <row r="64" spans="2:31" ht="80.25" customHeight="1" x14ac:dyDescent="0.2">
      <c r="B64" s="464"/>
      <c r="C64" s="470"/>
      <c r="D64" s="434" t="s">
        <v>102</v>
      </c>
      <c r="E64" s="437" t="s">
        <v>53</v>
      </c>
      <c r="F64" s="440"/>
      <c r="G64" s="443"/>
      <c r="H64" s="152"/>
      <c r="I64" s="64" t="s">
        <v>103</v>
      </c>
      <c r="J64" s="187" t="s">
        <v>104</v>
      </c>
      <c r="K64" s="99"/>
      <c r="L64" s="99"/>
      <c r="M64" s="26"/>
      <c r="N64" s="26"/>
      <c r="O64" s="26"/>
      <c r="P64" s="26"/>
      <c r="Q64" s="26"/>
      <c r="R64" s="26"/>
      <c r="S64" s="26"/>
      <c r="T64" s="26"/>
      <c r="U64" s="26"/>
      <c r="V64" s="26"/>
      <c r="W64" s="26"/>
      <c r="X64" s="26"/>
      <c r="Y64" s="26"/>
      <c r="Z64" s="26"/>
      <c r="AA64" s="26"/>
      <c r="AB64" s="26"/>
      <c r="AC64" s="26"/>
      <c r="AD64" s="26"/>
      <c r="AE64" s="26"/>
    </row>
    <row r="65" spans="2:31" ht="75.75" customHeight="1" x14ac:dyDescent="0.2">
      <c r="B65" s="464"/>
      <c r="C65" s="470"/>
      <c r="D65" s="435"/>
      <c r="E65" s="438"/>
      <c r="F65" s="441"/>
      <c r="G65" s="444"/>
      <c r="H65" s="151"/>
      <c r="I65" s="57" t="s">
        <v>105</v>
      </c>
      <c r="J65" s="188" t="s">
        <v>106</v>
      </c>
      <c r="K65" s="99"/>
      <c r="L65" s="99"/>
      <c r="M65" s="26"/>
      <c r="N65" s="26"/>
      <c r="O65" s="26"/>
      <c r="P65" s="26"/>
      <c r="Q65" s="26"/>
      <c r="R65" s="26"/>
      <c r="S65" s="26"/>
      <c r="T65" s="26"/>
      <c r="U65" s="26"/>
      <c r="V65" s="26"/>
      <c r="W65" s="26"/>
      <c r="X65" s="26"/>
      <c r="Y65" s="26"/>
      <c r="Z65" s="26"/>
      <c r="AA65" s="26"/>
      <c r="AB65" s="26"/>
      <c r="AC65" s="26"/>
      <c r="AD65" s="26"/>
      <c r="AE65" s="26"/>
    </row>
    <row r="66" spans="2:31" ht="54" customHeight="1" x14ac:dyDescent="0.2">
      <c r="B66" s="464"/>
      <c r="C66" s="470"/>
      <c r="D66" s="435"/>
      <c r="E66" s="438"/>
      <c r="F66" s="441"/>
      <c r="G66" s="444"/>
      <c r="H66" s="234"/>
      <c r="I66" s="57" t="s">
        <v>107</v>
      </c>
      <c r="J66" s="188" t="s">
        <v>108</v>
      </c>
      <c r="K66" s="99"/>
      <c r="L66" s="99"/>
      <c r="M66" s="26"/>
      <c r="N66" s="26"/>
      <c r="O66" s="26"/>
      <c r="P66" s="26"/>
      <c r="Q66" s="26"/>
      <c r="R66" s="26"/>
      <c r="S66" s="26"/>
      <c r="T66" s="26"/>
      <c r="U66" s="26"/>
      <c r="V66" s="26"/>
      <c r="W66" s="26"/>
      <c r="X66" s="26"/>
      <c r="Y66" s="26"/>
      <c r="Z66" s="26"/>
      <c r="AA66" s="26"/>
      <c r="AB66" s="26"/>
      <c r="AC66" s="26"/>
      <c r="AD66" s="26"/>
      <c r="AE66" s="26"/>
    </row>
    <row r="67" spans="2:31" ht="54" customHeight="1" x14ac:dyDescent="0.2">
      <c r="B67" s="464"/>
      <c r="C67" s="470"/>
      <c r="D67" s="435"/>
      <c r="E67" s="438"/>
      <c r="F67" s="441"/>
      <c r="G67" s="444"/>
      <c r="H67" s="234"/>
      <c r="I67" s="57" t="s">
        <v>109</v>
      </c>
      <c r="J67" s="114" t="s">
        <v>110</v>
      </c>
      <c r="K67" s="99"/>
      <c r="L67" s="99"/>
      <c r="M67" s="26"/>
      <c r="N67" s="26"/>
      <c r="O67" s="26"/>
      <c r="P67" s="26"/>
      <c r="Q67" s="26"/>
      <c r="R67" s="26"/>
      <c r="S67" s="26"/>
      <c r="T67" s="26"/>
      <c r="U67" s="26"/>
      <c r="V67" s="26"/>
      <c r="W67" s="26"/>
      <c r="X67" s="26"/>
      <c r="Y67" s="26"/>
      <c r="Z67" s="26"/>
      <c r="AA67" s="26"/>
      <c r="AB67" s="26"/>
      <c r="AC67" s="26"/>
      <c r="AD67" s="26"/>
      <c r="AE67" s="26"/>
    </row>
    <row r="68" spans="2:31" ht="54" customHeight="1" x14ac:dyDescent="0.2">
      <c r="B68" s="464"/>
      <c r="C68" s="470"/>
      <c r="D68" s="436"/>
      <c r="E68" s="439"/>
      <c r="F68" s="442"/>
      <c r="G68" s="445"/>
      <c r="H68" s="234"/>
      <c r="I68" s="57" t="s">
        <v>111</v>
      </c>
      <c r="J68" s="114" t="s">
        <v>112</v>
      </c>
      <c r="K68" s="99"/>
      <c r="L68" s="99"/>
      <c r="M68" s="26"/>
      <c r="N68" s="26"/>
      <c r="O68" s="26"/>
      <c r="P68" s="26"/>
      <c r="Q68" s="26"/>
      <c r="R68" s="26"/>
      <c r="S68" s="26"/>
      <c r="T68" s="26"/>
      <c r="U68" s="26"/>
      <c r="V68" s="26"/>
      <c r="W68" s="26"/>
      <c r="X68" s="26"/>
      <c r="Y68" s="26"/>
      <c r="Z68" s="26"/>
      <c r="AA68" s="26"/>
      <c r="AB68" s="26"/>
      <c r="AC68" s="26"/>
      <c r="AD68" s="26"/>
      <c r="AE68" s="26"/>
    </row>
    <row r="69" spans="2:31" ht="71.25" customHeight="1" x14ac:dyDescent="0.2">
      <c r="B69" s="464"/>
      <c r="C69" s="470"/>
      <c r="D69" s="53" t="s">
        <v>113</v>
      </c>
      <c r="E69" s="111"/>
      <c r="F69" s="112"/>
      <c r="G69" s="113"/>
      <c r="H69" s="54"/>
      <c r="I69" s="51"/>
      <c r="J69" s="146"/>
      <c r="K69" s="99"/>
      <c r="L69" s="26"/>
      <c r="M69" s="26"/>
      <c r="N69" s="26"/>
      <c r="O69" s="26"/>
      <c r="P69" s="26"/>
      <c r="Q69" s="26"/>
      <c r="R69" s="26"/>
      <c r="S69" s="26"/>
      <c r="T69" s="26"/>
      <c r="U69" s="26"/>
      <c r="V69" s="26"/>
      <c r="W69" s="26"/>
      <c r="X69" s="26"/>
      <c r="Y69" s="26"/>
      <c r="Z69" s="26"/>
      <c r="AA69" s="26"/>
      <c r="AB69" s="26"/>
      <c r="AC69" s="26"/>
      <c r="AD69" s="26"/>
      <c r="AE69" s="26"/>
    </row>
    <row r="70" spans="2:31" ht="60" customHeight="1" x14ac:dyDescent="0.2">
      <c r="B70" s="464"/>
      <c r="C70" s="470"/>
      <c r="D70" s="53" t="s">
        <v>114</v>
      </c>
      <c r="E70" s="111" t="s">
        <v>53</v>
      </c>
      <c r="F70" s="112"/>
      <c r="G70" s="113"/>
      <c r="H70" s="54"/>
      <c r="I70" s="51" t="s">
        <v>115</v>
      </c>
      <c r="J70" s="187" t="s">
        <v>116</v>
      </c>
      <c r="K70" s="99"/>
      <c r="L70" s="26"/>
      <c r="M70" s="26"/>
      <c r="N70" s="26"/>
      <c r="O70" s="26"/>
      <c r="P70" s="26"/>
      <c r="Q70" s="26"/>
      <c r="R70" s="26"/>
      <c r="S70" s="26"/>
      <c r="T70" s="26"/>
      <c r="U70" s="26"/>
      <c r="V70" s="26"/>
      <c r="W70" s="26"/>
      <c r="X70" s="26"/>
      <c r="Y70" s="26"/>
      <c r="Z70" s="26"/>
      <c r="AA70" s="26"/>
      <c r="AB70" s="26"/>
      <c r="AC70" s="26"/>
      <c r="AD70" s="26"/>
      <c r="AE70" s="26"/>
    </row>
    <row r="71" spans="2:31" x14ac:dyDescent="0.2">
      <c r="B71" s="464"/>
      <c r="C71" s="470"/>
      <c r="D71" s="59" t="s">
        <v>40</v>
      </c>
      <c r="E71" s="106"/>
      <c r="F71" s="116"/>
      <c r="G71" s="117"/>
      <c r="H71" s="126"/>
      <c r="I71" s="88"/>
      <c r="J71" s="127"/>
      <c r="K71" s="26"/>
      <c r="L71" s="26"/>
      <c r="M71" s="26"/>
      <c r="N71" s="26"/>
      <c r="O71" s="26"/>
      <c r="P71" s="26"/>
      <c r="Q71" s="26"/>
      <c r="R71" s="26"/>
      <c r="S71" s="26"/>
      <c r="T71" s="26"/>
      <c r="U71" s="26"/>
      <c r="V71" s="26"/>
      <c r="W71" s="26"/>
      <c r="X71" s="26"/>
      <c r="Y71" s="26"/>
      <c r="Z71" s="26"/>
      <c r="AA71" s="26"/>
      <c r="AB71" s="26"/>
      <c r="AC71" s="26"/>
      <c r="AD71" s="26"/>
      <c r="AE71" s="26"/>
    </row>
    <row r="72" spans="2:31" x14ac:dyDescent="0.2">
      <c r="B72" s="464"/>
      <c r="C72" s="470"/>
      <c r="D72" s="61"/>
      <c r="E72" s="107"/>
      <c r="F72" s="121"/>
      <c r="G72" s="122"/>
      <c r="H72" s="128"/>
      <c r="I72" s="91"/>
      <c r="J72" s="129"/>
      <c r="K72" s="26"/>
      <c r="L72" s="26"/>
      <c r="M72" s="26"/>
      <c r="N72" s="26"/>
      <c r="O72" s="26"/>
      <c r="P72" s="26"/>
      <c r="Q72" s="26"/>
      <c r="R72" s="26"/>
      <c r="S72" s="26"/>
      <c r="T72" s="26"/>
      <c r="U72" s="26"/>
      <c r="V72" s="26"/>
      <c r="W72" s="26"/>
      <c r="X72" s="26"/>
      <c r="Y72" s="26"/>
      <c r="Z72" s="26"/>
      <c r="AA72" s="26"/>
      <c r="AB72" s="26"/>
      <c r="AC72" s="26"/>
      <c r="AD72" s="26"/>
      <c r="AE72" s="26"/>
    </row>
    <row r="73" spans="2:31" ht="57" x14ac:dyDescent="0.2">
      <c r="B73" s="464"/>
      <c r="C73" s="471" t="s">
        <v>117</v>
      </c>
      <c r="D73" s="53" t="s">
        <v>118</v>
      </c>
      <c r="E73" s="111"/>
      <c r="F73" s="112"/>
      <c r="G73" s="113" t="s">
        <v>53</v>
      </c>
      <c r="H73" s="54"/>
      <c r="I73" s="55"/>
      <c r="J73" s="105"/>
      <c r="K73" s="26"/>
      <c r="L73" s="26"/>
      <c r="M73" s="26"/>
      <c r="N73" s="26"/>
      <c r="O73" s="26"/>
      <c r="P73" s="26"/>
      <c r="Q73" s="26"/>
      <c r="R73" s="26"/>
      <c r="S73" s="26"/>
      <c r="T73" s="26"/>
      <c r="U73" s="26"/>
      <c r="V73" s="26"/>
      <c r="W73" s="26"/>
      <c r="X73" s="26"/>
      <c r="Y73" s="26"/>
      <c r="Z73" s="26"/>
      <c r="AA73" s="26"/>
      <c r="AB73" s="26"/>
      <c r="AC73" s="26"/>
      <c r="AD73" s="26"/>
      <c r="AE73" s="26"/>
    </row>
    <row r="74" spans="2:31" ht="45.75" customHeight="1" x14ac:dyDescent="0.2">
      <c r="B74" s="464"/>
      <c r="C74" s="472"/>
      <c r="D74" s="53" t="s">
        <v>119</v>
      </c>
      <c r="E74" s="111"/>
      <c r="F74" s="112"/>
      <c r="G74" s="113" t="s">
        <v>53</v>
      </c>
      <c r="H74" s="54"/>
      <c r="I74" s="55"/>
      <c r="J74" s="105"/>
      <c r="K74" s="26"/>
      <c r="L74" s="26"/>
      <c r="M74" s="26"/>
      <c r="N74" s="26"/>
      <c r="O74" s="26"/>
      <c r="P74" s="26"/>
      <c r="Q74" s="26"/>
      <c r="R74" s="26"/>
      <c r="S74" s="26"/>
      <c r="T74" s="26"/>
      <c r="U74" s="26"/>
      <c r="V74" s="26"/>
      <c r="W74" s="26"/>
      <c r="X74" s="26"/>
      <c r="Y74" s="26"/>
      <c r="Z74" s="26"/>
      <c r="AA74" s="26"/>
      <c r="AB74" s="26"/>
      <c r="AC74" s="26"/>
      <c r="AD74" s="26"/>
      <c r="AE74" s="26"/>
    </row>
    <row r="75" spans="2:31" ht="28.5" x14ac:dyDescent="0.2">
      <c r="B75" s="464"/>
      <c r="C75" s="472"/>
      <c r="D75" s="53" t="s">
        <v>120</v>
      </c>
      <c r="E75" s="111"/>
      <c r="F75" s="112"/>
      <c r="G75" s="113" t="s">
        <v>53</v>
      </c>
      <c r="H75" s="54"/>
      <c r="I75" s="55"/>
      <c r="J75" s="105"/>
      <c r="K75" s="26"/>
      <c r="L75" s="26"/>
      <c r="M75" s="26"/>
      <c r="N75" s="26"/>
      <c r="O75" s="26"/>
      <c r="P75" s="26"/>
      <c r="Q75" s="26"/>
      <c r="R75" s="26"/>
      <c r="S75" s="26"/>
      <c r="T75" s="26"/>
      <c r="U75" s="26"/>
      <c r="V75" s="26"/>
      <c r="W75" s="26"/>
      <c r="X75" s="26"/>
      <c r="Y75" s="26"/>
      <c r="Z75" s="26"/>
      <c r="AA75" s="26"/>
      <c r="AB75" s="26"/>
      <c r="AC75" s="26"/>
      <c r="AD75" s="26"/>
      <c r="AE75" s="26"/>
    </row>
    <row r="76" spans="2:31" x14ac:dyDescent="0.2">
      <c r="B76" s="464"/>
      <c r="C76" s="472"/>
      <c r="D76" s="59" t="s">
        <v>40</v>
      </c>
      <c r="E76" s="106"/>
      <c r="F76" s="116"/>
      <c r="G76" s="117"/>
      <c r="H76" s="126"/>
      <c r="I76" s="88"/>
      <c r="J76" s="127"/>
      <c r="K76" s="26"/>
      <c r="L76" s="26"/>
      <c r="M76" s="26"/>
      <c r="N76" s="26"/>
      <c r="O76" s="26"/>
      <c r="P76" s="26"/>
      <c r="Q76" s="26"/>
      <c r="R76" s="26"/>
      <c r="S76" s="26"/>
      <c r="T76" s="26"/>
      <c r="U76" s="26"/>
      <c r="V76" s="26"/>
      <c r="W76" s="26"/>
      <c r="X76" s="26"/>
      <c r="Y76" s="26"/>
      <c r="Z76" s="26"/>
      <c r="AA76" s="26"/>
      <c r="AB76" s="26"/>
      <c r="AC76" s="26"/>
      <c r="AD76" s="26"/>
      <c r="AE76" s="26"/>
    </row>
    <row r="77" spans="2:31" ht="15.75" thickBot="1" x14ac:dyDescent="0.25">
      <c r="B77" s="465"/>
      <c r="C77" s="473"/>
      <c r="D77" s="62"/>
      <c r="E77" s="131"/>
      <c r="F77" s="132"/>
      <c r="G77" s="133"/>
      <c r="H77" s="149"/>
      <c r="I77" s="150"/>
      <c r="J77" s="135"/>
      <c r="K77" s="26"/>
      <c r="L77" s="26"/>
      <c r="M77" s="26"/>
      <c r="N77" s="26"/>
      <c r="O77" s="26"/>
      <c r="P77" s="26"/>
      <c r="Q77" s="26"/>
      <c r="R77" s="26"/>
      <c r="S77" s="26"/>
      <c r="T77" s="26"/>
      <c r="U77" s="26"/>
      <c r="V77" s="26"/>
      <c r="W77" s="26"/>
      <c r="X77" s="26"/>
      <c r="Y77" s="26"/>
      <c r="Z77" s="26"/>
      <c r="AA77" s="26"/>
      <c r="AB77" s="26"/>
      <c r="AC77" s="26"/>
      <c r="AD77" s="26"/>
      <c r="AE77" s="26"/>
    </row>
    <row r="78" spans="2:31" ht="12.75" customHeight="1" x14ac:dyDescent="0.2">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row>
    <row r="79" spans="2:31" ht="12.75" customHeight="1" x14ac:dyDescent="0.2">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row>
    <row r="80" spans="2:31" ht="12.75" customHeight="1" x14ac:dyDescent="0.2">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row>
    <row r="81" spans="2:31" ht="12.75" customHeight="1" x14ac:dyDescent="0.2">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row>
    <row r="82" spans="2:31" ht="12.75" customHeight="1" x14ac:dyDescent="0.2">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row>
    <row r="83" spans="2:31" ht="12.75" customHeight="1" x14ac:dyDescent="0.2">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row>
    <row r="84" spans="2:31" ht="12.75" customHeight="1" x14ac:dyDescent="0.2">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row>
    <row r="85" spans="2:31" ht="12.75" customHeight="1" x14ac:dyDescent="0.2">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row>
    <row r="86" spans="2:31" ht="12.75" customHeight="1" x14ac:dyDescent="0.2">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row>
    <row r="87" spans="2:31" ht="12.75" customHeight="1" x14ac:dyDescent="0.2">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row>
    <row r="88" spans="2:31" ht="12.75" customHeight="1" x14ac:dyDescent="0.2">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row>
    <row r="89" spans="2:31" ht="12.75" customHeight="1" x14ac:dyDescent="0.2">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row>
    <row r="90" spans="2:31" ht="12.75" customHeight="1" x14ac:dyDescent="0.2">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row>
    <row r="91" spans="2:31" ht="12.75" customHeight="1" x14ac:dyDescent="0.2">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row>
    <row r="92" spans="2:31" ht="12.75" customHeight="1" x14ac:dyDescent="0.2">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row>
    <row r="93" spans="2:31" ht="12.75" customHeight="1" x14ac:dyDescent="0.2">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row>
    <row r="94" spans="2:31" ht="12.75" customHeight="1" x14ac:dyDescent="0.2">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row>
    <row r="95" spans="2:31" ht="12.75" customHeight="1" x14ac:dyDescent="0.2">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row>
    <row r="96" spans="2:31" ht="12.75" customHeight="1" x14ac:dyDescent="0.2">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row>
    <row r="97" spans="2:31" ht="12.75" customHeight="1" x14ac:dyDescent="0.2">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row>
    <row r="98" spans="2:31" ht="12.75" customHeight="1" x14ac:dyDescent="0.2">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row>
    <row r="99" spans="2:31" ht="12.75" customHeight="1" x14ac:dyDescent="0.2">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row>
    <row r="100" spans="2:31" ht="12.75" customHeight="1" x14ac:dyDescent="0.2">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row>
    <row r="101" spans="2:31" ht="12.75" customHeight="1" x14ac:dyDescent="0.2">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row>
    <row r="102" spans="2:31" ht="12.75" customHeight="1" x14ac:dyDescent="0.2">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row>
    <row r="103" spans="2:31" ht="12.75" customHeight="1" x14ac:dyDescent="0.2">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row>
    <row r="104" spans="2:31" ht="12.75" customHeight="1" x14ac:dyDescent="0.2">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row>
    <row r="105" spans="2:31" ht="12.75" customHeight="1" x14ac:dyDescent="0.2">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row>
    <row r="106" spans="2:31" ht="12.75" customHeight="1" x14ac:dyDescent="0.2">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row>
    <row r="107" spans="2:31" ht="12.75" customHeight="1" x14ac:dyDescent="0.2">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row>
    <row r="108" spans="2:31" ht="12.75" customHeight="1" x14ac:dyDescent="0.2">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row>
    <row r="109" spans="2:31" ht="12.75" customHeight="1" x14ac:dyDescent="0.2">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row>
    <row r="110" spans="2:31" ht="12.75" customHeight="1" x14ac:dyDescent="0.2">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row>
    <row r="111" spans="2:31" ht="12.75" customHeight="1" x14ac:dyDescent="0.2">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row>
    <row r="112" spans="2:31" ht="12.75" customHeight="1" x14ac:dyDescent="0.2">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row>
    <row r="113" spans="2:31" ht="12.75" customHeight="1" x14ac:dyDescent="0.2">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row>
    <row r="114" spans="2:31" ht="12.75" customHeight="1" x14ac:dyDescent="0.2">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row>
    <row r="115" spans="2:31" ht="12.75" customHeight="1" x14ac:dyDescent="0.2">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row>
    <row r="116" spans="2:31" ht="12.75" customHeight="1" x14ac:dyDescent="0.2">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row>
    <row r="117" spans="2:31" ht="12.75" customHeight="1" x14ac:dyDescent="0.2">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row>
    <row r="118" spans="2:31" ht="12.75" customHeight="1" x14ac:dyDescent="0.2">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row>
    <row r="119" spans="2:31" ht="12.75" customHeight="1" x14ac:dyDescent="0.2">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row>
    <row r="120" spans="2:31" ht="12.75" customHeight="1" x14ac:dyDescent="0.2">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row>
    <row r="121" spans="2:31" ht="12.75" customHeight="1" x14ac:dyDescent="0.2">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row>
    <row r="122" spans="2:31" ht="12.75" customHeight="1" x14ac:dyDescent="0.2">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row>
    <row r="123" spans="2:31" ht="12.75" customHeight="1" x14ac:dyDescent="0.2">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row>
    <row r="124" spans="2:31" ht="12.75" customHeight="1" x14ac:dyDescent="0.2">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row>
    <row r="125" spans="2:31" ht="12.75" customHeight="1" x14ac:dyDescent="0.2">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row>
    <row r="126" spans="2:31" ht="12.75" customHeight="1" x14ac:dyDescent="0.2">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row>
    <row r="127" spans="2:31" ht="12.75" customHeight="1" x14ac:dyDescent="0.2">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row>
    <row r="128" spans="2:31" ht="12.75" customHeight="1" x14ac:dyDescent="0.2">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row>
    <row r="129" spans="2:31" ht="12.75" customHeight="1" x14ac:dyDescent="0.2">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row>
    <row r="130" spans="2:31" ht="12.75" customHeight="1" x14ac:dyDescent="0.2">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row>
    <row r="131" spans="2:31" ht="12.75" customHeight="1" x14ac:dyDescent="0.2">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row>
    <row r="132" spans="2:31" ht="12.75" customHeight="1" x14ac:dyDescent="0.2">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row>
    <row r="133" spans="2:31" ht="12.75" customHeight="1" x14ac:dyDescent="0.2">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row>
    <row r="134" spans="2:31" ht="12.75" customHeight="1" x14ac:dyDescent="0.2">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row>
    <row r="135" spans="2:31" ht="12.75" customHeight="1" x14ac:dyDescent="0.2">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row>
    <row r="136" spans="2:31" ht="12.75" customHeight="1" x14ac:dyDescent="0.2">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row>
    <row r="137" spans="2:31" ht="12.75" customHeight="1" x14ac:dyDescent="0.2">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row>
    <row r="138" spans="2:31" ht="12.75" customHeight="1" x14ac:dyDescent="0.2">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row>
    <row r="139" spans="2:31" ht="12.75" customHeight="1" x14ac:dyDescent="0.2">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row>
    <row r="140" spans="2:31" ht="12.75" customHeight="1" x14ac:dyDescent="0.2">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row>
    <row r="141" spans="2:31" ht="12.75" customHeight="1" x14ac:dyDescent="0.2">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row>
    <row r="142" spans="2:31" ht="12.75" customHeight="1" x14ac:dyDescent="0.2">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row>
    <row r="143" spans="2:31" ht="12.75" customHeight="1" x14ac:dyDescent="0.2">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row>
    <row r="144" spans="2:31" ht="12.75" customHeight="1" x14ac:dyDescent="0.2">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row>
    <row r="145" spans="2:31" ht="12.75" customHeight="1" x14ac:dyDescent="0.2">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row>
    <row r="146" spans="2:31" ht="12.75" customHeight="1" x14ac:dyDescent="0.2">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row>
    <row r="147" spans="2:31" ht="12.75" customHeight="1" x14ac:dyDescent="0.2">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row>
    <row r="148" spans="2:31" ht="12.75" customHeight="1" x14ac:dyDescent="0.2">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row>
    <row r="149" spans="2:31" ht="12.75" customHeight="1" x14ac:dyDescent="0.2">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row>
    <row r="150" spans="2:31" ht="12.75" customHeight="1" x14ac:dyDescent="0.2">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row>
    <row r="151" spans="2:31" ht="12.75" customHeight="1" x14ac:dyDescent="0.2">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row>
    <row r="152" spans="2:31" ht="12.75" customHeight="1" x14ac:dyDescent="0.2">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row>
    <row r="153" spans="2:31" ht="12.75" customHeight="1" x14ac:dyDescent="0.2">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row>
    <row r="154" spans="2:31" ht="12.75" customHeight="1" x14ac:dyDescent="0.2">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row>
    <row r="155" spans="2:31" ht="12.75" customHeight="1" x14ac:dyDescent="0.2">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row>
    <row r="156" spans="2:31" ht="12.75" customHeight="1" x14ac:dyDescent="0.2">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row>
    <row r="157" spans="2:31" ht="12.75" customHeight="1" x14ac:dyDescent="0.2">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row>
    <row r="158" spans="2:31" ht="12.75" customHeight="1" x14ac:dyDescent="0.2">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row>
    <row r="159" spans="2:31" ht="12.75" customHeight="1" x14ac:dyDescent="0.2">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row>
    <row r="160" spans="2:31" ht="12.75" customHeight="1" x14ac:dyDescent="0.2">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row>
    <row r="161" spans="2:31" ht="12.75" customHeight="1" x14ac:dyDescent="0.2">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row>
    <row r="162" spans="2:31" ht="12.75" customHeight="1" x14ac:dyDescent="0.2">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row>
    <row r="163" spans="2:31" ht="12.75" customHeight="1" x14ac:dyDescent="0.2">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row>
    <row r="164" spans="2:31" ht="12.75" customHeight="1" x14ac:dyDescent="0.2">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row>
    <row r="165" spans="2:31" ht="12.75" customHeight="1" x14ac:dyDescent="0.2">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row>
    <row r="166" spans="2:31" ht="12.75" customHeight="1" x14ac:dyDescent="0.2">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row>
    <row r="167" spans="2:31" ht="12.75" customHeight="1" x14ac:dyDescent="0.2">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row>
    <row r="168" spans="2:31" ht="12.75" customHeight="1" x14ac:dyDescent="0.2">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row>
    <row r="169" spans="2:31" ht="12.75" customHeight="1" x14ac:dyDescent="0.2">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row>
    <row r="170" spans="2:31" ht="12.75" customHeight="1" x14ac:dyDescent="0.2">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row>
    <row r="171" spans="2:31" ht="12.75" customHeight="1" x14ac:dyDescent="0.2">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row>
    <row r="172" spans="2:31" ht="12.75" customHeight="1" x14ac:dyDescent="0.2">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row>
    <row r="173" spans="2:31" ht="12.75" customHeight="1" x14ac:dyDescent="0.2">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row>
    <row r="174" spans="2:31" ht="12.75" customHeight="1" x14ac:dyDescent="0.2">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row>
    <row r="175" spans="2:31" ht="12.75" customHeight="1" x14ac:dyDescent="0.2">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row>
    <row r="176" spans="2:31" ht="12.75" customHeight="1" x14ac:dyDescent="0.2">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row>
    <row r="177" spans="2:31" ht="12.75" customHeight="1" x14ac:dyDescent="0.2">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row>
    <row r="178" spans="2:31" ht="12.75" customHeight="1" x14ac:dyDescent="0.2">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row>
    <row r="179" spans="2:31" ht="12.75" customHeight="1" x14ac:dyDescent="0.2">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row>
    <row r="180" spans="2:31" ht="12.75" customHeight="1" x14ac:dyDescent="0.2">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row>
    <row r="181" spans="2:31" ht="12.75" customHeight="1" x14ac:dyDescent="0.2">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row>
    <row r="182" spans="2:31" ht="12.75" customHeight="1" x14ac:dyDescent="0.2">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row>
    <row r="183" spans="2:31" ht="12.75" customHeight="1" x14ac:dyDescent="0.2">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row>
    <row r="184" spans="2:31" ht="12.75" customHeight="1" x14ac:dyDescent="0.2">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row>
    <row r="185" spans="2:31" ht="12.75" customHeight="1" x14ac:dyDescent="0.2">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row>
    <row r="186" spans="2:31" ht="12.75" customHeight="1" x14ac:dyDescent="0.2">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row>
    <row r="187" spans="2:31" ht="12.75" customHeight="1" x14ac:dyDescent="0.2">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row>
    <row r="188" spans="2:31" ht="12.75" customHeight="1" x14ac:dyDescent="0.2">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row>
    <row r="189" spans="2:31" ht="12.75" customHeight="1" x14ac:dyDescent="0.2">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row>
    <row r="190" spans="2:31" ht="12.75" customHeight="1" x14ac:dyDescent="0.2">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row>
    <row r="191" spans="2:31" ht="12.75" customHeight="1" x14ac:dyDescent="0.2">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row>
    <row r="192" spans="2:31" ht="12.75" customHeight="1" x14ac:dyDescent="0.2">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row>
    <row r="193" spans="2:31" ht="12.75" customHeight="1" x14ac:dyDescent="0.2">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row>
    <row r="194" spans="2:31" ht="12.75" customHeight="1" x14ac:dyDescent="0.2">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row>
    <row r="195" spans="2:31" ht="12.75" customHeight="1" x14ac:dyDescent="0.2">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row>
    <row r="196" spans="2:31" ht="12.75" customHeight="1" x14ac:dyDescent="0.2">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row>
    <row r="197" spans="2:31" ht="12.75" customHeight="1" x14ac:dyDescent="0.2">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row>
    <row r="198" spans="2:31" ht="12.75" customHeight="1" x14ac:dyDescent="0.2">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row>
    <row r="199" spans="2:31" ht="12.75" customHeight="1" x14ac:dyDescent="0.2">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row>
    <row r="200" spans="2:31" ht="12.75" customHeight="1" x14ac:dyDescent="0.2">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row>
    <row r="201" spans="2:31" ht="12.75" customHeight="1" x14ac:dyDescent="0.2">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row>
    <row r="202" spans="2:31" ht="12.75" customHeight="1" x14ac:dyDescent="0.2">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row>
    <row r="203" spans="2:31" ht="12.75" customHeight="1" x14ac:dyDescent="0.2">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row>
    <row r="204" spans="2:31" ht="12.75" customHeight="1" x14ac:dyDescent="0.2">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row>
    <row r="205" spans="2:31" ht="12.75" customHeight="1" x14ac:dyDescent="0.2">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row>
    <row r="206" spans="2:31" ht="12.75" customHeight="1" x14ac:dyDescent="0.2">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row>
    <row r="207" spans="2:31" ht="12.75" customHeight="1" x14ac:dyDescent="0.2">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row>
    <row r="208" spans="2:31" ht="12.75" customHeight="1" x14ac:dyDescent="0.2">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row>
    <row r="209" spans="2:31" ht="12.75" customHeight="1" x14ac:dyDescent="0.2">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row>
    <row r="210" spans="2:31" ht="12.75" customHeight="1" x14ac:dyDescent="0.2">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row>
    <row r="211" spans="2:31" ht="12.75" customHeight="1" x14ac:dyDescent="0.2">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row>
    <row r="212" spans="2:31" ht="12.75" customHeight="1" x14ac:dyDescent="0.2">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row>
    <row r="213" spans="2:31" ht="12.75" customHeight="1" x14ac:dyDescent="0.2">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row>
    <row r="214" spans="2:31" ht="12.75" customHeight="1" x14ac:dyDescent="0.2">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row>
    <row r="215" spans="2:31" ht="12.75" customHeight="1" x14ac:dyDescent="0.2">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row>
    <row r="216" spans="2:31" ht="12.75" customHeight="1" x14ac:dyDescent="0.2">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row>
    <row r="217" spans="2:31" ht="12.75" customHeight="1" x14ac:dyDescent="0.2">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row>
    <row r="218" spans="2:31" ht="12.75" customHeight="1" x14ac:dyDescent="0.2">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row>
    <row r="219" spans="2:31" ht="12.75" customHeight="1" x14ac:dyDescent="0.2">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row>
    <row r="220" spans="2:31" ht="12.75" customHeight="1" x14ac:dyDescent="0.2">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row>
    <row r="221" spans="2:31" ht="12.75" customHeight="1" x14ac:dyDescent="0.2">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row>
    <row r="222" spans="2:31" ht="12.75" customHeight="1" x14ac:dyDescent="0.2">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row>
    <row r="223" spans="2:31" ht="12.75" customHeight="1" x14ac:dyDescent="0.2">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row>
    <row r="224" spans="2:31" ht="12.75" customHeight="1" x14ac:dyDescent="0.2">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row>
    <row r="225" spans="2:31" ht="12.75" customHeight="1" x14ac:dyDescent="0.2">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row>
    <row r="226" spans="2:31" ht="12.75" customHeight="1" x14ac:dyDescent="0.2">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row>
    <row r="227" spans="2:31" ht="12.75" customHeight="1" x14ac:dyDescent="0.2">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row>
    <row r="228" spans="2:31" ht="12.75" customHeight="1" x14ac:dyDescent="0.2">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row>
    <row r="229" spans="2:31" ht="12.75" customHeight="1" x14ac:dyDescent="0.2">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row>
    <row r="230" spans="2:31" ht="12.75" customHeight="1" x14ac:dyDescent="0.2">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row>
    <row r="231" spans="2:31" ht="12.75" customHeight="1" x14ac:dyDescent="0.2">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row>
    <row r="232" spans="2:31" ht="12.75" customHeight="1" x14ac:dyDescent="0.2">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row>
    <row r="233" spans="2:31" ht="12.75" customHeight="1" x14ac:dyDescent="0.2">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row>
    <row r="234" spans="2:31" ht="12.75" customHeight="1" x14ac:dyDescent="0.2">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row>
    <row r="235" spans="2:31" ht="12.75" customHeight="1" x14ac:dyDescent="0.2">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row>
    <row r="236" spans="2:31" ht="12.75" customHeight="1" x14ac:dyDescent="0.2">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row>
    <row r="237" spans="2:31" ht="12.75" customHeight="1" x14ac:dyDescent="0.2">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row>
    <row r="238" spans="2:31" ht="12.75" customHeight="1" x14ac:dyDescent="0.2">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row>
    <row r="239" spans="2:31" ht="12.75" customHeight="1" x14ac:dyDescent="0.2">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row>
    <row r="240" spans="2:31" ht="12.75" customHeight="1" x14ac:dyDescent="0.2">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row>
    <row r="241" spans="2:31" ht="12.75" customHeight="1" x14ac:dyDescent="0.2">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row>
    <row r="242" spans="2:31" ht="12.75" customHeight="1" x14ac:dyDescent="0.2">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row>
    <row r="243" spans="2:31" ht="12.75" customHeight="1" x14ac:dyDescent="0.2">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row>
    <row r="244" spans="2:31" ht="12.75" customHeight="1" x14ac:dyDescent="0.2">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row>
    <row r="245" spans="2:31" ht="12.75" customHeight="1" x14ac:dyDescent="0.2">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row>
    <row r="246" spans="2:31" ht="12.75" customHeight="1" x14ac:dyDescent="0.2">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row>
    <row r="247" spans="2:31" ht="12.75" customHeight="1" x14ac:dyDescent="0.2">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row>
    <row r="248" spans="2:31" ht="12.75" customHeight="1" x14ac:dyDescent="0.2">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row>
    <row r="249" spans="2:31" ht="12.75" customHeight="1" x14ac:dyDescent="0.2">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row>
    <row r="250" spans="2:31" ht="12.75" customHeight="1" x14ac:dyDescent="0.2">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row>
    <row r="251" spans="2:31" ht="12.75" customHeight="1" x14ac:dyDescent="0.2">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row>
    <row r="252" spans="2:31" ht="12.75" customHeight="1" x14ac:dyDescent="0.2">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row>
    <row r="253" spans="2:31" ht="12.75" customHeight="1" x14ac:dyDescent="0.2">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row>
    <row r="254" spans="2:31" ht="12.75" customHeight="1" x14ac:dyDescent="0.2">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row>
    <row r="255" spans="2:31" ht="12.75" customHeight="1" x14ac:dyDescent="0.2">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row>
    <row r="256" spans="2:31" ht="12.75" customHeight="1" x14ac:dyDescent="0.2">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row>
    <row r="257" spans="2:31" ht="12.75" customHeight="1" x14ac:dyDescent="0.2">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row>
    <row r="258" spans="2:31" ht="12.75" customHeight="1" x14ac:dyDescent="0.2">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row>
    <row r="259" spans="2:31" ht="12.75" customHeight="1" x14ac:dyDescent="0.2">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row>
    <row r="260" spans="2:31" ht="12.75" customHeight="1" x14ac:dyDescent="0.2">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row>
    <row r="261" spans="2:31" ht="12.75" customHeight="1" x14ac:dyDescent="0.2">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row>
    <row r="262" spans="2:31" ht="12.75" customHeight="1" x14ac:dyDescent="0.2">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row>
    <row r="263" spans="2:31" ht="12.75" customHeight="1" x14ac:dyDescent="0.2">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row>
    <row r="264" spans="2:31" ht="12.75" customHeight="1" x14ac:dyDescent="0.2">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row>
    <row r="265" spans="2:31" ht="12.75" customHeight="1" x14ac:dyDescent="0.2">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row>
    <row r="266" spans="2:31" ht="12.75" customHeight="1" x14ac:dyDescent="0.2">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row>
    <row r="267" spans="2:31" ht="12.75" customHeight="1" x14ac:dyDescent="0.2">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row>
    <row r="268" spans="2:31" ht="12.75" customHeight="1" x14ac:dyDescent="0.2">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row>
    <row r="269" spans="2:31" ht="12.75" customHeight="1" x14ac:dyDescent="0.2">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row>
    <row r="270" spans="2:31" ht="12.75" customHeight="1" x14ac:dyDescent="0.2">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row>
    <row r="271" spans="2:31" ht="12.75" customHeight="1" x14ac:dyDescent="0.2">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row>
    <row r="272" spans="2:31" ht="12.75" customHeight="1" x14ac:dyDescent="0.2">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row>
    <row r="273" spans="2:31" ht="12.75" customHeight="1" x14ac:dyDescent="0.2">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row>
    <row r="274" spans="2:31" ht="12.75" customHeight="1" x14ac:dyDescent="0.2">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row>
    <row r="275" spans="2:31" ht="12.75" customHeight="1" x14ac:dyDescent="0.2">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row>
    <row r="276" spans="2:31" ht="12.75" customHeight="1" x14ac:dyDescent="0.2">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row>
    <row r="277" spans="2:31" ht="12.75" customHeight="1" x14ac:dyDescent="0.2">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row>
    <row r="278" spans="2:31" ht="12.75" customHeight="1" x14ac:dyDescent="0.2">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row>
    <row r="279" spans="2:31" ht="12.75" customHeight="1" x14ac:dyDescent="0.2">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row>
    <row r="280" spans="2:31" ht="12.75" customHeight="1" x14ac:dyDescent="0.2">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row>
    <row r="281" spans="2:31" ht="12.75" customHeight="1" x14ac:dyDescent="0.2">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row>
    <row r="282" spans="2:31" ht="12.75" customHeight="1" x14ac:dyDescent="0.2">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row>
    <row r="283" spans="2:31" ht="12.75" customHeight="1" x14ac:dyDescent="0.2">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row>
    <row r="284" spans="2:31" ht="12.75" customHeight="1" x14ac:dyDescent="0.2">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row>
    <row r="285" spans="2:31" ht="12.75" customHeight="1" x14ac:dyDescent="0.2">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row>
    <row r="286" spans="2:31" ht="12.75" customHeight="1" x14ac:dyDescent="0.2">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row>
    <row r="287" spans="2:31" ht="12.75" customHeight="1" x14ac:dyDescent="0.2">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row>
    <row r="288" spans="2:31" ht="12.75" customHeight="1" x14ac:dyDescent="0.2">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row>
    <row r="289" spans="2:31" ht="12.75" customHeight="1" x14ac:dyDescent="0.2">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row>
    <row r="290" spans="2:31" ht="12.75" customHeight="1" x14ac:dyDescent="0.2">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row>
    <row r="291" spans="2:31" ht="12.75" customHeight="1" x14ac:dyDescent="0.2">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row>
    <row r="292" spans="2:31" ht="12.75" customHeight="1" x14ac:dyDescent="0.2">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row>
    <row r="293" spans="2:31" ht="12.75" customHeight="1" x14ac:dyDescent="0.2">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row>
    <row r="294" spans="2:31" ht="12.75" customHeight="1" x14ac:dyDescent="0.2">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row>
    <row r="295" spans="2:31" ht="12.75" customHeight="1" x14ac:dyDescent="0.2">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row>
    <row r="296" spans="2:31" ht="12.75" customHeight="1" x14ac:dyDescent="0.2">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row>
    <row r="297" spans="2:31" ht="12.75" customHeight="1" x14ac:dyDescent="0.2">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row>
    <row r="298" spans="2:31" ht="12.75" customHeight="1" x14ac:dyDescent="0.2">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row>
    <row r="299" spans="2:31" ht="12.75" customHeight="1" x14ac:dyDescent="0.2">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row>
    <row r="300" spans="2:31" ht="12.75" customHeight="1" x14ac:dyDescent="0.2">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row>
    <row r="301" spans="2:31" ht="12.75" customHeight="1" x14ac:dyDescent="0.2">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row>
    <row r="302" spans="2:31" ht="12.75" customHeight="1" x14ac:dyDescent="0.2">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row>
    <row r="303" spans="2:31" ht="12.75" customHeight="1" x14ac:dyDescent="0.2">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row>
    <row r="304" spans="2:31" ht="12.75" customHeight="1" x14ac:dyDescent="0.2">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row>
    <row r="305" spans="2:31" ht="12.75" customHeight="1" x14ac:dyDescent="0.2">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row>
    <row r="306" spans="2:31" ht="12.75" customHeight="1" x14ac:dyDescent="0.2">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row>
    <row r="307" spans="2:31" ht="12.75" customHeight="1" x14ac:dyDescent="0.2">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row>
    <row r="308" spans="2:31" ht="12.75" customHeight="1" x14ac:dyDescent="0.2">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row>
    <row r="309" spans="2:31" ht="12.75" customHeight="1" x14ac:dyDescent="0.2">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row>
    <row r="310" spans="2:31" ht="12.75" customHeight="1" x14ac:dyDescent="0.2">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row>
    <row r="311" spans="2:31" ht="12.75" customHeight="1" x14ac:dyDescent="0.2">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row>
    <row r="312" spans="2:31" ht="12.75" customHeight="1" x14ac:dyDescent="0.2">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row>
    <row r="313" spans="2:31" ht="12.75" customHeight="1" x14ac:dyDescent="0.2">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row>
    <row r="314" spans="2:31" ht="12.75" customHeight="1" x14ac:dyDescent="0.2">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row>
    <row r="315" spans="2:31" ht="12.75" customHeight="1" x14ac:dyDescent="0.2">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row>
    <row r="316" spans="2:31" ht="12.75" customHeight="1" x14ac:dyDescent="0.2">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row>
    <row r="317" spans="2:31" ht="12.75" customHeight="1" x14ac:dyDescent="0.2">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row>
    <row r="318" spans="2:31" ht="12.75" customHeight="1" x14ac:dyDescent="0.2">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row>
    <row r="319" spans="2:31" ht="12.75" customHeight="1" x14ac:dyDescent="0.2">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row>
    <row r="320" spans="2:31" ht="12.75" customHeight="1" x14ac:dyDescent="0.2">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row>
    <row r="321" spans="2:31" ht="12.75" customHeight="1" x14ac:dyDescent="0.2">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row>
    <row r="322" spans="2:31" ht="12.75" customHeight="1" x14ac:dyDescent="0.2">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row>
    <row r="323" spans="2:31" ht="12.75" customHeight="1" x14ac:dyDescent="0.2">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row>
    <row r="324" spans="2:31" ht="12.75" customHeight="1" x14ac:dyDescent="0.2">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row>
    <row r="325" spans="2:31" ht="12.75" customHeight="1" x14ac:dyDescent="0.2">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row>
    <row r="326" spans="2:31" ht="12.75" customHeight="1" x14ac:dyDescent="0.2">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row>
    <row r="327" spans="2:31" ht="12.75" customHeight="1" x14ac:dyDescent="0.2">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row>
    <row r="328" spans="2:31" ht="12.75" customHeight="1" x14ac:dyDescent="0.2">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row>
    <row r="329" spans="2:31" ht="12.75" customHeight="1" x14ac:dyDescent="0.2">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row>
    <row r="330" spans="2:31" ht="12.75" customHeight="1" x14ac:dyDescent="0.2">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row>
    <row r="331" spans="2:31" ht="12.75" customHeight="1" x14ac:dyDescent="0.2">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row>
    <row r="332" spans="2:31" ht="12.75" customHeight="1" x14ac:dyDescent="0.2">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row>
    <row r="333" spans="2:31" ht="12.75" customHeight="1" x14ac:dyDescent="0.2">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row>
    <row r="334" spans="2:31" ht="12.75" customHeight="1" x14ac:dyDescent="0.2">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row>
    <row r="335" spans="2:31" ht="12.75" customHeight="1" x14ac:dyDescent="0.2">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row>
    <row r="336" spans="2:31" ht="12.75" customHeight="1" x14ac:dyDescent="0.2">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row>
    <row r="337" spans="2:31" ht="12.75" customHeight="1" x14ac:dyDescent="0.2">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row>
    <row r="338" spans="2:31" ht="12.75" customHeight="1" x14ac:dyDescent="0.2">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row>
    <row r="339" spans="2:31" ht="12.75" customHeight="1" x14ac:dyDescent="0.2">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row>
    <row r="340" spans="2:31" ht="12.75" customHeight="1" x14ac:dyDescent="0.2">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row>
    <row r="341" spans="2:31" ht="12.75" customHeight="1" x14ac:dyDescent="0.2">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row>
    <row r="342" spans="2:31" ht="12.75" customHeight="1" x14ac:dyDescent="0.2">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row>
    <row r="343" spans="2:31" ht="12.75" customHeight="1" x14ac:dyDescent="0.2">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row>
    <row r="344" spans="2:31" ht="12.75" customHeight="1" x14ac:dyDescent="0.2">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row>
    <row r="345" spans="2:31" ht="12.75" customHeight="1" x14ac:dyDescent="0.2">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row>
    <row r="346" spans="2:31" ht="12.75" customHeight="1" x14ac:dyDescent="0.2">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row>
    <row r="347" spans="2:31" ht="12.75" customHeight="1" x14ac:dyDescent="0.2">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row>
    <row r="348" spans="2:31" ht="12.75" customHeight="1" x14ac:dyDescent="0.2">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row>
    <row r="349" spans="2:31" ht="12.75" customHeight="1" x14ac:dyDescent="0.2">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row>
    <row r="350" spans="2:31" ht="12.75" customHeight="1" x14ac:dyDescent="0.2">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row>
    <row r="351" spans="2:31" ht="12.75" customHeight="1" x14ac:dyDescent="0.2">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row>
    <row r="352" spans="2:31" ht="12.75" customHeight="1" x14ac:dyDescent="0.2">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row>
    <row r="353" spans="2:31" ht="12.75" customHeight="1" x14ac:dyDescent="0.2">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row>
    <row r="354" spans="2:31" ht="12.75" customHeight="1" x14ac:dyDescent="0.2">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row>
    <row r="355" spans="2:31" ht="12.75" customHeight="1" x14ac:dyDescent="0.2">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row>
    <row r="356" spans="2:31" ht="12.75" customHeight="1" x14ac:dyDescent="0.2">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row>
    <row r="357" spans="2:31" ht="12.75" customHeight="1" x14ac:dyDescent="0.2">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row>
    <row r="358" spans="2:31" ht="12.75" customHeight="1" x14ac:dyDescent="0.2">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row>
    <row r="359" spans="2:31" ht="12.75" customHeight="1" x14ac:dyDescent="0.2">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row>
    <row r="360" spans="2:31" ht="12.75" customHeight="1" x14ac:dyDescent="0.2">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row>
    <row r="361" spans="2:31" ht="12.75" customHeight="1" x14ac:dyDescent="0.2">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row>
    <row r="362" spans="2:31" ht="12.75" customHeight="1" x14ac:dyDescent="0.2">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row>
    <row r="363" spans="2:31" ht="12.75" customHeight="1" x14ac:dyDescent="0.2">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row>
    <row r="364" spans="2:31" ht="12.75" customHeight="1" x14ac:dyDescent="0.2">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row>
    <row r="365" spans="2:31" ht="12.75" customHeight="1" x14ac:dyDescent="0.2">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row>
    <row r="366" spans="2:31" ht="12.75" customHeight="1" x14ac:dyDescent="0.2">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row>
    <row r="367" spans="2:31" ht="12.75" customHeight="1" x14ac:dyDescent="0.2">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row>
    <row r="368" spans="2:31" ht="12.75" customHeight="1" x14ac:dyDescent="0.2">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row>
    <row r="369" spans="2:31" ht="12.75" customHeight="1" x14ac:dyDescent="0.2">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row>
    <row r="370" spans="2:31" ht="12.75" customHeight="1" x14ac:dyDescent="0.2">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row>
    <row r="371" spans="2:31" ht="12.75" customHeight="1" x14ac:dyDescent="0.2">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row>
    <row r="372" spans="2:31" ht="12.75" customHeight="1" x14ac:dyDescent="0.2">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row>
    <row r="373" spans="2:31" ht="12.75" customHeight="1" x14ac:dyDescent="0.2">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row>
    <row r="374" spans="2:31" ht="12.75" customHeight="1" x14ac:dyDescent="0.2">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row>
    <row r="375" spans="2:31" ht="12.75" customHeight="1" x14ac:dyDescent="0.2">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row>
    <row r="376" spans="2:31" ht="12.75" customHeight="1" x14ac:dyDescent="0.2">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row>
    <row r="377" spans="2:31" ht="12.75" customHeight="1" x14ac:dyDescent="0.2">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row>
    <row r="378" spans="2:31" ht="12.75" customHeight="1" x14ac:dyDescent="0.2">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row>
    <row r="379" spans="2:31" ht="12.75" customHeight="1" x14ac:dyDescent="0.2">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row>
    <row r="380" spans="2:31" ht="12.75" customHeight="1" x14ac:dyDescent="0.2">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row>
    <row r="381" spans="2:31" ht="12.75" customHeight="1" x14ac:dyDescent="0.2">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row>
    <row r="382" spans="2:31" ht="12.75" customHeight="1" x14ac:dyDescent="0.2">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row>
    <row r="383" spans="2:31" ht="12.75" customHeight="1" x14ac:dyDescent="0.2">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row>
    <row r="384" spans="2:31" ht="12.75" customHeight="1" x14ac:dyDescent="0.2">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row>
    <row r="385" spans="2:31" ht="12.75" customHeight="1" x14ac:dyDescent="0.2">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row>
    <row r="386" spans="2:31" ht="12.75" customHeight="1" x14ac:dyDescent="0.2">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row>
    <row r="387" spans="2:31" ht="12.75" customHeight="1" x14ac:dyDescent="0.2">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row>
    <row r="388" spans="2:31" ht="12.75" customHeight="1" x14ac:dyDescent="0.2">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row>
    <row r="389" spans="2:31" ht="12.75" customHeight="1" x14ac:dyDescent="0.2">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row>
    <row r="390" spans="2:31" ht="12.75" customHeight="1" x14ac:dyDescent="0.2">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row>
    <row r="391" spans="2:31" ht="12.75" customHeight="1" x14ac:dyDescent="0.2">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row>
    <row r="392" spans="2:31" ht="12.75" customHeight="1" x14ac:dyDescent="0.2">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row>
    <row r="393" spans="2:31" ht="12.75" customHeight="1" x14ac:dyDescent="0.2">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row>
    <row r="394" spans="2:31" ht="12.75" customHeight="1" x14ac:dyDescent="0.2">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row>
    <row r="395" spans="2:31" ht="12.75" customHeight="1" x14ac:dyDescent="0.2">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row>
    <row r="396" spans="2:31" ht="12.75" customHeight="1" x14ac:dyDescent="0.2">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row>
    <row r="397" spans="2:31" ht="12.75" customHeight="1" x14ac:dyDescent="0.2">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row>
    <row r="398" spans="2:31" ht="12.75" customHeight="1" x14ac:dyDescent="0.2">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row>
    <row r="399" spans="2:31" ht="12.75" customHeight="1" x14ac:dyDescent="0.2">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row>
    <row r="400" spans="2:31" ht="12.75" customHeight="1" x14ac:dyDescent="0.2">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row>
    <row r="401" spans="2:31" ht="12.75" customHeight="1" x14ac:dyDescent="0.2">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row>
    <row r="402" spans="2:31" ht="12.75" customHeight="1" x14ac:dyDescent="0.2">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row>
    <row r="403" spans="2:31" ht="12.75" customHeight="1" x14ac:dyDescent="0.2">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row>
    <row r="404" spans="2:31" ht="12.75" customHeight="1" x14ac:dyDescent="0.2">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row>
    <row r="405" spans="2:31" ht="12.75" customHeight="1" x14ac:dyDescent="0.2">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row>
    <row r="406" spans="2:31" ht="12.75" customHeight="1" x14ac:dyDescent="0.2">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row>
    <row r="407" spans="2:31" ht="12.75" customHeight="1" x14ac:dyDescent="0.2">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row>
    <row r="408" spans="2:31" ht="12.75" customHeight="1" x14ac:dyDescent="0.2">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row>
    <row r="409" spans="2:31" ht="12.75" customHeight="1" x14ac:dyDescent="0.2">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row>
    <row r="410" spans="2:31" ht="12.75" customHeight="1" x14ac:dyDescent="0.2">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row>
    <row r="411" spans="2:31" ht="12.75" customHeight="1" x14ac:dyDescent="0.2">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row>
    <row r="412" spans="2:31" ht="12.75" customHeight="1" x14ac:dyDescent="0.2">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row>
    <row r="413" spans="2:31" ht="12.75" customHeight="1" x14ac:dyDescent="0.2">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row>
    <row r="414" spans="2:31" ht="12.75" customHeight="1" x14ac:dyDescent="0.2">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row>
    <row r="415" spans="2:31" ht="12.75" customHeight="1" x14ac:dyDescent="0.2">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row>
    <row r="416" spans="2:31" ht="12.75" customHeight="1" x14ac:dyDescent="0.2">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row>
    <row r="417" spans="2:31" ht="12.75" customHeight="1" x14ac:dyDescent="0.2">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row>
    <row r="418" spans="2:31" ht="12.75" customHeight="1" x14ac:dyDescent="0.2">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row>
    <row r="419" spans="2:31" ht="12.75" customHeight="1" x14ac:dyDescent="0.2">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row>
    <row r="420" spans="2:31" ht="12.75" customHeight="1" x14ac:dyDescent="0.2">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row>
    <row r="421" spans="2:31" ht="12.75" customHeight="1" x14ac:dyDescent="0.2">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row>
    <row r="422" spans="2:31" ht="12.75" customHeight="1" x14ac:dyDescent="0.2">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row>
    <row r="423" spans="2:31" ht="12.75" customHeight="1" x14ac:dyDescent="0.2">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row>
    <row r="424" spans="2:31" ht="12.75" customHeight="1" x14ac:dyDescent="0.2">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row>
    <row r="425" spans="2:31" ht="12.75" customHeight="1" x14ac:dyDescent="0.2">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row>
    <row r="426" spans="2:31" ht="12.75" customHeight="1" x14ac:dyDescent="0.2">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row>
    <row r="427" spans="2:31" ht="12.75" customHeight="1" x14ac:dyDescent="0.2">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row>
    <row r="428" spans="2:31" ht="12.75" customHeight="1" x14ac:dyDescent="0.2">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row>
    <row r="429" spans="2:31" ht="12.75" customHeight="1" x14ac:dyDescent="0.2">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row>
    <row r="430" spans="2:31" ht="12.75" customHeight="1" x14ac:dyDescent="0.2">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row>
    <row r="431" spans="2:31" ht="12.75" customHeight="1" x14ac:dyDescent="0.2">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row>
    <row r="432" spans="2:31" ht="12.75" customHeight="1" x14ac:dyDescent="0.2">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row>
    <row r="433" spans="2:31" ht="12.75" customHeight="1" x14ac:dyDescent="0.2">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row>
    <row r="434" spans="2:31" ht="12.75" customHeight="1" x14ac:dyDescent="0.2">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row>
    <row r="435" spans="2:31" ht="12.75" customHeight="1" x14ac:dyDescent="0.2">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row>
    <row r="436" spans="2:31" ht="12.75" customHeight="1" x14ac:dyDescent="0.2">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row>
    <row r="437" spans="2:31" ht="12.75" customHeight="1" x14ac:dyDescent="0.2">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row>
    <row r="438" spans="2:31" ht="12.75" customHeight="1" x14ac:dyDescent="0.2">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row>
    <row r="439" spans="2:31" ht="12.75" customHeight="1" x14ac:dyDescent="0.2">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row>
    <row r="440" spans="2:31" ht="12.75" customHeight="1" x14ac:dyDescent="0.2">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row>
    <row r="441" spans="2:31" ht="12.75" customHeight="1" x14ac:dyDescent="0.2">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row>
    <row r="442" spans="2:31" ht="12.75" customHeight="1" x14ac:dyDescent="0.2">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row>
    <row r="443" spans="2:31" ht="12.75" customHeight="1" x14ac:dyDescent="0.2">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row>
    <row r="444" spans="2:31" ht="12.75" customHeight="1" x14ac:dyDescent="0.2">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row>
    <row r="445" spans="2:31" ht="12.75" customHeight="1" x14ac:dyDescent="0.2">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row>
    <row r="446" spans="2:31" ht="12.75" customHeight="1" x14ac:dyDescent="0.2">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row>
    <row r="447" spans="2:31" ht="12.75" customHeight="1" x14ac:dyDescent="0.2">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row>
    <row r="448" spans="2:31" ht="12.75" customHeight="1" x14ac:dyDescent="0.2">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row>
    <row r="449" spans="2:31" ht="12.75" customHeight="1" x14ac:dyDescent="0.2">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row>
    <row r="450" spans="2:31" ht="12.75" customHeight="1" x14ac:dyDescent="0.2">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row>
    <row r="451" spans="2:31" ht="12.75" customHeight="1" x14ac:dyDescent="0.2">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row>
    <row r="452" spans="2:31" ht="12.75" customHeight="1" x14ac:dyDescent="0.2">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row>
    <row r="453" spans="2:31" ht="12.75" customHeight="1" x14ac:dyDescent="0.2">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row>
    <row r="454" spans="2:31" ht="12.75" customHeight="1" x14ac:dyDescent="0.2">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row>
    <row r="455" spans="2:31" ht="12.75" customHeight="1" x14ac:dyDescent="0.2">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row>
    <row r="456" spans="2:31" ht="12.75" customHeight="1" x14ac:dyDescent="0.2">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row>
    <row r="457" spans="2:31" ht="12.75" customHeight="1" x14ac:dyDescent="0.2">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row>
    <row r="458" spans="2:31" ht="12.75" customHeight="1" x14ac:dyDescent="0.2">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row>
    <row r="459" spans="2:31" ht="12.75" customHeight="1" x14ac:dyDescent="0.2">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row>
    <row r="460" spans="2:31" ht="12.75" customHeight="1" x14ac:dyDescent="0.2">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row>
    <row r="461" spans="2:31" ht="12.75" customHeight="1" x14ac:dyDescent="0.2">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row>
    <row r="462" spans="2:31" ht="12.75" customHeight="1" x14ac:dyDescent="0.2">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row>
    <row r="463" spans="2:31" ht="12.75" customHeight="1" x14ac:dyDescent="0.2">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row>
    <row r="464" spans="2:31" ht="12.75" customHeight="1" x14ac:dyDescent="0.2">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row>
    <row r="465" spans="2:31" ht="12.75" customHeight="1" x14ac:dyDescent="0.2">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row>
    <row r="466" spans="2:31" ht="12.75" customHeight="1" x14ac:dyDescent="0.2">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row>
    <row r="467" spans="2:31" ht="12.75" customHeight="1" x14ac:dyDescent="0.2">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row>
    <row r="468" spans="2:31" ht="12.75" customHeight="1" x14ac:dyDescent="0.2">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row>
    <row r="469" spans="2:31" ht="12.75" customHeight="1" x14ac:dyDescent="0.2">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row>
    <row r="470" spans="2:31" ht="12.75" customHeight="1" x14ac:dyDescent="0.2">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row>
    <row r="471" spans="2:31" ht="12.75" customHeight="1" x14ac:dyDescent="0.2">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row>
    <row r="472" spans="2:31" ht="12.75" customHeight="1" x14ac:dyDescent="0.2">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row>
    <row r="473" spans="2:31" ht="12.75" customHeight="1" x14ac:dyDescent="0.2">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row>
    <row r="474" spans="2:31" ht="12.75" customHeight="1" x14ac:dyDescent="0.2">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row>
    <row r="475" spans="2:31" ht="12.75" customHeight="1" x14ac:dyDescent="0.2">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row>
    <row r="476" spans="2:31" ht="12.75" customHeight="1" x14ac:dyDescent="0.2">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row>
    <row r="477" spans="2:31" ht="12.75" customHeight="1" x14ac:dyDescent="0.2">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row>
    <row r="478" spans="2:31" ht="12.75" customHeight="1" x14ac:dyDescent="0.2">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row>
    <row r="479" spans="2:31" ht="12.75" customHeight="1" x14ac:dyDescent="0.2">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row>
    <row r="480" spans="2:31" ht="12.75" customHeight="1" x14ac:dyDescent="0.2">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row>
    <row r="481" spans="2:31" ht="12.75" customHeight="1" x14ac:dyDescent="0.2">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row>
    <row r="482" spans="2:31" ht="12.75" customHeight="1" x14ac:dyDescent="0.2">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row>
    <row r="483" spans="2:31" ht="12.75" customHeight="1" x14ac:dyDescent="0.2">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row>
    <row r="484" spans="2:31" ht="12.75" customHeight="1" x14ac:dyDescent="0.2">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row>
    <row r="485" spans="2:31" ht="12.75" customHeight="1" x14ac:dyDescent="0.2">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row>
    <row r="486" spans="2:31" ht="12.75" customHeight="1" x14ac:dyDescent="0.2">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row>
    <row r="487" spans="2:31" ht="12.75" customHeight="1" x14ac:dyDescent="0.2">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row>
    <row r="488" spans="2:31" ht="12.75" customHeight="1" x14ac:dyDescent="0.2">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row>
    <row r="489" spans="2:31" ht="12.75" customHeight="1" x14ac:dyDescent="0.2">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row>
    <row r="490" spans="2:31" ht="12.75" customHeight="1" x14ac:dyDescent="0.2">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row>
    <row r="491" spans="2:31" ht="12.75" customHeight="1" x14ac:dyDescent="0.2">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row>
    <row r="492" spans="2:31" ht="12.75" customHeight="1" x14ac:dyDescent="0.2">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row>
    <row r="493" spans="2:31" ht="12.75" customHeight="1" x14ac:dyDescent="0.2">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row>
    <row r="494" spans="2:31" ht="12.75" customHeight="1" x14ac:dyDescent="0.2">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row>
    <row r="495" spans="2:31" ht="12.75" customHeight="1" x14ac:dyDescent="0.2">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row>
    <row r="496" spans="2:31" ht="12.75" customHeight="1" x14ac:dyDescent="0.2">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row>
    <row r="497" spans="2:31" ht="12.75" customHeight="1" x14ac:dyDescent="0.2">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row>
    <row r="498" spans="2:31" ht="12.75" customHeight="1" x14ac:dyDescent="0.2">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row>
    <row r="499" spans="2:31" ht="12.75" customHeight="1" x14ac:dyDescent="0.2">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row>
    <row r="500" spans="2:31" ht="12.75" customHeight="1" x14ac:dyDescent="0.2">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row>
    <row r="501" spans="2:31" ht="12.75" customHeight="1" x14ac:dyDescent="0.2">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row>
    <row r="502" spans="2:31" ht="12.75" customHeight="1" x14ac:dyDescent="0.2">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row>
    <row r="503" spans="2:31" ht="12.75" customHeight="1" x14ac:dyDescent="0.2">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row>
    <row r="504" spans="2:31" ht="12.75" customHeight="1" x14ac:dyDescent="0.2">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row>
    <row r="505" spans="2:31" ht="12.75" customHeight="1" x14ac:dyDescent="0.2">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row>
    <row r="506" spans="2:31" ht="12.75" customHeight="1" x14ac:dyDescent="0.2">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row>
    <row r="507" spans="2:31" ht="12.75" customHeight="1" x14ac:dyDescent="0.2">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row>
    <row r="508" spans="2:31" ht="12.75" customHeight="1" x14ac:dyDescent="0.2">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row>
    <row r="509" spans="2:31" ht="12.75" customHeight="1" x14ac:dyDescent="0.2">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row>
    <row r="510" spans="2:31" ht="12.75" customHeight="1" x14ac:dyDescent="0.2">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row>
    <row r="511" spans="2:31" ht="12.75" customHeight="1" x14ac:dyDescent="0.2">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row>
    <row r="512" spans="2:31" ht="12.75" customHeight="1" x14ac:dyDescent="0.2">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row>
    <row r="513" spans="2:31" ht="12.75" customHeight="1" x14ac:dyDescent="0.2">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row>
    <row r="514" spans="2:31" ht="12.75" customHeight="1" x14ac:dyDescent="0.2">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row>
    <row r="515" spans="2:31" ht="12.75" customHeight="1" x14ac:dyDescent="0.2">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row>
    <row r="516" spans="2:31" ht="12.75" customHeight="1" x14ac:dyDescent="0.2">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row>
    <row r="517" spans="2:31" ht="12.75" customHeight="1" x14ac:dyDescent="0.2">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row>
    <row r="518" spans="2:31" ht="12.75" customHeight="1" x14ac:dyDescent="0.2">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row>
    <row r="519" spans="2:31" ht="12.75" customHeight="1" x14ac:dyDescent="0.2">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row>
    <row r="520" spans="2:31" ht="12.75" customHeight="1" x14ac:dyDescent="0.2">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row>
    <row r="521" spans="2:31" ht="12.75" customHeight="1" x14ac:dyDescent="0.2">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row>
    <row r="522" spans="2:31" ht="12.75" customHeight="1" x14ac:dyDescent="0.2">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row>
    <row r="523" spans="2:31" ht="12.75" customHeight="1" x14ac:dyDescent="0.2">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row>
    <row r="524" spans="2:31" ht="12.75" customHeight="1" x14ac:dyDescent="0.2">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row>
    <row r="525" spans="2:31" ht="12.75" customHeight="1" x14ac:dyDescent="0.2">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row>
    <row r="526" spans="2:31" ht="12.75" customHeight="1" x14ac:dyDescent="0.2">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row>
    <row r="527" spans="2:31" ht="12.75" customHeight="1" x14ac:dyDescent="0.2">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row>
    <row r="528" spans="2:31" ht="12.75" customHeight="1" x14ac:dyDescent="0.2">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row>
    <row r="529" spans="2:31" ht="12.75" customHeight="1" x14ac:dyDescent="0.2">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row>
    <row r="530" spans="2:31" ht="12.75" customHeight="1" x14ac:dyDescent="0.2">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row>
    <row r="531" spans="2:31" ht="12.75" customHeight="1" x14ac:dyDescent="0.2">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row>
    <row r="532" spans="2:31" ht="12.75" customHeight="1" x14ac:dyDescent="0.2">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row>
    <row r="533" spans="2:31" ht="12.75" customHeight="1" x14ac:dyDescent="0.2">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row>
    <row r="534" spans="2:31" ht="12.75" customHeight="1" x14ac:dyDescent="0.2">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row>
    <row r="535" spans="2:31" ht="12.75" customHeight="1" x14ac:dyDescent="0.2">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row>
    <row r="536" spans="2:31" ht="12.75" customHeight="1" x14ac:dyDescent="0.2">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row>
    <row r="537" spans="2:31" ht="12.75" customHeight="1" x14ac:dyDescent="0.2">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row>
    <row r="538" spans="2:31" ht="12.75" customHeight="1" x14ac:dyDescent="0.2">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row>
    <row r="539" spans="2:31" ht="12.75" customHeight="1" x14ac:dyDescent="0.2">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row>
    <row r="540" spans="2:31" ht="12.75" customHeight="1" x14ac:dyDescent="0.2">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row>
    <row r="541" spans="2:31" ht="12.75" customHeight="1" x14ac:dyDescent="0.2">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row>
    <row r="542" spans="2:31" ht="12.75" customHeight="1" x14ac:dyDescent="0.2">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row>
    <row r="543" spans="2:31" ht="12.75" customHeight="1" x14ac:dyDescent="0.2">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row>
    <row r="544" spans="2:31" ht="12.75" customHeight="1" x14ac:dyDescent="0.2">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row>
    <row r="545" spans="2:31" ht="12.75" customHeight="1" x14ac:dyDescent="0.2">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row>
    <row r="546" spans="2:31" ht="12.75" customHeight="1" x14ac:dyDescent="0.2">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row>
    <row r="547" spans="2:31" ht="12.75" customHeight="1" x14ac:dyDescent="0.2">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row>
    <row r="548" spans="2:31" ht="12.75" customHeight="1" x14ac:dyDescent="0.2">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row>
    <row r="549" spans="2:31" ht="12.75" customHeight="1" x14ac:dyDescent="0.2">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row>
    <row r="550" spans="2:31" ht="12.75" customHeight="1" x14ac:dyDescent="0.2">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row>
    <row r="551" spans="2:31" ht="12.75" customHeight="1" x14ac:dyDescent="0.2">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row>
    <row r="552" spans="2:31" ht="12.75" customHeight="1" x14ac:dyDescent="0.2">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row>
    <row r="553" spans="2:31" ht="12.75" customHeight="1" x14ac:dyDescent="0.2">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row>
    <row r="554" spans="2:31" ht="12.75" customHeight="1" x14ac:dyDescent="0.2">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row>
    <row r="555" spans="2:31" ht="12.75" customHeight="1" x14ac:dyDescent="0.2">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row>
    <row r="556" spans="2:31" ht="12.75" customHeight="1" x14ac:dyDescent="0.2">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row>
    <row r="557" spans="2:31" ht="12.75" customHeight="1" x14ac:dyDescent="0.2">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row>
    <row r="558" spans="2:31" ht="12.75" customHeight="1" x14ac:dyDescent="0.2">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row>
    <row r="559" spans="2:31" ht="12.75" customHeight="1" x14ac:dyDescent="0.2">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row>
    <row r="560" spans="2:31" ht="12.75" customHeight="1" x14ac:dyDescent="0.2">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row>
    <row r="561" spans="2:31" ht="12.75" customHeight="1" x14ac:dyDescent="0.2">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row>
    <row r="562" spans="2:31" ht="12.75" customHeight="1" x14ac:dyDescent="0.2">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row>
    <row r="563" spans="2:31" ht="12.75" customHeight="1" x14ac:dyDescent="0.2">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row>
    <row r="564" spans="2:31" ht="12.75" customHeight="1" x14ac:dyDescent="0.2">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row>
    <row r="565" spans="2:31" ht="12.75" customHeight="1" x14ac:dyDescent="0.2">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row>
    <row r="566" spans="2:31" ht="12.75" customHeight="1" x14ac:dyDescent="0.2">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row>
    <row r="567" spans="2:31" ht="12.75" customHeight="1" x14ac:dyDescent="0.2">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row>
    <row r="568" spans="2:31" ht="12.75" customHeight="1" x14ac:dyDescent="0.2">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row>
    <row r="569" spans="2:31" ht="12.75" customHeight="1" x14ac:dyDescent="0.2">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row>
    <row r="570" spans="2:31" ht="12.75" customHeight="1" x14ac:dyDescent="0.2">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row>
    <row r="571" spans="2:31" ht="12.75" customHeight="1" x14ac:dyDescent="0.2">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row>
    <row r="572" spans="2:31" ht="12.75" customHeight="1" x14ac:dyDescent="0.2">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row>
    <row r="573" spans="2:31" ht="12.75" customHeight="1" x14ac:dyDescent="0.2">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row>
    <row r="574" spans="2:31" ht="12.75" customHeight="1" x14ac:dyDescent="0.2">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row>
    <row r="575" spans="2:31" ht="12.75" customHeight="1" x14ac:dyDescent="0.2">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row>
    <row r="576" spans="2:31" ht="12.75" customHeight="1" x14ac:dyDescent="0.2">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row>
    <row r="577" spans="2:31" ht="12.75" customHeight="1" x14ac:dyDescent="0.2">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row>
    <row r="578" spans="2:31" ht="12.75" customHeight="1" x14ac:dyDescent="0.2">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row>
    <row r="579" spans="2:31" ht="12.75" customHeight="1" x14ac:dyDescent="0.2">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row>
    <row r="580" spans="2:31" ht="12.75" customHeight="1" x14ac:dyDescent="0.2">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row>
    <row r="581" spans="2:31" ht="12.75" customHeight="1" x14ac:dyDescent="0.2">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row>
    <row r="582" spans="2:31" ht="12.75" customHeight="1" x14ac:dyDescent="0.2">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row>
    <row r="583" spans="2:31" ht="12.75" customHeight="1" x14ac:dyDescent="0.2">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row>
    <row r="584" spans="2:31" ht="12.75" customHeight="1" x14ac:dyDescent="0.2">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row>
    <row r="585" spans="2:31" ht="12.75" customHeight="1" x14ac:dyDescent="0.2">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row>
    <row r="586" spans="2:31" ht="12.75" customHeight="1" x14ac:dyDescent="0.2">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row>
    <row r="587" spans="2:31" ht="12.75" customHeight="1" x14ac:dyDescent="0.2">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row>
    <row r="588" spans="2:31" ht="12.75" customHeight="1" x14ac:dyDescent="0.2">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row>
    <row r="589" spans="2:31" ht="12.75" customHeight="1" x14ac:dyDescent="0.2">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row>
    <row r="590" spans="2:31" ht="12.75" customHeight="1" x14ac:dyDescent="0.2">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row>
    <row r="591" spans="2:31" ht="12.75" customHeight="1" x14ac:dyDescent="0.2">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row>
    <row r="592" spans="2:31" ht="12.75" customHeight="1" x14ac:dyDescent="0.2">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row>
    <row r="593" spans="2:31" ht="12.75" customHeight="1" x14ac:dyDescent="0.2">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row>
    <row r="594" spans="2:31" ht="12.75" customHeight="1" x14ac:dyDescent="0.2">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row>
    <row r="595" spans="2:31" ht="12.75" customHeight="1" x14ac:dyDescent="0.2">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row>
    <row r="596" spans="2:31" ht="12.75" customHeight="1" x14ac:dyDescent="0.2">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row>
    <row r="597" spans="2:31" ht="12.75" customHeight="1" x14ac:dyDescent="0.2">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row>
    <row r="598" spans="2:31" ht="12.75" customHeight="1" x14ac:dyDescent="0.2">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row>
    <row r="599" spans="2:31" ht="12.75" customHeight="1" x14ac:dyDescent="0.2">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row>
    <row r="600" spans="2:31" ht="12.75" customHeight="1" x14ac:dyDescent="0.2">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row>
    <row r="601" spans="2:31" ht="12.75" customHeight="1" x14ac:dyDescent="0.2">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row>
    <row r="602" spans="2:31" ht="12.75" customHeight="1" x14ac:dyDescent="0.2">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row>
    <row r="603" spans="2:31" ht="12.75" customHeight="1" x14ac:dyDescent="0.2">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row>
    <row r="604" spans="2:31" ht="12.75" customHeight="1" x14ac:dyDescent="0.2">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row>
    <row r="605" spans="2:31" ht="12.75" customHeight="1" x14ac:dyDescent="0.2">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row>
    <row r="606" spans="2:31" ht="12.75" customHeight="1" x14ac:dyDescent="0.2">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row>
    <row r="607" spans="2:31" ht="12.75" customHeight="1" x14ac:dyDescent="0.2">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row>
    <row r="608" spans="2:31" ht="12.75" customHeight="1" x14ac:dyDescent="0.2">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row>
    <row r="609" spans="2:31" ht="12.75" customHeight="1" x14ac:dyDescent="0.2">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row>
    <row r="610" spans="2:31" ht="12.75" customHeight="1" x14ac:dyDescent="0.2">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row>
    <row r="611" spans="2:31" ht="12.75" customHeight="1" x14ac:dyDescent="0.2">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row>
    <row r="612" spans="2:31" ht="12.75" customHeight="1" x14ac:dyDescent="0.2">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row>
    <row r="613" spans="2:31" ht="12.75" customHeight="1" x14ac:dyDescent="0.2">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row>
    <row r="614" spans="2:31" ht="12.75" customHeight="1" x14ac:dyDescent="0.2">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row>
    <row r="615" spans="2:31" ht="12.75" customHeight="1" x14ac:dyDescent="0.2">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row>
    <row r="616" spans="2:31" ht="12.75" customHeight="1" x14ac:dyDescent="0.2">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row>
    <row r="617" spans="2:31" ht="12.75" customHeight="1" x14ac:dyDescent="0.2">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row>
    <row r="618" spans="2:31" ht="12.75" customHeight="1" x14ac:dyDescent="0.2">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row>
    <row r="619" spans="2:31" ht="12.75" customHeight="1" x14ac:dyDescent="0.2">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row>
    <row r="620" spans="2:31" ht="12.75" customHeight="1" x14ac:dyDescent="0.2">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row>
    <row r="621" spans="2:31" ht="12.75" customHeight="1" x14ac:dyDescent="0.2">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row>
    <row r="622" spans="2:31" ht="12.75" customHeight="1" x14ac:dyDescent="0.2">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row>
    <row r="623" spans="2:31" ht="12.75" customHeight="1" x14ac:dyDescent="0.2">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row>
    <row r="624" spans="2:31" ht="12.75" customHeight="1" x14ac:dyDescent="0.2">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row>
    <row r="625" spans="2:31" ht="12.75" customHeight="1" x14ac:dyDescent="0.2">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row>
    <row r="626" spans="2:31" ht="12.75" customHeight="1" x14ac:dyDescent="0.2">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row>
    <row r="627" spans="2:31" ht="12.75" customHeight="1" x14ac:dyDescent="0.2">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row>
    <row r="628" spans="2:31" ht="12.75" customHeight="1" x14ac:dyDescent="0.2">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row>
    <row r="629" spans="2:31" ht="12.75" customHeight="1" x14ac:dyDescent="0.2">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row>
    <row r="630" spans="2:31" ht="12.75" customHeight="1" x14ac:dyDescent="0.2">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row>
    <row r="631" spans="2:31" ht="12.75" customHeight="1" x14ac:dyDescent="0.2">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row>
    <row r="632" spans="2:31" ht="12.75" customHeight="1" x14ac:dyDescent="0.2">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row>
    <row r="633" spans="2:31" ht="12.75" customHeight="1" x14ac:dyDescent="0.2">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row>
    <row r="634" spans="2:31" ht="12.75" customHeight="1" x14ac:dyDescent="0.2">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row>
    <row r="635" spans="2:31" ht="12.75" customHeight="1" x14ac:dyDescent="0.2">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row>
    <row r="636" spans="2:31" ht="12.75" customHeight="1" x14ac:dyDescent="0.2">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row>
    <row r="637" spans="2:31" ht="12.75" customHeight="1" x14ac:dyDescent="0.2">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row>
    <row r="638" spans="2:31" ht="12.75" customHeight="1" x14ac:dyDescent="0.2">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row>
    <row r="639" spans="2:31" ht="12.75" customHeight="1" x14ac:dyDescent="0.2">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row>
    <row r="640" spans="2:31" ht="12.75" customHeight="1" x14ac:dyDescent="0.2">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row>
    <row r="641" spans="2:31" ht="12.75" customHeight="1" x14ac:dyDescent="0.2">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row>
    <row r="642" spans="2:31" ht="12.75" customHeight="1" x14ac:dyDescent="0.2">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row>
    <row r="643" spans="2:31" ht="12.75" customHeight="1" x14ac:dyDescent="0.2">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row>
    <row r="644" spans="2:31" ht="12.75" customHeight="1" x14ac:dyDescent="0.2">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row>
    <row r="645" spans="2:31" ht="12.75" customHeight="1" x14ac:dyDescent="0.2">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row>
    <row r="646" spans="2:31" ht="12.75" customHeight="1" x14ac:dyDescent="0.2">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row>
    <row r="647" spans="2:31" ht="12.75" customHeight="1" x14ac:dyDescent="0.2">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row>
    <row r="648" spans="2:31" ht="12.75" customHeight="1" x14ac:dyDescent="0.2">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row>
    <row r="649" spans="2:31" ht="12.75" customHeight="1" x14ac:dyDescent="0.2">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row>
    <row r="650" spans="2:31" ht="12.75" customHeight="1" x14ac:dyDescent="0.2">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row>
    <row r="651" spans="2:31" ht="12.75" customHeight="1" x14ac:dyDescent="0.2">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row>
    <row r="652" spans="2:31" ht="12.75" customHeight="1" x14ac:dyDescent="0.2">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row>
    <row r="653" spans="2:31" ht="12.75" customHeight="1" x14ac:dyDescent="0.2">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row>
    <row r="654" spans="2:31" ht="12.75" customHeight="1" x14ac:dyDescent="0.2">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row>
    <row r="655" spans="2:31" ht="12.75" customHeight="1" x14ac:dyDescent="0.2">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row>
    <row r="656" spans="2:31" ht="12.75" customHeight="1" x14ac:dyDescent="0.2">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row>
    <row r="657" spans="2:31" ht="12.75" customHeight="1" x14ac:dyDescent="0.2">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row>
    <row r="658" spans="2:31" ht="12.75" customHeight="1" x14ac:dyDescent="0.2">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row>
    <row r="659" spans="2:31" ht="12.75" customHeight="1" x14ac:dyDescent="0.2">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row>
    <row r="660" spans="2:31" ht="12.75" customHeight="1" x14ac:dyDescent="0.2">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row>
    <row r="661" spans="2:31" ht="12.75" customHeight="1" x14ac:dyDescent="0.2">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row>
    <row r="662" spans="2:31" ht="12.75" customHeight="1" x14ac:dyDescent="0.2">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row>
    <row r="663" spans="2:31" ht="12.75" customHeight="1" x14ac:dyDescent="0.2">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row>
    <row r="664" spans="2:31" ht="12.75" customHeight="1" x14ac:dyDescent="0.2">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row>
    <row r="665" spans="2:31" ht="12.75" customHeight="1" x14ac:dyDescent="0.2">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row>
    <row r="666" spans="2:31" ht="12.75" customHeight="1" x14ac:dyDescent="0.2">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row>
    <row r="667" spans="2:31" ht="12.75" customHeight="1" x14ac:dyDescent="0.2">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row>
    <row r="668" spans="2:31" ht="12.75" customHeight="1" x14ac:dyDescent="0.2">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row>
    <row r="669" spans="2:31" ht="12.75" customHeight="1" x14ac:dyDescent="0.2">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row>
    <row r="670" spans="2:31" ht="12.75" customHeight="1" x14ac:dyDescent="0.2">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row>
    <row r="671" spans="2:31" ht="12.75" customHeight="1" x14ac:dyDescent="0.2">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row>
    <row r="672" spans="2:31" ht="12.75" customHeight="1" x14ac:dyDescent="0.2">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row>
    <row r="673" spans="2:31" ht="12.75" customHeight="1" x14ac:dyDescent="0.2">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row>
    <row r="674" spans="2:31" ht="12.75" customHeight="1" x14ac:dyDescent="0.2">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row>
    <row r="675" spans="2:31" ht="12.75" customHeight="1" x14ac:dyDescent="0.2">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row>
    <row r="676" spans="2:31" ht="12.75" customHeight="1" x14ac:dyDescent="0.2">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row>
    <row r="677" spans="2:31" ht="12.75" customHeight="1" x14ac:dyDescent="0.2">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row>
    <row r="678" spans="2:31" ht="12.75" customHeight="1" x14ac:dyDescent="0.2">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row>
    <row r="679" spans="2:31" ht="12.75" customHeight="1" x14ac:dyDescent="0.2">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row>
    <row r="680" spans="2:31" ht="12.75" customHeight="1" x14ac:dyDescent="0.2">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row>
    <row r="681" spans="2:31" ht="12.75" customHeight="1" x14ac:dyDescent="0.2">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row>
    <row r="682" spans="2:31" ht="12.75" customHeight="1" x14ac:dyDescent="0.2">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row>
    <row r="683" spans="2:31" ht="12.75" customHeight="1" x14ac:dyDescent="0.2">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row>
    <row r="684" spans="2:31" ht="12.75" customHeight="1" x14ac:dyDescent="0.2">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row>
    <row r="685" spans="2:31" ht="12.75" customHeight="1" x14ac:dyDescent="0.2">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row>
    <row r="686" spans="2:31" ht="12.75" customHeight="1" x14ac:dyDescent="0.2">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row>
    <row r="687" spans="2:31" ht="12.75" customHeight="1" x14ac:dyDescent="0.2">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row>
    <row r="688" spans="2:31" ht="12.75" customHeight="1" x14ac:dyDescent="0.2">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row>
    <row r="689" spans="2:31" ht="12.75" customHeight="1" x14ac:dyDescent="0.2">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row>
    <row r="690" spans="2:31" ht="12.75" customHeight="1" x14ac:dyDescent="0.2">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row>
    <row r="691" spans="2:31" ht="12.75" customHeight="1" x14ac:dyDescent="0.2">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row>
    <row r="692" spans="2:31" ht="12.75" customHeight="1" x14ac:dyDescent="0.2">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row>
    <row r="693" spans="2:31" ht="12.75" customHeight="1" x14ac:dyDescent="0.2">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row>
    <row r="694" spans="2:31" ht="12.75" customHeight="1" x14ac:dyDescent="0.2">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row>
    <row r="695" spans="2:31" ht="12.75" customHeight="1" x14ac:dyDescent="0.2">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row>
    <row r="696" spans="2:31" ht="12.75" customHeight="1" x14ac:dyDescent="0.2">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row>
    <row r="697" spans="2:31" ht="12.75" customHeight="1" x14ac:dyDescent="0.2">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row>
    <row r="698" spans="2:31" ht="12.75" customHeight="1" x14ac:dyDescent="0.2">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row>
    <row r="699" spans="2:31" ht="12.75" customHeight="1" x14ac:dyDescent="0.2">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row>
    <row r="700" spans="2:31" ht="12.75" customHeight="1" x14ac:dyDescent="0.2">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row>
    <row r="701" spans="2:31" ht="12.75" customHeight="1" x14ac:dyDescent="0.2">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row>
    <row r="702" spans="2:31" ht="12.75" customHeight="1" x14ac:dyDescent="0.2">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row>
    <row r="703" spans="2:31" ht="12.75" customHeight="1" x14ac:dyDescent="0.2">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row>
    <row r="704" spans="2:31" ht="12.75" customHeight="1" x14ac:dyDescent="0.2">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row>
    <row r="705" spans="2:31" ht="12.75" customHeight="1" x14ac:dyDescent="0.2">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row>
    <row r="706" spans="2:31" ht="12.75" customHeight="1" x14ac:dyDescent="0.2">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row>
    <row r="707" spans="2:31" ht="12.75" customHeight="1" x14ac:dyDescent="0.2">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row>
    <row r="708" spans="2:31" ht="12.75" customHeight="1" x14ac:dyDescent="0.2">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row>
    <row r="709" spans="2:31" ht="12.75" customHeight="1" x14ac:dyDescent="0.2">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row>
    <row r="710" spans="2:31" ht="12.75" customHeight="1" x14ac:dyDescent="0.2">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row>
    <row r="711" spans="2:31" ht="12.75" customHeight="1" x14ac:dyDescent="0.2">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row>
    <row r="712" spans="2:31" ht="12.75" customHeight="1" x14ac:dyDescent="0.2">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row>
    <row r="713" spans="2:31" ht="12.75" customHeight="1" x14ac:dyDescent="0.2">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row>
    <row r="714" spans="2:31" ht="12.75" customHeight="1" x14ac:dyDescent="0.2">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row>
    <row r="715" spans="2:31" ht="12.75" customHeight="1" x14ac:dyDescent="0.2">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row>
    <row r="716" spans="2:31" ht="12.75" customHeight="1" x14ac:dyDescent="0.2">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row>
    <row r="717" spans="2:31" ht="12.75" customHeight="1" x14ac:dyDescent="0.2">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row>
    <row r="718" spans="2:31" ht="12.75" customHeight="1" x14ac:dyDescent="0.2">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row>
    <row r="719" spans="2:31" ht="12.75" customHeight="1" x14ac:dyDescent="0.2">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row>
    <row r="720" spans="2:31" ht="12.75" customHeight="1" x14ac:dyDescent="0.2">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row>
    <row r="721" spans="2:31" ht="12.75" customHeight="1" x14ac:dyDescent="0.2">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row>
    <row r="722" spans="2:31" ht="12.75" customHeight="1" x14ac:dyDescent="0.2">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row>
    <row r="723" spans="2:31" ht="12.75" customHeight="1" x14ac:dyDescent="0.2">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row>
    <row r="724" spans="2:31" ht="12.75" customHeight="1" x14ac:dyDescent="0.2">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row>
    <row r="725" spans="2:31" ht="12.75" customHeight="1" x14ac:dyDescent="0.2">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row>
    <row r="726" spans="2:31" ht="12.75" customHeight="1" x14ac:dyDescent="0.2">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row>
    <row r="727" spans="2:31" ht="12.75" customHeight="1" x14ac:dyDescent="0.2">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row>
    <row r="728" spans="2:31" ht="12.75" customHeight="1" x14ac:dyDescent="0.2">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row>
    <row r="729" spans="2:31" ht="12.75" customHeight="1" x14ac:dyDescent="0.2">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row>
    <row r="730" spans="2:31" ht="12.75" customHeight="1" x14ac:dyDescent="0.2">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row>
    <row r="731" spans="2:31" ht="12.75" customHeight="1" x14ac:dyDescent="0.2">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row>
    <row r="732" spans="2:31" ht="12.75" customHeight="1" x14ac:dyDescent="0.2">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row>
    <row r="733" spans="2:31" ht="12.75" customHeight="1" x14ac:dyDescent="0.2">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row>
    <row r="734" spans="2:31" ht="12.75" customHeight="1" x14ac:dyDescent="0.2">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row>
    <row r="735" spans="2:31" ht="12.75" customHeight="1" x14ac:dyDescent="0.2">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row>
    <row r="736" spans="2:31" ht="12.75" customHeight="1" x14ac:dyDescent="0.2">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row>
    <row r="737" spans="2:31" ht="12.75" customHeight="1" x14ac:dyDescent="0.2">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row>
    <row r="738" spans="2:31" ht="12.75" customHeight="1" x14ac:dyDescent="0.2">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row>
    <row r="739" spans="2:31" ht="12.75" customHeight="1" x14ac:dyDescent="0.2">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row>
    <row r="740" spans="2:31" ht="12.75" customHeight="1" x14ac:dyDescent="0.2">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row>
    <row r="741" spans="2:31" ht="12.75" customHeight="1" x14ac:dyDescent="0.2">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row>
    <row r="742" spans="2:31" ht="12.75" customHeight="1" x14ac:dyDescent="0.2">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row>
    <row r="743" spans="2:31" ht="12.75" customHeight="1" x14ac:dyDescent="0.2">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row>
    <row r="744" spans="2:31" ht="12.75" customHeight="1" x14ac:dyDescent="0.2">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row>
    <row r="745" spans="2:31" ht="12.75" customHeight="1" x14ac:dyDescent="0.2">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row>
    <row r="746" spans="2:31" ht="12.75" customHeight="1" x14ac:dyDescent="0.2">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row>
    <row r="747" spans="2:31" ht="12.75" customHeight="1" x14ac:dyDescent="0.2">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row>
    <row r="748" spans="2:31" ht="12.75" customHeight="1" x14ac:dyDescent="0.2">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row>
    <row r="749" spans="2:31" ht="12.75" customHeight="1" x14ac:dyDescent="0.2">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row>
    <row r="750" spans="2:31" ht="12.75" customHeight="1" x14ac:dyDescent="0.2">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row>
    <row r="751" spans="2:31" ht="12.75" customHeight="1" x14ac:dyDescent="0.2">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row>
    <row r="752" spans="2:31" ht="12.75" customHeight="1" x14ac:dyDescent="0.2">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row>
    <row r="753" spans="2:31" ht="12.75" customHeight="1" x14ac:dyDescent="0.2">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row>
    <row r="754" spans="2:31" ht="12.75" customHeight="1" x14ac:dyDescent="0.2">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row>
    <row r="755" spans="2:31" ht="12.75" customHeight="1" x14ac:dyDescent="0.2">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row>
    <row r="756" spans="2:31" ht="12.75" customHeight="1" x14ac:dyDescent="0.2">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row>
    <row r="757" spans="2:31" ht="12.75" customHeight="1" x14ac:dyDescent="0.2">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row>
    <row r="758" spans="2:31" ht="12.75" customHeight="1" x14ac:dyDescent="0.2">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row>
    <row r="759" spans="2:31" ht="12.75" customHeight="1" x14ac:dyDescent="0.2">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row>
    <row r="760" spans="2:31" ht="12.75" customHeight="1" x14ac:dyDescent="0.2">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row>
    <row r="761" spans="2:31" ht="12.75" customHeight="1" x14ac:dyDescent="0.2">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row>
    <row r="762" spans="2:31" ht="12.75" customHeight="1" x14ac:dyDescent="0.2">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row>
    <row r="763" spans="2:31" ht="12.75" customHeight="1" x14ac:dyDescent="0.2">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row>
    <row r="764" spans="2:31" ht="12.75" customHeight="1" x14ac:dyDescent="0.2">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row>
    <row r="765" spans="2:31" ht="12.75" customHeight="1" x14ac:dyDescent="0.2">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row>
    <row r="766" spans="2:31" ht="12.75" customHeight="1" x14ac:dyDescent="0.2">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row>
    <row r="767" spans="2:31" ht="12.75" customHeight="1" x14ac:dyDescent="0.2">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row>
    <row r="768" spans="2:31" ht="12.75" customHeight="1" x14ac:dyDescent="0.2">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row>
    <row r="769" spans="2:31" ht="12.75" customHeight="1" x14ac:dyDescent="0.2">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row>
    <row r="770" spans="2:31" ht="12.75" customHeight="1" x14ac:dyDescent="0.2">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row>
    <row r="771" spans="2:31" ht="12.75" customHeight="1" x14ac:dyDescent="0.2">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row>
    <row r="772" spans="2:31" ht="12.75" customHeight="1" x14ac:dyDescent="0.2">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row>
    <row r="773" spans="2:31" ht="12.75" customHeight="1" x14ac:dyDescent="0.2">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row>
    <row r="774" spans="2:31" ht="12.75" customHeight="1" x14ac:dyDescent="0.2">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row>
    <row r="775" spans="2:31" ht="12.75" customHeight="1" x14ac:dyDescent="0.2">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row>
    <row r="776" spans="2:31" ht="12.75" customHeight="1" x14ac:dyDescent="0.2">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row>
    <row r="777" spans="2:31" ht="12.75" customHeight="1" x14ac:dyDescent="0.2">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row>
    <row r="778" spans="2:31" ht="12.75" customHeight="1" x14ac:dyDescent="0.2">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row>
    <row r="779" spans="2:31" ht="12.75" customHeight="1" x14ac:dyDescent="0.2">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row>
    <row r="780" spans="2:31" ht="12.75" customHeight="1" x14ac:dyDescent="0.2">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row>
    <row r="781" spans="2:31" ht="12.75" customHeight="1" x14ac:dyDescent="0.2">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row>
    <row r="782" spans="2:31" ht="12.75" customHeight="1" x14ac:dyDescent="0.2">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row>
    <row r="783" spans="2:31" ht="12.75" customHeight="1" x14ac:dyDescent="0.2">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row>
    <row r="784" spans="2:31" ht="12.75" customHeight="1" x14ac:dyDescent="0.2">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row>
    <row r="785" spans="2:31" ht="12.75" customHeight="1" x14ac:dyDescent="0.2">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row>
    <row r="786" spans="2:31" ht="12.75" customHeight="1" x14ac:dyDescent="0.2">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row>
    <row r="787" spans="2:31" ht="12.75" customHeight="1" x14ac:dyDescent="0.2">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row>
    <row r="788" spans="2:31" ht="12.75" customHeight="1" x14ac:dyDescent="0.2">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row>
    <row r="789" spans="2:31" ht="12.75" customHeight="1" x14ac:dyDescent="0.2">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row>
    <row r="790" spans="2:31" ht="12.75" customHeight="1" x14ac:dyDescent="0.2">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row>
    <row r="791" spans="2:31" ht="12.75" customHeight="1" x14ac:dyDescent="0.2">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row>
    <row r="792" spans="2:31" ht="12.75" customHeight="1" x14ac:dyDescent="0.2">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row>
    <row r="793" spans="2:31" ht="12.75" customHeight="1" x14ac:dyDescent="0.2">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row>
    <row r="794" spans="2:31" ht="12.75" customHeight="1" x14ac:dyDescent="0.2">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row>
    <row r="795" spans="2:31" ht="12.75" customHeight="1" x14ac:dyDescent="0.2">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row>
    <row r="796" spans="2:31" ht="12.75" customHeight="1" x14ac:dyDescent="0.2">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row>
    <row r="797" spans="2:31" ht="12.75" customHeight="1" x14ac:dyDescent="0.2">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row>
    <row r="798" spans="2:31" ht="12.75" customHeight="1" x14ac:dyDescent="0.2">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row>
    <row r="799" spans="2:31" ht="12.75" customHeight="1" x14ac:dyDescent="0.2">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row>
    <row r="800" spans="2:31" ht="12.75" customHeight="1" x14ac:dyDescent="0.2">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row>
    <row r="801" spans="2:31" ht="12.75" customHeight="1" x14ac:dyDescent="0.2">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row>
    <row r="802" spans="2:31" ht="12.75" customHeight="1" x14ac:dyDescent="0.2">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row>
    <row r="803" spans="2:31" ht="12.75" customHeight="1" x14ac:dyDescent="0.2">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row>
    <row r="804" spans="2:31" ht="12.75" customHeight="1" x14ac:dyDescent="0.2">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row>
    <row r="805" spans="2:31" ht="12.75" customHeight="1" x14ac:dyDescent="0.2">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row>
    <row r="806" spans="2:31" ht="12.75" customHeight="1" x14ac:dyDescent="0.2">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row>
    <row r="807" spans="2:31" ht="12.75" customHeight="1" x14ac:dyDescent="0.2">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row>
    <row r="808" spans="2:31" ht="12.75" customHeight="1" x14ac:dyDescent="0.2">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row>
    <row r="809" spans="2:31" ht="12.75" customHeight="1" x14ac:dyDescent="0.2">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row>
    <row r="810" spans="2:31" ht="12.75" customHeight="1" x14ac:dyDescent="0.2">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row>
    <row r="811" spans="2:31" ht="12.75" customHeight="1" x14ac:dyDescent="0.2">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row>
    <row r="812" spans="2:31" ht="12.75" customHeight="1" x14ac:dyDescent="0.2">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row>
    <row r="813" spans="2:31" ht="12.75" customHeight="1" x14ac:dyDescent="0.2">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row>
    <row r="814" spans="2:31" ht="12.75" customHeight="1" x14ac:dyDescent="0.2">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row>
    <row r="815" spans="2:31" ht="12.75" customHeight="1" x14ac:dyDescent="0.2">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row>
    <row r="816" spans="2:31" ht="12.75" customHeight="1" x14ac:dyDescent="0.2">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row>
    <row r="817" spans="2:31" ht="12.75" customHeight="1" x14ac:dyDescent="0.2">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row>
    <row r="818" spans="2:31" ht="12.75" customHeight="1" x14ac:dyDescent="0.2">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row>
    <row r="819" spans="2:31" ht="12.75" customHeight="1" x14ac:dyDescent="0.2">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row>
    <row r="820" spans="2:31" ht="12.75" customHeight="1" x14ac:dyDescent="0.2">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row>
    <row r="821" spans="2:31" ht="12.75" customHeight="1" x14ac:dyDescent="0.2">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row>
    <row r="822" spans="2:31" ht="12.75" customHeight="1" x14ac:dyDescent="0.2">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row>
    <row r="823" spans="2:31" ht="12.75" customHeight="1" x14ac:dyDescent="0.2">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row>
    <row r="824" spans="2:31" ht="12.75" customHeight="1" x14ac:dyDescent="0.2">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row>
    <row r="825" spans="2:31" ht="12.75" customHeight="1" x14ac:dyDescent="0.2">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row>
    <row r="826" spans="2:31" ht="12.75" customHeight="1" x14ac:dyDescent="0.2">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row>
    <row r="827" spans="2:31" ht="12.75" customHeight="1" x14ac:dyDescent="0.2">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row>
    <row r="828" spans="2:31" ht="12.75" customHeight="1" x14ac:dyDescent="0.2">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row>
    <row r="829" spans="2:31" ht="12.75" customHeight="1" x14ac:dyDescent="0.2">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row>
    <row r="830" spans="2:31" ht="12.75" customHeight="1" x14ac:dyDescent="0.2">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row>
    <row r="831" spans="2:31" ht="12.75" customHeight="1" x14ac:dyDescent="0.2">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row>
    <row r="832" spans="2:31" ht="12.75" customHeight="1" x14ac:dyDescent="0.2">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row>
    <row r="833" spans="2:31" ht="12.75" customHeight="1" x14ac:dyDescent="0.2">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row>
    <row r="834" spans="2:31" ht="12.75" customHeight="1" x14ac:dyDescent="0.2">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row>
    <row r="835" spans="2:31" ht="12.75" customHeight="1" x14ac:dyDescent="0.2">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row>
    <row r="836" spans="2:31" ht="12.75" customHeight="1" x14ac:dyDescent="0.2">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row>
    <row r="837" spans="2:31" ht="12.75" customHeight="1" x14ac:dyDescent="0.2">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row>
    <row r="838" spans="2:31" ht="12.75" customHeight="1" x14ac:dyDescent="0.2">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row>
    <row r="839" spans="2:31" ht="12.75" customHeight="1" x14ac:dyDescent="0.2">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row>
    <row r="840" spans="2:31" ht="12.75" customHeight="1" x14ac:dyDescent="0.2">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row>
    <row r="841" spans="2:31" ht="12.75" customHeight="1" x14ac:dyDescent="0.2">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row>
    <row r="842" spans="2:31" ht="12.75" customHeight="1" x14ac:dyDescent="0.2">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row>
    <row r="843" spans="2:31" ht="12.75" customHeight="1" x14ac:dyDescent="0.2">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row>
    <row r="844" spans="2:31" ht="12.75" customHeight="1" x14ac:dyDescent="0.2">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row>
    <row r="845" spans="2:31" ht="12.75" customHeight="1" x14ac:dyDescent="0.2">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row>
    <row r="846" spans="2:31" ht="12.75" customHeight="1" x14ac:dyDescent="0.2">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row>
    <row r="847" spans="2:31" ht="12.75" customHeight="1" x14ac:dyDescent="0.2">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row>
    <row r="848" spans="2:31" ht="12.75" customHeight="1" x14ac:dyDescent="0.2">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row>
    <row r="849" spans="2:31" ht="12.75" customHeight="1" x14ac:dyDescent="0.2">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row>
    <row r="850" spans="2:31" ht="12.75" customHeight="1" x14ac:dyDescent="0.2">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row>
    <row r="851" spans="2:31" ht="12.75" customHeight="1" x14ac:dyDescent="0.2">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row>
    <row r="852" spans="2:31" ht="12.75" customHeight="1" x14ac:dyDescent="0.2">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row>
    <row r="853" spans="2:31" ht="12.75" customHeight="1" x14ac:dyDescent="0.2">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row>
    <row r="854" spans="2:31" ht="12.75" customHeight="1" x14ac:dyDescent="0.2">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row>
    <row r="855" spans="2:31" ht="12.75" customHeight="1" x14ac:dyDescent="0.2">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row>
    <row r="856" spans="2:31" ht="12.75" customHeight="1" x14ac:dyDescent="0.2">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row>
    <row r="857" spans="2:31" ht="12.75" customHeight="1" x14ac:dyDescent="0.2">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row>
    <row r="858" spans="2:31" ht="12.75" customHeight="1" x14ac:dyDescent="0.2">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row>
    <row r="859" spans="2:31" ht="12.75" customHeight="1" x14ac:dyDescent="0.2">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row>
    <row r="860" spans="2:31" ht="12.75" customHeight="1" x14ac:dyDescent="0.2">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row>
    <row r="861" spans="2:31" ht="12.75" customHeight="1" x14ac:dyDescent="0.2">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row>
    <row r="862" spans="2:31" ht="12.75" customHeight="1" x14ac:dyDescent="0.2">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row>
    <row r="863" spans="2:31" ht="12.75" customHeight="1" x14ac:dyDescent="0.2">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row>
    <row r="864" spans="2:31" ht="12.75" customHeight="1" x14ac:dyDescent="0.2">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row>
    <row r="865" spans="2:31" ht="12.75" customHeight="1" x14ac:dyDescent="0.2">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row>
    <row r="866" spans="2:31" ht="12.75" customHeight="1" x14ac:dyDescent="0.2">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row>
    <row r="867" spans="2:31" ht="12.75" customHeight="1" x14ac:dyDescent="0.2">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row>
    <row r="868" spans="2:31" ht="12.75" customHeight="1" x14ac:dyDescent="0.2">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row>
    <row r="869" spans="2:31" ht="12.75" customHeight="1" x14ac:dyDescent="0.2">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row>
    <row r="870" spans="2:31" ht="12.75" customHeight="1" x14ac:dyDescent="0.2">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row>
    <row r="871" spans="2:31" ht="12.75" customHeight="1" x14ac:dyDescent="0.2">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row>
    <row r="872" spans="2:31" ht="12.75" customHeight="1" x14ac:dyDescent="0.2">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row>
    <row r="873" spans="2:31" ht="12.75" customHeight="1" x14ac:dyDescent="0.2">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row>
    <row r="874" spans="2:31" ht="12.75" customHeight="1" x14ac:dyDescent="0.2">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row>
    <row r="875" spans="2:31" ht="12.75" customHeight="1" x14ac:dyDescent="0.2">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row>
    <row r="876" spans="2:31" ht="12.75" customHeight="1" x14ac:dyDescent="0.2">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row>
    <row r="877" spans="2:31" ht="12.75" customHeight="1" x14ac:dyDescent="0.2">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row>
    <row r="878" spans="2:31" ht="12.75" customHeight="1" x14ac:dyDescent="0.2">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row>
    <row r="879" spans="2:31" ht="12.75" customHeight="1" x14ac:dyDescent="0.2">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row>
    <row r="880" spans="2:31" ht="12.75" customHeight="1" x14ac:dyDescent="0.2">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row>
    <row r="881" spans="2:31" ht="12.75" customHeight="1" x14ac:dyDescent="0.2">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row>
    <row r="882" spans="2:31" ht="12.75" customHeight="1" x14ac:dyDescent="0.2">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row>
    <row r="883" spans="2:31" ht="12.75" customHeight="1" x14ac:dyDescent="0.2">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row>
    <row r="884" spans="2:31" ht="12.75" customHeight="1" x14ac:dyDescent="0.2">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row>
    <row r="885" spans="2:31" ht="12.75" customHeight="1" x14ac:dyDescent="0.2">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row>
    <row r="886" spans="2:31" ht="12.75" customHeight="1" x14ac:dyDescent="0.2">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row>
    <row r="887" spans="2:31" ht="12.75" customHeight="1" x14ac:dyDescent="0.2">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row>
    <row r="888" spans="2:31" ht="12.75" customHeight="1" x14ac:dyDescent="0.2">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row>
    <row r="889" spans="2:31" ht="12.75" customHeight="1" x14ac:dyDescent="0.2">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row>
    <row r="890" spans="2:31" ht="12.75" customHeight="1" x14ac:dyDescent="0.2">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row>
    <row r="891" spans="2:31" ht="12.75" customHeight="1" x14ac:dyDescent="0.2">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row>
    <row r="892" spans="2:31" ht="12.75" customHeight="1" x14ac:dyDescent="0.2">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row>
    <row r="893" spans="2:31" ht="12.75" customHeight="1" x14ac:dyDescent="0.2">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row>
    <row r="894" spans="2:31" ht="12.75" customHeight="1" x14ac:dyDescent="0.2">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row>
    <row r="895" spans="2:31" ht="12.75" customHeight="1" x14ac:dyDescent="0.2">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row>
    <row r="896" spans="2:31" ht="12.75" customHeight="1" x14ac:dyDescent="0.2">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row>
    <row r="897" spans="2:31" ht="12.75" customHeight="1" x14ac:dyDescent="0.2">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row>
    <row r="898" spans="2:31" ht="12.75" customHeight="1" x14ac:dyDescent="0.2">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row>
    <row r="899" spans="2:31" ht="12.75" customHeight="1" x14ac:dyDescent="0.2">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row>
    <row r="900" spans="2:31" ht="12.75" customHeight="1" x14ac:dyDescent="0.2">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row>
    <row r="901" spans="2:31" ht="12.75" customHeight="1" x14ac:dyDescent="0.2">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row>
    <row r="902" spans="2:31" ht="12.75" customHeight="1" x14ac:dyDescent="0.2">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row>
    <row r="903" spans="2:31" ht="12.75" customHeight="1" x14ac:dyDescent="0.2">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row>
    <row r="904" spans="2:31" ht="12.75" customHeight="1" x14ac:dyDescent="0.2">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row>
    <row r="905" spans="2:31" ht="12.75" customHeight="1" x14ac:dyDescent="0.2">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row>
    <row r="906" spans="2:31" ht="12.75" customHeight="1" x14ac:dyDescent="0.2">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row>
    <row r="907" spans="2:31" ht="12.75" customHeight="1" x14ac:dyDescent="0.2">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row>
    <row r="908" spans="2:31" ht="12.75" customHeight="1" x14ac:dyDescent="0.2">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row>
    <row r="909" spans="2:31" ht="12.75" customHeight="1" x14ac:dyDescent="0.2">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row>
    <row r="910" spans="2:31" ht="12.75" customHeight="1" x14ac:dyDescent="0.2">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row>
    <row r="911" spans="2:31" ht="12.75" customHeight="1" x14ac:dyDescent="0.2">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row>
    <row r="912" spans="2:31" ht="12.75" customHeight="1" x14ac:dyDescent="0.2">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row>
    <row r="913" spans="2:31" ht="12.75" customHeight="1" x14ac:dyDescent="0.2">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row>
    <row r="914" spans="2:31" ht="12.75" customHeight="1" x14ac:dyDescent="0.2">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row>
    <row r="915" spans="2:31" ht="12.75" customHeight="1" x14ac:dyDescent="0.2">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row>
    <row r="916" spans="2:31" ht="12.75" customHeight="1" x14ac:dyDescent="0.2">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row>
    <row r="917" spans="2:31" ht="12.75" customHeight="1" x14ac:dyDescent="0.2">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row>
    <row r="918" spans="2:31" ht="12.75" customHeight="1" x14ac:dyDescent="0.2">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row>
    <row r="919" spans="2:31" ht="12.75" customHeight="1" x14ac:dyDescent="0.2">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row>
    <row r="920" spans="2:31" ht="12.75" customHeight="1" x14ac:dyDescent="0.2">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row>
    <row r="921" spans="2:31" ht="12.75" customHeight="1" x14ac:dyDescent="0.2">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row>
    <row r="922" spans="2:31" ht="12.75" customHeight="1" x14ac:dyDescent="0.2">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row>
    <row r="923" spans="2:31" ht="12.75" customHeight="1" x14ac:dyDescent="0.2">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row>
    <row r="924" spans="2:31" ht="12.75" customHeight="1" x14ac:dyDescent="0.2">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row>
    <row r="925" spans="2:31" ht="12.75" customHeight="1" x14ac:dyDescent="0.2">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row>
    <row r="926" spans="2:31" ht="12.75" customHeight="1" x14ac:dyDescent="0.2">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row>
    <row r="927" spans="2:31" ht="12.75" customHeight="1" x14ac:dyDescent="0.2">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row>
    <row r="928" spans="2:31" ht="12.75" customHeight="1" x14ac:dyDescent="0.2">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row>
    <row r="929" spans="2:31" ht="12.75" customHeight="1" x14ac:dyDescent="0.2">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row>
    <row r="930" spans="2:31" ht="12.75" customHeight="1" x14ac:dyDescent="0.2">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row>
    <row r="931" spans="2:31" ht="12.75" customHeight="1" x14ac:dyDescent="0.2">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row>
    <row r="932" spans="2:31" ht="12.75" customHeight="1" x14ac:dyDescent="0.2">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row>
    <row r="933" spans="2:31" ht="12.75" customHeight="1" x14ac:dyDescent="0.2">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row>
    <row r="934" spans="2:31" ht="12.75" customHeight="1" x14ac:dyDescent="0.2">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row>
    <row r="935" spans="2:31" ht="12.75" customHeight="1" x14ac:dyDescent="0.2">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row>
    <row r="936" spans="2:31" ht="12.75" customHeight="1" x14ac:dyDescent="0.2">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row>
    <row r="937" spans="2:31" ht="12.75" customHeight="1" x14ac:dyDescent="0.2">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row>
    <row r="938" spans="2:31" ht="12.75" customHeight="1" x14ac:dyDescent="0.2">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row>
    <row r="939" spans="2:31" ht="12.75" customHeight="1" x14ac:dyDescent="0.2">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row>
    <row r="940" spans="2:31" ht="12.75" customHeight="1" x14ac:dyDescent="0.2">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row>
    <row r="941" spans="2:31" ht="12.75" customHeight="1" x14ac:dyDescent="0.2">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row>
    <row r="942" spans="2:31" ht="12.75" customHeight="1" x14ac:dyDescent="0.2">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row>
    <row r="943" spans="2:31" ht="12.75" customHeight="1" x14ac:dyDescent="0.2">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row>
    <row r="944" spans="2:31" ht="12.75" customHeight="1" x14ac:dyDescent="0.2">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row>
    <row r="945" spans="2:31" ht="12.75" customHeight="1" x14ac:dyDescent="0.2">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row>
    <row r="946" spans="2:31" ht="12.75" customHeight="1" x14ac:dyDescent="0.2">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row>
    <row r="947" spans="2:31" ht="12.75" customHeight="1" x14ac:dyDescent="0.2">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row>
    <row r="948" spans="2:31" ht="12.75" customHeight="1" x14ac:dyDescent="0.2">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row>
    <row r="949" spans="2:31" ht="12.75" customHeight="1" x14ac:dyDescent="0.2">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row>
    <row r="950" spans="2:31" ht="12.75" customHeight="1" x14ac:dyDescent="0.2">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row>
    <row r="951" spans="2:31" ht="12.75" customHeight="1" x14ac:dyDescent="0.2">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row>
    <row r="952" spans="2:31" ht="12.75" customHeight="1" x14ac:dyDescent="0.2">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row>
    <row r="953" spans="2:31" ht="12.75" customHeight="1" x14ac:dyDescent="0.2">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row>
    <row r="954" spans="2:31" ht="12.75" customHeight="1" x14ac:dyDescent="0.2">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row>
    <row r="955" spans="2:31" ht="12.75" customHeight="1" x14ac:dyDescent="0.2">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row>
    <row r="956" spans="2:31" ht="12.75" customHeight="1" x14ac:dyDescent="0.2">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row>
    <row r="957" spans="2:31" ht="12.75" customHeight="1" x14ac:dyDescent="0.2">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row>
    <row r="958" spans="2:31" ht="12.75" customHeight="1" x14ac:dyDescent="0.2">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row>
    <row r="959" spans="2:31" ht="12.75" customHeight="1" x14ac:dyDescent="0.2">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row>
    <row r="960" spans="2:31" ht="12.75" customHeight="1" x14ac:dyDescent="0.2">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row>
    <row r="961" spans="2:31" ht="12.75" customHeight="1" x14ac:dyDescent="0.2">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row>
    <row r="962" spans="2:31" ht="12.75" customHeight="1" x14ac:dyDescent="0.2">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row>
    <row r="963" spans="2:31" ht="12.75" customHeight="1" x14ac:dyDescent="0.2">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row>
    <row r="964" spans="2:31" ht="12.75" customHeight="1" x14ac:dyDescent="0.2">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row>
    <row r="965" spans="2:31" ht="12.75" customHeight="1" x14ac:dyDescent="0.2">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row>
    <row r="966" spans="2:31" ht="12.75" customHeight="1" x14ac:dyDescent="0.2">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row>
    <row r="967" spans="2:31" ht="12.75" customHeight="1" x14ac:dyDescent="0.2">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row>
    <row r="968" spans="2:31" ht="12.75" customHeight="1" x14ac:dyDescent="0.2">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row>
    <row r="969" spans="2:31" ht="12.75" customHeight="1" x14ac:dyDescent="0.2">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row>
    <row r="970" spans="2:31" ht="12.75" customHeight="1" x14ac:dyDescent="0.2">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row>
    <row r="971" spans="2:31" ht="12.75" customHeight="1" x14ac:dyDescent="0.2">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row>
    <row r="972" spans="2:31" ht="12.75" customHeight="1" x14ac:dyDescent="0.2">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row>
    <row r="973" spans="2:31" ht="12.75" customHeight="1" x14ac:dyDescent="0.2">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row>
    <row r="974" spans="2:31" ht="12.75" customHeight="1" x14ac:dyDescent="0.2">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row>
    <row r="975" spans="2:31" ht="12.75" customHeight="1" x14ac:dyDescent="0.2">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row>
    <row r="976" spans="2:31" ht="12.75" customHeight="1" x14ac:dyDescent="0.2">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row>
    <row r="977" spans="2:31" ht="12.75" customHeight="1" x14ac:dyDescent="0.2">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row>
    <row r="978" spans="2:31" ht="12.75" customHeight="1" x14ac:dyDescent="0.2">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row>
    <row r="979" spans="2:31" ht="12.75" customHeight="1" x14ac:dyDescent="0.2">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row>
    <row r="980" spans="2:31" ht="12.75" customHeight="1" x14ac:dyDescent="0.2">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row>
    <row r="981" spans="2:31" ht="12.75" customHeight="1" x14ac:dyDescent="0.2">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row>
    <row r="982" spans="2:31" ht="12.75" customHeight="1" x14ac:dyDescent="0.2">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row>
    <row r="983" spans="2:31" ht="12.75" customHeight="1" x14ac:dyDescent="0.2">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row>
    <row r="984" spans="2:31" ht="12.75" customHeight="1" x14ac:dyDescent="0.2">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row>
    <row r="985" spans="2:31" ht="12.75" customHeight="1" x14ac:dyDescent="0.2">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row>
    <row r="986" spans="2:31" ht="12.75" customHeight="1" x14ac:dyDescent="0.2">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row>
    <row r="987" spans="2:31" ht="12.75" customHeight="1" x14ac:dyDescent="0.2">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row>
    <row r="988" spans="2:31" ht="12.75" customHeight="1" x14ac:dyDescent="0.2">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row>
    <row r="989" spans="2:31" ht="12.75" customHeight="1" x14ac:dyDescent="0.2">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row>
    <row r="990" spans="2:31" ht="12.75" customHeight="1" x14ac:dyDescent="0.2">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row>
    <row r="991" spans="2:31" ht="12.75" customHeight="1" x14ac:dyDescent="0.2">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row>
    <row r="992" spans="2:31" ht="12.75" customHeight="1" x14ac:dyDescent="0.2">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row>
    <row r="993" spans="2:31" ht="12.75" customHeight="1" x14ac:dyDescent="0.2">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row>
    <row r="994" spans="2:31" ht="12.75" customHeight="1" x14ac:dyDescent="0.2">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row>
    <row r="995" spans="2:31" ht="12.75" customHeight="1" x14ac:dyDescent="0.2">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row>
    <row r="996" spans="2:31" ht="12.75" customHeight="1" x14ac:dyDescent="0.2">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row>
    <row r="997" spans="2:31" ht="12.75" customHeight="1" x14ac:dyDescent="0.2">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row>
    <row r="998" spans="2:31" ht="12.75" customHeight="1" x14ac:dyDescent="0.2">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row>
    <row r="999" spans="2:31" ht="12.75" customHeight="1" x14ac:dyDescent="0.2">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row>
    <row r="1000" spans="2:31" ht="12.75" customHeight="1" x14ac:dyDescent="0.2">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row>
    <row r="1001" spans="2:31" ht="12.75" customHeight="1" x14ac:dyDescent="0.2">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row>
    <row r="1002" spans="2:31" ht="12.75" customHeight="1" x14ac:dyDescent="0.2">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c r="AE1002" s="26"/>
    </row>
    <row r="1003" spans="2:31" ht="12.75" customHeight="1" x14ac:dyDescent="0.2">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c r="AE1003" s="26"/>
    </row>
    <row r="1004" spans="2:31" ht="12.75" customHeight="1" x14ac:dyDescent="0.2">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c r="AE1004" s="26"/>
    </row>
    <row r="1005" spans="2:31" ht="12.75" customHeight="1" x14ac:dyDescent="0.2">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c r="AE1005" s="26"/>
    </row>
    <row r="1006" spans="2:31" ht="12.75" customHeight="1" x14ac:dyDescent="0.2">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c r="AE1006" s="26"/>
    </row>
    <row r="1007" spans="2:31" ht="12.75" customHeight="1" x14ac:dyDescent="0.2">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c r="AE1007" s="26"/>
    </row>
    <row r="1008" spans="2:31" ht="12.75" customHeight="1" x14ac:dyDescent="0.2">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c r="AE1008" s="26"/>
    </row>
    <row r="1009" spans="2:31" ht="12.75" customHeight="1" x14ac:dyDescent="0.2">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c r="AE1009" s="26"/>
    </row>
    <row r="1010" spans="2:31" ht="12.75" customHeight="1" x14ac:dyDescent="0.2">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c r="AE1010" s="26"/>
    </row>
    <row r="1011" spans="2:31" ht="12.75" customHeight="1" x14ac:dyDescent="0.2">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c r="AE1011" s="26"/>
    </row>
    <row r="1012" spans="2:31" ht="12.75" customHeight="1" x14ac:dyDescent="0.2">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c r="AE1012" s="26"/>
    </row>
    <row r="1013" spans="2:31" ht="12.75" customHeight="1" x14ac:dyDescent="0.2">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row>
    <row r="1014" spans="2:31" ht="12.75" customHeight="1" x14ac:dyDescent="0.2">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c r="AE1014" s="26"/>
    </row>
    <row r="1015" spans="2:31" ht="12.75" customHeight="1" x14ac:dyDescent="0.2">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c r="AE1015" s="26"/>
    </row>
    <row r="1016" spans="2:31" ht="12.75" customHeight="1" x14ac:dyDescent="0.2">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c r="AE1016" s="26"/>
    </row>
    <row r="1017" spans="2:31" ht="12.75" customHeight="1" x14ac:dyDescent="0.2">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c r="AE1017" s="26"/>
    </row>
    <row r="1018" spans="2:31" ht="12.75" customHeight="1" x14ac:dyDescent="0.2">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c r="Y1018" s="26"/>
      <c r="Z1018" s="26"/>
      <c r="AA1018" s="26"/>
      <c r="AB1018" s="26"/>
      <c r="AC1018" s="26"/>
      <c r="AD1018" s="26"/>
      <c r="AE1018" s="26"/>
    </row>
    <row r="1019" spans="2:31" ht="12.75" customHeight="1" x14ac:dyDescent="0.2">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c r="Y1019" s="26"/>
      <c r="Z1019" s="26"/>
      <c r="AA1019" s="26"/>
      <c r="AB1019" s="26"/>
      <c r="AC1019" s="26"/>
      <c r="AD1019" s="26"/>
      <c r="AE1019" s="26"/>
    </row>
    <row r="1020" spans="2:31" ht="12.75" customHeight="1" x14ac:dyDescent="0.2">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row>
    <row r="1021" spans="2:31" ht="12.75" customHeight="1" x14ac:dyDescent="0.2">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c r="Y1021" s="26"/>
      <c r="Z1021" s="26"/>
      <c r="AA1021" s="26"/>
      <c r="AB1021" s="26"/>
      <c r="AC1021" s="26"/>
      <c r="AD1021" s="26"/>
      <c r="AE1021" s="26"/>
    </row>
    <row r="1022" spans="2:31" ht="12.75" customHeight="1" x14ac:dyDescent="0.2">
      <c r="B1022" s="26"/>
      <c r="C1022" s="26"/>
      <c r="D1022" s="26"/>
      <c r="E1022" s="26"/>
      <c r="F1022" s="26"/>
      <c r="G1022" s="26"/>
      <c r="H1022" s="26"/>
      <c r="I1022" s="26"/>
      <c r="J1022" s="26"/>
      <c r="K1022" s="26"/>
      <c r="L1022" s="26"/>
      <c r="M1022" s="26"/>
      <c r="N1022" s="26"/>
      <c r="O1022" s="26"/>
      <c r="P1022" s="26"/>
      <c r="Q1022" s="26"/>
      <c r="R1022" s="26"/>
      <c r="S1022" s="26"/>
      <c r="T1022" s="26"/>
      <c r="U1022" s="26"/>
      <c r="V1022" s="26"/>
      <c r="W1022" s="26"/>
      <c r="X1022" s="26"/>
      <c r="Y1022" s="26"/>
      <c r="Z1022" s="26"/>
      <c r="AA1022" s="26"/>
      <c r="AB1022" s="26"/>
      <c r="AC1022" s="26"/>
      <c r="AD1022" s="26"/>
      <c r="AE1022" s="26"/>
    </row>
    <row r="1023" spans="2:31" ht="12.75" customHeight="1" x14ac:dyDescent="0.2">
      <c r="B1023" s="26"/>
      <c r="C1023" s="26"/>
      <c r="D1023" s="26"/>
      <c r="E1023" s="26"/>
      <c r="F1023" s="26"/>
      <c r="G1023" s="26"/>
      <c r="H1023" s="26"/>
      <c r="I1023" s="26"/>
      <c r="J1023" s="26"/>
      <c r="K1023" s="26"/>
      <c r="L1023" s="26"/>
      <c r="M1023" s="26"/>
      <c r="N1023" s="26"/>
      <c r="O1023" s="26"/>
      <c r="P1023" s="26"/>
      <c r="Q1023" s="26"/>
      <c r="R1023" s="26"/>
      <c r="S1023" s="26"/>
      <c r="T1023" s="26"/>
      <c r="U1023" s="26"/>
      <c r="V1023" s="26"/>
      <c r="W1023" s="26"/>
      <c r="X1023" s="26"/>
      <c r="Y1023" s="26"/>
      <c r="Z1023" s="26"/>
      <c r="AA1023" s="26"/>
      <c r="AB1023" s="26"/>
      <c r="AC1023" s="26"/>
      <c r="AD1023" s="26"/>
      <c r="AE1023" s="26"/>
    </row>
    <row r="1024" spans="2:31" ht="12.75" customHeight="1" x14ac:dyDescent="0.2">
      <c r="B1024" s="26"/>
      <c r="C1024" s="26"/>
      <c r="D1024" s="26"/>
      <c r="E1024" s="26"/>
      <c r="F1024" s="26"/>
      <c r="G1024" s="26"/>
      <c r="H1024" s="26"/>
      <c r="I1024" s="26"/>
      <c r="J1024" s="26"/>
      <c r="K1024" s="26"/>
      <c r="L1024" s="26"/>
      <c r="M1024" s="26"/>
      <c r="N1024" s="26"/>
      <c r="O1024" s="26"/>
      <c r="P1024" s="26"/>
      <c r="Q1024" s="26"/>
      <c r="R1024" s="26"/>
      <c r="S1024" s="26"/>
      <c r="T1024" s="26"/>
      <c r="U1024" s="26"/>
      <c r="V1024" s="26"/>
      <c r="W1024" s="26"/>
      <c r="X1024" s="26"/>
      <c r="Y1024" s="26"/>
      <c r="Z1024" s="26"/>
      <c r="AA1024" s="26"/>
      <c r="AB1024" s="26"/>
      <c r="AC1024" s="26"/>
      <c r="AD1024" s="26"/>
      <c r="AE1024" s="26"/>
    </row>
    <row r="1025" spans="2:31" ht="12.75" customHeight="1" x14ac:dyDescent="0.2">
      <c r="B1025" s="26"/>
      <c r="C1025" s="26"/>
      <c r="D1025" s="26"/>
      <c r="E1025" s="26"/>
      <c r="F1025" s="26"/>
      <c r="G1025" s="26"/>
      <c r="H1025" s="26"/>
      <c r="I1025" s="26"/>
      <c r="J1025" s="26"/>
      <c r="K1025" s="26"/>
      <c r="L1025" s="26"/>
      <c r="M1025" s="26"/>
      <c r="N1025" s="26"/>
      <c r="O1025" s="26"/>
      <c r="P1025" s="26"/>
      <c r="Q1025" s="26"/>
      <c r="R1025" s="26"/>
      <c r="S1025" s="26"/>
      <c r="T1025" s="26"/>
      <c r="U1025" s="26"/>
      <c r="V1025" s="26"/>
      <c r="W1025" s="26"/>
      <c r="X1025" s="26"/>
      <c r="Y1025" s="26"/>
      <c r="Z1025" s="26"/>
      <c r="AA1025" s="26"/>
      <c r="AB1025" s="26"/>
      <c r="AC1025" s="26"/>
      <c r="AD1025" s="26"/>
      <c r="AE1025" s="26"/>
    </row>
    <row r="1026" spans="2:31" ht="12.75" customHeight="1" x14ac:dyDescent="0.2">
      <c r="B1026" s="26"/>
      <c r="C1026" s="26"/>
      <c r="D1026" s="26"/>
      <c r="E1026" s="26"/>
      <c r="F1026" s="26"/>
      <c r="G1026" s="26"/>
      <c r="H1026" s="26"/>
      <c r="I1026" s="26"/>
      <c r="J1026" s="26"/>
      <c r="K1026" s="26"/>
      <c r="L1026" s="26"/>
      <c r="M1026" s="26"/>
      <c r="N1026" s="26"/>
      <c r="O1026" s="26"/>
      <c r="P1026" s="26"/>
      <c r="Q1026" s="26"/>
      <c r="R1026" s="26"/>
      <c r="S1026" s="26"/>
      <c r="T1026" s="26"/>
      <c r="U1026" s="26"/>
      <c r="V1026" s="26"/>
      <c r="W1026" s="26"/>
      <c r="X1026" s="26"/>
      <c r="Y1026" s="26"/>
      <c r="Z1026" s="26"/>
      <c r="AA1026" s="26"/>
      <c r="AB1026" s="26"/>
      <c r="AC1026" s="26"/>
      <c r="AD1026" s="26"/>
      <c r="AE1026" s="26"/>
    </row>
    <row r="1027" spans="2:31" ht="15" customHeight="1" x14ac:dyDescent="0.2">
      <c r="D1027" s="26"/>
    </row>
  </sheetData>
  <mergeCells count="50">
    <mergeCell ref="C9:D9"/>
    <mergeCell ref="E9:J9"/>
    <mergeCell ref="C10:D10"/>
    <mergeCell ref="E10:J10"/>
    <mergeCell ref="C6:J6"/>
    <mergeCell ref="C7:D7"/>
    <mergeCell ref="E7:J7"/>
    <mergeCell ref="C8:D8"/>
    <mergeCell ref="E8:J8"/>
    <mergeCell ref="K23:K24"/>
    <mergeCell ref="F26:F27"/>
    <mergeCell ref="G26:G27"/>
    <mergeCell ref="H26:H27"/>
    <mergeCell ref="I26:I27"/>
    <mergeCell ref="J26:J27"/>
    <mergeCell ref="C33:C37"/>
    <mergeCell ref="C38:C41"/>
    <mergeCell ref="B20:B45"/>
    <mergeCell ref="C20:C22"/>
    <mergeCell ref="C23:C27"/>
    <mergeCell ref="C28:C32"/>
    <mergeCell ref="C43:C45"/>
    <mergeCell ref="B46:B77"/>
    <mergeCell ref="C46:C52"/>
    <mergeCell ref="C53:C55"/>
    <mergeCell ref="C56:C59"/>
    <mergeCell ref="C60:C72"/>
    <mergeCell ref="C73:C77"/>
    <mergeCell ref="C11:D17"/>
    <mergeCell ref="E11:J11"/>
    <mergeCell ref="E12:J12"/>
    <mergeCell ref="E13:J13"/>
    <mergeCell ref="E16:J16"/>
    <mergeCell ref="E14:J14"/>
    <mergeCell ref="E15:J15"/>
    <mergeCell ref="E17:J17"/>
    <mergeCell ref="D64:D68"/>
    <mergeCell ref="E64:E68"/>
    <mergeCell ref="F64:F68"/>
    <mergeCell ref="G64:G68"/>
    <mergeCell ref="J31:J32"/>
    <mergeCell ref="H61:H63"/>
    <mergeCell ref="D61:D63"/>
    <mergeCell ref="E61:E63"/>
    <mergeCell ref="F61:F63"/>
    <mergeCell ref="G61:G63"/>
    <mergeCell ref="G31:G32"/>
    <mergeCell ref="H31:H32"/>
    <mergeCell ref="I31:I32"/>
    <mergeCell ref="F31:F32"/>
  </mergeCells>
  <printOptions horizontalCentered="1"/>
  <pageMargins left="0.51181102362204722" right="0.51181102362204722" top="0.74803149606299213" bottom="0.74803149606299213" header="0" footer="0"/>
  <pageSetup scale="54" orientation="portrait" r:id="rId1"/>
  <rowBreaks count="1" manualBreakCount="1">
    <brk id="45"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98"/>
  <sheetViews>
    <sheetView tabSelected="1" view="pageBreakPreview" topLeftCell="A47" zoomScale="30" zoomScaleNormal="50" zoomScaleSheetLayoutView="30" workbookViewId="0">
      <selection activeCell="F72" sqref="F72"/>
    </sheetView>
  </sheetViews>
  <sheetFormatPr baseColWidth="10" defaultColWidth="11" defaultRowHeight="14.25" x14ac:dyDescent="0.2"/>
  <cols>
    <col min="1" max="1" width="11" style="8"/>
    <col min="2" max="2" width="113.875" style="8" customWidth="1"/>
    <col min="3" max="3" width="85.75" style="8" customWidth="1"/>
    <col min="4" max="4" width="40.625" style="8" customWidth="1"/>
    <col min="5" max="5" width="59" style="8" customWidth="1"/>
    <col min="6" max="6" width="111.125" style="8" customWidth="1"/>
    <col min="7" max="7" width="87.875" style="8" customWidth="1"/>
    <col min="8" max="8" width="49.5" style="8" customWidth="1"/>
    <col min="9" max="9" width="43.875" style="8" customWidth="1"/>
    <col min="10" max="10" width="58.25" style="8" customWidth="1"/>
    <col min="11" max="11" width="44" style="8" customWidth="1"/>
    <col min="12" max="12" width="42.375" style="8" customWidth="1"/>
    <col min="13" max="13" width="63.125" style="8" customWidth="1"/>
    <col min="14" max="14" width="80.875" style="8" customWidth="1"/>
    <col min="15" max="15" width="50.75" style="8" customWidth="1"/>
    <col min="16" max="16" width="72.625" style="8" customWidth="1"/>
    <col min="17" max="17" width="17" style="8" customWidth="1"/>
    <col min="18" max="18" width="35.375" style="8" customWidth="1"/>
    <col min="19" max="19" width="18.5" style="8" customWidth="1"/>
    <col min="20" max="20" width="46.625" style="8" customWidth="1"/>
    <col min="21" max="21" width="42.75" style="8" customWidth="1"/>
    <col min="22" max="22" width="21.625" style="8" customWidth="1"/>
    <col min="23" max="23" width="48" style="8" customWidth="1"/>
    <col min="24" max="24" width="59.625" style="8" customWidth="1"/>
    <col min="25" max="25" width="105.875" style="8" customWidth="1"/>
    <col min="26" max="26" width="122.25" style="8" customWidth="1"/>
    <col min="27" max="27" width="254.5" style="8" customWidth="1"/>
    <col min="28" max="28" width="212" style="8" customWidth="1"/>
    <col min="29" max="29" width="148.375" style="8" customWidth="1"/>
    <col min="30" max="30" width="69.5" style="8" customWidth="1"/>
    <col min="31" max="31" width="48.375" style="8" customWidth="1"/>
    <col min="32" max="32" width="40.75" style="8" customWidth="1"/>
    <col min="33" max="33" width="20.375" style="8" customWidth="1"/>
    <col min="34" max="34" width="62" style="8" customWidth="1"/>
    <col min="35" max="35" width="29.5" style="8" customWidth="1"/>
    <col min="36" max="36" width="54.25" style="8" customWidth="1"/>
    <col min="37" max="37" width="39.375" style="8" customWidth="1"/>
    <col min="38" max="38" width="18.75" style="8" customWidth="1"/>
    <col min="39" max="39" width="36.5" style="8" customWidth="1"/>
    <col min="40" max="40" width="19.375" style="8" customWidth="1"/>
    <col min="41" max="41" width="23.875" style="8" customWidth="1"/>
    <col min="42" max="42" width="45.375" style="8" customWidth="1"/>
    <col min="43" max="43" width="46.375" style="8" customWidth="1"/>
    <col min="44" max="44" width="48.875" style="8" customWidth="1"/>
    <col min="45" max="45" width="175.25" style="8" customWidth="1"/>
    <col min="46" max="46" width="49.125" style="8" customWidth="1"/>
    <col min="47" max="47" width="28.25" style="8" customWidth="1"/>
    <col min="48" max="48" width="38.875" style="8" customWidth="1"/>
    <col min="49" max="49" width="165.875" style="8" customWidth="1"/>
    <col min="50" max="16384" width="11" style="8"/>
  </cols>
  <sheetData>
    <row r="2" spans="1:49" ht="149.25"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row>
    <row r="3" spans="1:49" ht="74.25" customHeight="1" x14ac:dyDescent="0.2">
      <c r="A3" s="190"/>
      <c r="B3" s="521"/>
      <c r="C3" s="524" t="s">
        <v>121</v>
      </c>
      <c r="D3" s="525"/>
      <c r="E3" s="525"/>
      <c r="F3" s="526"/>
      <c r="G3" s="530" t="s">
        <v>122</v>
      </c>
      <c r="H3" s="530"/>
      <c r="I3" s="190"/>
      <c r="J3" s="190"/>
      <c r="K3" s="190"/>
      <c r="L3" s="190"/>
      <c r="M3" s="190"/>
      <c r="N3" s="190"/>
      <c r="O3" s="190"/>
      <c r="P3" s="190"/>
      <c r="Q3" s="190"/>
      <c r="R3" s="190"/>
      <c r="S3" s="190"/>
      <c r="T3" s="190"/>
      <c r="U3" s="190"/>
      <c r="V3" s="190"/>
      <c r="W3" s="190"/>
      <c r="X3" s="190"/>
      <c r="Y3" s="190"/>
      <c r="Z3" s="190"/>
      <c r="AA3" s="190"/>
      <c r="AB3" s="190"/>
      <c r="AC3" s="190"/>
    </row>
    <row r="4" spans="1:49" ht="55.5" customHeight="1" x14ac:dyDescent="0.2">
      <c r="A4" s="190"/>
      <c r="B4" s="522"/>
      <c r="C4" s="527"/>
      <c r="D4" s="528"/>
      <c r="E4" s="528"/>
      <c r="F4" s="529"/>
      <c r="G4" s="531" t="s">
        <v>123</v>
      </c>
      <c r="H4" s="531"/>
      <c r="I4" s="190"/>
      <c r="J4" s="190"/>
      <c r="K4" s="190"/>
      <c r="L4" s="190"/>
      <c r="M4" s="190"/>
      <c r="N4" s="190"/>
      <c r="O4" s="190"/>
      <c r="P4" s="190"/>
      <c r="Q4" s="190"/>
      <c r="R4" s="190"/>
      <c r="S4" s="190"/>
      <c r="T4" s="190"/>
      <c r="U4" s="190"/>
      <c r="V4" s="190"/>
      <c r="W4" s="190"/>
      <c r="X4" s="190"/>
      <c r="Y4" s="190"/>
      <c r="Z4" s="190"/>
      <c r="AA4" s="190"/>
      <c r="AB4" s="190"/>
      <c r="AC4" s="190"/>
    </row>
    <row r="5" spans="1:49" ht="59.25" customHeight="1" x14ac:dyDescent="0.2">
      <c r="A5" s="190"/>
      <c r="B5" s="522"/>
      <c r="C5" s="524" t="s">
        <v>124</v>
      </c>
      <c r="D5" s="525"/>
      <c r="E5" s="525"/>
      <c r="F5" s="526"/>
      <c r="G5" s="531" t="s">
        <v>125</v>
      </c>
      <c r="H5" s="531"/>
      <c r="I5" s="190"/>
      <c r="J5" s="190"/>
      <c r="K5" s="190"/>
      <c r="L5" s="190"/>
      <c r="M5" s="190"/>
      <c r="N5" s="190"/>
      <c r="O5" s="190"/>
      <c r="P5" s="190"/>
      <c r="Q5" s="190"/>
      <c r="R5" s="190"/>
      <c r="S5" s="190"/>
      <c r="T5" s="190"/>
      <c r="U5" s="190"/>
      <c r="V5" s="190"/>
      <c r="W5" s="190"/>
      <c r="X5" s="190"/>
      <c r="Y5" s="190"/>
      <c r="Z5" s="190"/>
      <c r="AA5" s="190"/>
      <c r="AB5" s="190"/>
      <c r="AC5" s="190"/>
    </row>
    <row r="6" spans="1:49" ht="149.25" customHeight="1" x14ac:dyDescent="0.2">
      <c r="A6" s="190"/>
      <c r="B6" s="523"/>
      <c r="C6" s="527"/>
      <c r="D6" s="528"/>
      <c r="E6" s="528"/>
      <c r="F6" s="529"/>
      <c r="G6" s="532" t="s">
        <v>126</v>
      </c>
      <c r="H6" s="532"/>
      <c r="I6" s="190"/>
      <c r="J6" s="190"/>
      <c r="K6" s="190"/>
      <c r="L6" s="190"/>
      <c r="M6" s="190"/>
      <c r="N6" s="190"/>
      <c r="O6" s="190"/>
      <c r="P6" s="190"/>
      <c r="Q6" s="190"/>
      <c r="R6" s="190"/>
      <c r="S6" s="190"/>
      <c r="T6" s="190"/>
      <c r="U6" s="190"/>
      <c r="V6" s="190"/>
      <c r="W6" s="190"/>
      <c r="X6" s="190"/>
      <c r="Y6" s="190"/>
      <c r="Z6" s="190"/>
      <c r="AA6" s="190"/>
      <c r="AB6" s="190"/>
      <c r="AC6" s="190"/>
    </row>
    <row r="7" spans="1:49" ht="149.25" customHeight="1" x14ac:dyDescent="0.2">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row>
    <row r="8" spans="1:49" ht="141.75" customHeight="1" x14ac:dyDescent="0.2">
      <c r="A8" s="190"/>
      <c r="B8" s="265" t="s">
        <v>127</v>
      </c>
      <c r="C8" s="505" t="s">
        <v>128</v>
      </c>
      <c r="D8" s="505"/>
      <c r="E8" s="266"/>
      <c r="F8" s="506"/>
      <c r="G8" s="506"/>
      <c r="H8" s="190"/>
      <c r="I8" s="190"/>
      <c r="J8" s="190"/>
      <c r="K8" s="190"/>
      <c r="L8" s="190"/>
      <c r="M8" s="190"/>
      <c r="N8" s="190"/>
      <c r="O8" s="190"/>
      <c r="P8" s="190"/>
      <c r="Q8" s="190"/>
      <c r="R8" s="190"/>
      <c r="S8" s="190"/>
      <c r="T8" s="190"/>
      <c r="U8" s="190"/>
      <c r="V8" s="190"/>
      <c r="W8" s="190"/>
      <c r="X8" s="190"/>
      <c r="Y8" s="190"/>
      <c r="Z8" s="190"/>
      <c r="AA8" s="190"/>
      <c r="AB8" s="190"/>
      <c r="AC8" s="190"/>
    </row>
    <row r="9" spans="1:49" ht="108.75" customHeight="1" x14ac:dyDescent="0.2">
      <c r="A9" s="190"/>
      <c r="B9" s="267" t="s">
        <v>546</v>
      </c>
      <c r="C9" s="507">
        <v>2</v>
      </c>
      <c r="D9" s="507"/>
      <c r="E9" s="268"/>
      <c r="F9" s="508"/>
      <c r="G9" s="508"/>
      <c r="H9" s="190"/>
      <c r="I9" s="190"/>
      <c r="J9" s="190"/>
      <c r="K9" s="190"/>
      <c r="L9" s="190"/>
      <c r="M9" s="190"/>
      <c r="N9" s="190"/>
      <c r="O9" s="190"/>
      <c r="P9" s="190"/>
      <c r="Q9" s="190"/>
      <c r="R9" s="190"/>
      <c r="S9" s="190"/>
      <c r="T9" s="190"/>
      <c r="U9" s="190"/>
      <c r="V9" s="190"/>
      <c r="W9" s="190"/>
      <c r="X9" s="190"/>
      <c r="Y9" s="190"/>
      <c r="Z9" s="190"/>
      <c r="AA9" s="190"/>
      <c r="AB9" s="190"/>
      <c r="AC9" s="190"/>
    </row>
    <row r="10" spans="1:49" ht="57" customHeight="1" thickBot="1" x14ac:dyDescent="0.25">
      <c r="A10" s="190"/>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row>
    <row r="11" spans="1:49" ht="28.5" customHeight="1" thickBot="1" x14ac:dyDescent="0.25">
      <c r="A11" s="190"/>
      <c r="B11" s="509" t="s">
        <v>129</v>
      </c>
      <c r="C11" s="511" t="s">
        <v>130</v>
      </c>
      <c r="D11" s="509" t="s">
        <v>131</v>
      </c>
      <c r="E11" s="515" t="s">
        <v>132</v>
      </c>
      <c r="F11" s="516"/>
      <c r="G11" s="517"/>
      <c r="H11" s="594" t="s">
        <v>133</v>
      </c>
      <c r="I11" s="536" t="s">
        <v>134</v>
      </c>
      <c r="J11" s="537"/>
      <c r="K11" s="537"/>
      <c r="L11" s="537"/>
      <c r="M11" s="537"/>
      <c r="N11" s="537"/>
      <c r="O11" s="537"/>
      <c r="P11" s="537"/>
      <c r="Q11" s="537"/>
      <c r="R11" s="537"/>
      <c r="S11" s="537"/>
      <c r="T11" s="538"/>
      <c r="U11" s="543" t="s">
        <v>135</v>
      </c>
      <c r="V11" s="546" t="s">
        <v>136</v>
      </c>
      <c r="W11" s="547" t="s">
        <v>137</v>
      </c>
      <c r="X11" s="548"/>
      <c r="Y11" s="548"/>
      <c r="Z11" s="548"/>
      <c r="AA11" s="548"/>
      <c r="AB11" s="548"/>
      <c r="AC11" s="549"/>
      <c r="AD11" s="549"/>
      <c r="AE11" s="549"/>
      <c r="AF11" s="549"/>
      <c r="AG11" s="549"/>
      <c r="AH11" s="549"/>
      <c r="AI11" s="549"/>
      <c r="AJ11" s="549"/>
      <c r="AK11" s="550" t="s">
        <v>138</v>
      </c>
      <c r="AL11" s="551"/>
      <c r="AM11" s="551"/>
      <c r="AN11" s="551"/>
      <c r="AO11" s="551"/>
      <c r="AP11" s="551"/>
      <c r="AQ11" s="551"/>
      <c r="AR11" s="552"/>
      <c r="AS11" s="533" t="s">
        <v>139</v>
      </c>
      <c r="AT11" s="533" t="s">
        <v>140</v>
      </c>
      <c r="AU11" s="533" t="s">
        <v>141</v>
      </c>
      <c r="AV11" s="533" t="s">
        <v>142</v>
      </c>
      <c r="AW11" s="533" t="s">
        <v>143</v>
      </c>
    </row>
    <row r="12" spans="1:49" ht="32.25" customHeight="1" thickBot="1" x14ac:dyDescent="0.25">
      <c r="A12" s="190"/>
      <c r="B12" s="510"/>
      <c r="C12" s="512"/>
      <c r="D12" s="510"/>
      <c r="E12" s="518"/>
      <c r="F12" s="519"/>
      <c r="G12" s="520"/>
      <c r="H12" s="595"/>
      <c r="I12" s="535" t="s">
        <v>144</v>
      </c>
      <c r="J12" s="535"/>
      <c r="K12" s="535"/>
      <c r="L12" s="535"/>
      <c r="M12" s="536" t="s">
        <v>145</v>
      </c>
      <c r="N12" s="537"/>
      <c r="O12" s="537"/>
      <c r="P12" s="537"/>
      <c r="Q12" s="537"/>
      <c r="R12" s="537"/>
      <c r="S12" s="537"/>
      <c r="T12" s="538"/>
      <c r="U12" s="544"/>
      <c r="V12" s="539"/>
      <c r="W12" s="539" t="s">
        <v>146</v>
      </c>
      <c r="X12" s="539" t="s">
        <v>147</v>
      </c>
      <c r="Y12" s="541" t="s">
        <v>148</v>
      </c>
      <c r="Z12" s="556" t="s">
        <v>149</v>
      </c>
      <c r="AA12" s="558" t="s">
        <v>150</v>
      </c>
      <c r="AB12" s="560" t="s">
        <v>151</v>
      </c>
      <c r="AC12" s="562" t="s">
        <v>152</v>
      </c>
      <c r="AD12" s="576" t="s">
        <v>153</v>
      </c>
      <c r="AE12" s="578" t="s">
        <v>154</v>
      </c>
      <c r="AF12" s="580" t="s">
        <v>155</v>
      </c>
      <c r="AG12" s="581"/>
      <c r="AH12" s="581"/>
      <c r="AI12" s="581"/>
      <c r="AJ12" s="581"/>
      <c r="AK12" s="553"/>
      <c r="AL12" s="554"/>
      <c r="AM12" s="554"/>
      <c r="AN12" s="554"/>
      <c r="AO12" s="554"/>
      <c r="AP12" s="554"/>
      <c r="AQ12" s="554"/>
      <c r="AR12" s="555"/>
      <c r="AS12" s="534"/>
      <c r="AT12" s="534"/>
      <c r="AU12" s="534"/>
      <c r="AV12" s="534"/>
      <c r="AW12" s="534"/>
    </row>
    <row r="13" spans="1:49" ht="304.5" customHeight="1" thickBot="1" x14ac:dyDescent="0.55000000000000004">
      <c r="A13" s="190"/>
      <c r="B13" s="510"/>
      <c r="C13" s="513"/>
      <c r="D13" s="514"/>
      <c r="E13" s="269" t="s">
        <v>156</v>
      </c>
      <c r="F13" s="269" t="s">
        <v>157</v>
      </c>
      <c r="G13" s="269" t="s">
        <v>158</v>
      </c>
      <c r="H13" s="596"/>
      <c r="I13" s="270" t="s">
        <v>159</v>
      </c>
      <c r="J13" s="271" t="s">
        <v>160</v>
      </c>
      <c r="K13" s="272" t="s">
        <v>161</v>
      </c>
      <c r="L13" s="273" t="s">
        <v>162</v>
      </c>
      <c r="M13" s="269" t="s">
        <v>163</v>
      </c>
      <c r="N13" s="272" t="s">
        <v>164</v>
      </c>
      <c r="O13" s="272" t="s">
        <v>165</v>
      </c>
      <c r="P13" s="272" t="s">
        <v>166</v>
      </c>
      <c r="Q13" s="164" t="s">
        <v>164</v>
      </c>
      <c r="R13" s="165" t="s">
        <v>167</v>
      </c>
      <c r="S13" s="166" t="s">
        <v>168</v>
      </c>
      <c r="T13" s="167" t="s">
        <v>169</v>
      </c>
      <c r="U13" s="545"/>
      <c r="V13" s="540"/>
      <c r="W13" s="540"/>
      <c r="X13" s="540"/>
      <c r="Y13" s="542"/>
      <c r="Z13" s="557"/>
      <c r="AA13" s="559"/>
      <c r="AB13" s="561"/>
      <c r="AC13" s="563"/>
      <c r="AD13" s="577"/>
      <c r="AE13" s="579"/>
      <c r="AF13" s="274" t="s">
        <v>170</v>
      </c>
      <c r="AG13" s="275" t="s">
        <v>171</v>
      </c>
      <c r="AH13" s="275" t="s">
        <v>172</v>
      </c>
      <c r="AI13" s="275" t="s">
        <v>173</v>
      </c>
      <c r="AJ13" s="275" t="s">
        <v>152</v>
      </c>
      <c r="AK13" s="276" t="s">
        <v>174</v>
      </c>
      <c r="AL13" s="276"/>
      <c r="AM13" s="277" t="s">
        <v>175</v>
      </c>
      <c r="AN13" s="276" t="s">
        <v>176</v>
      </c>
      <c r="AO13" s="276"/>
      <c r="AP13" s="277" t="s">
        <v>177</v>
      </c>
      <c r="AQ13" s="277" t="s">
        <v>178</v>
      </c>
      <c r="AR13" s="278" t="s">
        <v>179</v>
      </c>
      <c r="AS13" s="534"/>
      <c r="AT13" s="534"/>
      <c r="AU13" s="534"/>
      <c r="AV13" s="534"/>
      <c r="AW13" s="534"/>
    </row>
    <row r="14" spans="1:49" ht="409.5" customHeight="1" thickTop="1" x14ac:dyDescent="0.2">
      <c r="A14" s="190"/>
      <c r="B14" s="582" t="s">
        <v>180</v>
      </c>
      <c r="C14" s="585" t="s">
        <v>181</v>
      </c>
      <c r="D14" s="567">
        <v>1</v>
      </c>
      <c r="E14" s="588" t="s">
        <v>182</v>
      </c>
      <c r="F14" s="588" t="s">
        <v>183</v>
      </c>
      <c r="G14" s="279" t="s">
        <v>184</v>
      </c>
      <c r="H14" s="567" t="s">
        <v>185</v>
      </c>
      <c r="I14" s="591">
        <v>12</v>
      </c>
      <c r="J14" s="605" t="s">
        <v>186</v>
      </c>
      <c r="K14" s="598">
        <f>+IF(J14="","",IF(J14=$C$81,$D$81,IF(J14=$C$82,$D$82,IF(J14=$C$83,$D$83, IF(J14=$C$84,$D$84,IF(J14=$C$85,$D$85))))))</f>
        <v>0.4</v>
      </c>
      <c r="L14" s="564" t="str">
        <f>+IF(J14="","",IF(J14=$C$81,$B$81,IF(J14=$C$82,$B$82,IF(J14=$C$83,$B$83, IF(J14=$C$84,$B$84,IF(J14=$C$85,$B$85))))))</f>
        <v>Baja</v>
      </c>
      <c r="M14" s="567" t="s">
        <v>187</v>
      </c>
      <c r="N14" s="570" t="str">
        <f>+IF(M14="","",IF(M14="N/A","",IF(OR(M14=$M$81,M14=$N$81),$L$81,IF(OR(M14=$M$82,M14=$N$82),$L$82,IF(OR(M14=$M$83,M14=$N$83),$L$83,IF(OR(M14=$M$84,M14=$N$84),$L$84,IF(OR(M14=$M$85,M14=$N$85),$L$85)))))))</f>
        <v/>
      </c>
      <c r="O14" s="573" t="str">
        <f>+IF(M14="","",IF(M14="N/A","",IF(OR(M14=$M$81,M14=$N$81),$K$81,IF(OR(M14=$M$82,M14=$N$82),$K$82,IF(OR(M14=$M$83,M14=$N$83),$K$83,IF(OR(M14=$M$84,M14=$N$84),$K$84,IF(OR(M14=$M$85,M14=$N$85),$K$85)))))))</f>
        <v/>
      </c>
      <c r="P14" s="567" t="s">
        <v>188</v>
      </c>
      <c r="Q14" s="570">
        <f>+IF(P14="","",IF(P14="N/A","",IF(OR(P14=$M$81,P14=$N$81),$L$81,IF(OR(P14=$M$81,P14=$N$81),$L$81,IF(OR(P14=$M$82,P14=$N$82),$L$82,IF(OR(P14=$M$83,P14=$N$83),$L$83,IF(OR(P14=$M$84,P14=$N$84),$L$84,(IF(OR(P14=$M$85,P14=$N$85),$L$85)))))))))</f>
        <v>0.6</v>
      </c>
      <c r="R14" s="573" t="str">
        <f>+IF(P14="","",IF(P14="N/A","",IF(OR(P14=$M$81,P14=$N$81),$K$81,IF(OR(P14=$M$82,P14=$N$82),$K$82,IF(OR(P14=$M$83,P14=$N$83),$K$83,IF(OR(P14=$M$84,P14=$N$84),$K$84,IF(OR(P14=$M$85,P14=$N$85),$K$85)))))))</f>
        <v xml:space="preserve">Moderado </v>
      </c>
      <c r="S14" s="598">
        <f>+IF(N14="",Q14,IF(Q14="",N14,IF(N14&gt;Q14,N14,Q14)))</f>
        <v>0.6</v>
      </c>
      <c r="T14" s="573" t="str">
        <f>+IF(S14="","",IF(S14=$L$81,$K$81,IF(S14=$L$82,$K$82,IF(S14=$L$83,$K$83,IF(S14=$L$84,$K$84,IF(S14=$L$85,$K$85))))))</f>
        <v xml:space="preserve">Moderado </v>
      </c>
      <c r="U14" s="611" t="s">
        <v>189</v>
      </c>
      <c r="V14" s="280">
        <v>1</v>
      </c>
      <c r="W14" s="608" t="s">
        <v>190</v>
      </c>
      <c r="X14" s="235" t="s">
        <v>191</v>
      </c>
      <c r="Y14" s="239" t="s">
        <v>192</v>
      </c>
      <c r="Z14" s="235" t="s">
        <v>193</v>
      </c>
      <c r="AA14" s="235" t="s">
        <v>194</v>
      </c>
      <c r="AB14" s="235" t="s">
        <v>195</v>
      </c>
      <c r="AC14" s="237" t="s">
        <v>196</v>
      </c>
      <c r="AD14" s="239" t="s">
        <v>197</v>
      </c>
      <c r="AE14" s="239" t="str">
        <f t="shared" ref="AE14:AE20" si="0">IF(OR(AD14="Preventivo",AD14="Detectivo"),"Probabilidad",IF(AD14="Correctivo","Impacto",""))</f>
        <v>Probabilidad</v>
      </c>
      <c r="AF14" s="239" t="s">
        <v>198</v>
      </c>
      <c r="AG14" s="239" t="str">
        <f t="shared" ref="AG14:AG20" si="1">IF(AND(AD14="Preventivo",AF14="Automático"),"50%",IF(AND(AD14="Preventivo",AF14="Manual"),"40%",IF(AND(AD14="Detectivo",AF14="Automático"),"40%",IF(AND(AD14="Detectivo",AF14="Manual"),"30%",IF(AND(AD14="Correctivo",AF14="Automático"),"35%",IF(AND(AD14="Correctivo",AF14="Manual"),"25%",""))))))</f>
        <v>40%</v>
      </c>
      <c r="AH14" s="239" t="s">
        <v>199</v>
      </c>
      <c r="AI14" s="239" t="s">
        <v>200</v>
      </c>
      <c r="AJ14" s="239" t="s">
        <v>201</v>
      </c>
      <c r="AK14" s="281">
        <f>IFERROR(IF(AE14="Probabilidad",(K14-(+K14*AG14)),IF(AE14="Impacto",KK14,"")),"")</f>
        <v>0.24</v>
      </c>
      <c r="AL14" s="281">
        <f t="shared" ref="AL14:AL20" si="2">+AK14</f>
        <v>0.24</v>
      </c>
      <c r="AM14" s="282" t="str">
        <f t="shared" ref="AM14:AM20" si="3">IFERROR(IF(AK14="","",IF(AK14&lt;=0.2,"Muy Baja",IF(AK14&lt;=0.4,"Baja",IF(AK14&lt;=0.6,"Media",IF(AK14&lt;=0.8,"Alta","Muy Alta"))))),"")</f>
        <v>Baja</v>
      </c>
      <c r="AN14" s="283">
        <f>IF(AE14='FORMULAS '!$G$60,S14-(S14*AG14),S14)</f>
        <v>0.6</v>
      </c>
      <c r="AO14" s="284">
        <f>+AN14</f>
        <v>0.6</v>
      </c>
      <c r="AP14" s="285" t="str">
        <f>+IF(AN14="","",IF(AN14=$L$81,$K$81,IF(AN14=$L$82,$K$82,IF(AN14=$L$83,$K$83,IF(AN14=$L$84,$K$84,IF(AN14=$L$85,$K$85))))))</f>
        <v xml:space="preserve">Moderado </v>
      </c>
      <c r="AQ14" s="249" t="s">
        <v>189</v>
      </c>
      <c r="AR14" s="611" t="s">
        <v>202</v>
      </c>
      <c r="AS14" s="614" t="s">
        <v>203</v>
      </c>
      <c r="AT14" s="614" t="s">
        <v>190</v>
      </c>
      <c r="AU14" s="614" t="s">
        <v>204</v>
      </c>
      <c r="AV14" s="614" t="s">
        <v>205</v>
      </c>
      <c r="AW14" s="601" t="s">
        <v>206</v>
      </c>
    </row>
    <row r="15" spans="1:49" ht="334.5" customHeight="1" x14ac:dyDescent="0.2">
      <c r="A15" s="190"/>
      <c r="B15" s="583"/>
      <c r="C15" s="586"/>
      <c r="D15" s="568"/>
      <c r="E15" s="589"/>
      <c r="F15" s="589"/>
      <c r="G15" s="604" t="s">
        <v>207</v>
      </c>
      <c r="H15" s="568"/>
      <c r="I15" s="592"/>
      <c r="J15" s="606"/>
      <c r="K15" s="599"/>
      <c r="L15" s="565"/>
      <c r="M15" s="568"/>
      <c r="N15" s="571"/>
      <c r="O15" s="574"/>
      <c r="P15" s="568"/>
      <c r="Q15" s="571"/>
      <c r="R15" s="574"/>
      <c r="S15" s="599"/>
      <c r="T15" s="574"/>
      <c r="U15" s="612"/>
      <c r="V15" s="255">
        <v>2</v>
      </c>
      <c r="W15" s="609"/>
      <c r="X15" s="258" t="s">
        <v>208</v>
      </c>
      <c r="Y15" s="256" t="s">
        <v>192</v>
      </c>
      <c r="Z15" s="258" t="s">
        <v>209</v>
      </c>
      <c r="AA15" s="258" t="s">
        <v>210</v>
      </c>
      <c r="AB15" s="258" t="s">
        <v>211</v>
      </c>
      <c r="AC15" s="254" t="s">
        <v>212</v>
      </c>
      <c r="AD15" s="256" t="s">
        <v>213</v>
      </c>
      <c r="AE15" s="256" t="str">
        <f t="shared" si="0"/>
        <v>Probabilidad</v>
      </c>
      <c r="AF15" s="256" t="s">
        <v>198</v>
      </c>
      <c r="AG15" s="256" t="str">
        <f t="shared" si="1"/>
        <v>30%</v>
      </c>
      <c r="AH15" s="256" t="s">
        <v>199</v>
      </c>
      <c r="AI15" s="256" t="s">
        <v>200</v>
      </c>
      <c r="AJ15" s="256" t="s">
        <v>201</v>
      </c>
      <c r="AK15" s="191">
        <v>0.17</v>
      </c>
      <c r="AL15" s="191">
        <f t="shared" si="2"/>
        <v>0.17</v>
      </c>
      <c r="AM15" s="286" t="str">
        <f t="shared" si="3"/>
        <v>Muy Baja</v>
      </c>
      <c r="AN15" s="192">
        <v>0.6</v>
      </c>
      <c r="AO15" s="287">
        <f>+AN15</f>
        <v>0.6</v>
      </c>
      <c r="AP15" s="288" t="str">
        <f>+IF(AN15="","",IF(AN15=$L$81,$K$81,IF(AN15=$L$82,$K$82,IF(AN15=$L$83,$K$83,IF(AN15=$L$84,$K$84,IF(AN15=$L$85,$K$85))))))</f>
        <v xml:space="preserve">Moderado </v>
      </c>
      <c r="AQ15" s="259" t="s">
        <v>189</v>
      </c>
      <c r="AR15" s="612"/>
      <c r="AS15" s="615"/>
      <c r="AT15" s="615"/>
      <c r="AU15" s="615"/>
      <c r="AV15" s="615"/>
      <c r="AW15" s="602"/>
    </row>
    <row r="16" spans="1:49" ht="334.5" customHeight="1" thickBot="1" x14ac:dyDescent="0.25">
      <c r="A16" s="190"/>
      <c r="B16" s="583"/>
      <c r="C16" s="587"/>
      <c r="D16" s="569"/>
      <c r="E16" s="590"/>
      <c r="F16" s="590"/>
      <c r="G16" s="590"/>
      <c r="H16" s="569"/>
      <c r="I16" s="593"/>
      <c r="J16" s="607"/>
      <c r="K16" s="600"/>
      <c r="L16" s="566"/>
      <c r="M16" s="569"/>
      <c r="N16" s="572"/>
      <c r="O16" s="575"/>
      <c r="P16" s="569"/>
      <c r="Q16" s="572"/>
      <c r="R16" s="575"/>
      <c r="S16" s="600"/>
      <c r="T16" s="575"/>
      <c r="U16" s="613"/>
      <c r="V16" s="261">
        <v>3</v>
      </c>
      <c r="W16" s="610"/>
      <c r="X16" s="263" t="s">
        <v>208</v>
      </c>
      <c r="Y16" s="263" t="s">
        <v>214</v>
      </c>
      <c r="Z16" s="263" t="s">
        <v>215</v>
      </c>
      <c r="AA16" s="260" t="s">
        <v>216</v>
      </c>
      <c r="AB16" s="263" t="s">
        <v>217</v>
      </c>
      <c r="AC16" s="247" t="s">
        <v>218</v>
      </c>
      <c r="AD16" s="244" t="s">
        <v>219</v>
      </c>
      <c r="AE16" s="262" t="str">
        <f t="shared" si="0"/>
        <v>Impacto</v>
      </c>
      <c r="AF16" s="244" t="s">
        <v>198</v>
      </c>
      <c r="AG16" s="244" t="str">
        <f t="shared" si="1"/>
        <v>25%</v>
      </c>
      <c r="AH16" s="244" t="s">
        <v>199</v>
      </c>
      <c r="AI16" s="244" t="s">
        <v>200</v>
      </c>
      <c r="AJ16" s="244" t="s">
        <v>201</v>
      </c>
      <c r="AK16" s="289">
        <v>0.17</v>
      </c>
      <c r="AL16" s="289">
        <f t="shared" si="2"/>
        <v>0.17</v>
      </c>
      <c r="AM16" s="290" t="str">
        <f t="shared" si="3"/>
        <v>Muy Baja</v>
      </c>
      <c r="AN16" s="196">
        <v>0.45</v>
      </c>
      <c r="AO16" s="291">
        <f>+AN16</f>
        <v>0.45</v>
      </c>
      <c r="AP16" s="292" t="s">
        <v>220</v>
      </c>
      <c r="AQ16" s="293" t="s">
        <v>189</v>
      </c>
      <c r="AR16" s="613"/>
      <c r="AS16" s="616"/>
      <c r="AT16" s="616"/>
      <c r="AU16" s="616"/>
      <c r="AV16" s="616"/>
      <c r="AW16" s="603"/>
    </row>
    <row r="17" spans="1:50" ht="409.6" customHeight="1" thickTop="1" thickBot="1" x14ac:dyDescent="0.25">
      <c r="A17" s="190"/>
      <c r="B17" s="583"/>
      <c r="C17" s="417" t="s">
        <v>181</v>
      </c>
      <c r="D17" s="409">
        <v>2</v>
      </c>
      <c r="E17" s="419" t="s">
        <v>182</v>
      </c>
      <c r="F17" s="419" t="s">
        <v>594</v>
      </c>
      <c r="G17" s="419" t="s">
        <v>550</v>
      </c>
      <c r="H17" s="419" t="s">
        <v>185</v>
      </c>
      <c r="I17" s="420">
        <v>11</v>
      </c>
      <c r="J17" s="421" t="s">
        <v>186</v>
      </c>
      <c r="K17" s="422">
        <v>0.4</v>
      </c>
      <c r="L17" s="423" t="s">
        <v>529</v>
      </c>
      <c r="M17" s="419" t="s">
        <v>472</v>
      </c>
      <c r="N17" s="422">
        <v>0.8</v>
      </c>
      <c r="O17" s="424" t="s">
        <v>478</v>
      </c>
      <c r="P17" s="419" t="s">
        <v>188</v>
      </c>
      <c r="Q17" s="422">
        <v>0.6</v>
      </c>
      <c r="R17" s="425" t="s">
        <v>220</v>
      </c>
      <c r="S17" s="422">
        <v>0.6</v>
      </c>
      <c r="T17" s="424" t="s">
        <v>270</v>
      </c>
      <c r="U17" s="424" t="s">
        <v>235</v>
      </c>
      <c r="V17" s="432">
        <v>1</v>
      </c>
      <c r="W17" s="419" t="s">
        <v>547</v>
      </c>
      <c r="X17" s="433" t="s">
        <v>190</v>
      </c>
      <c r="Y17" s="433" t="s">
        <v>192</v>
      </c>
      <c r="Z17" s="433" t="s">
        <v>596</v>
      </c>
      <c r="AA17" s="433" t="s">
        <v>595</v>
      </c>
      <c r="AB17" s="433" t="s">
        <v>597</v>
      </c>
      <c r="AC17" s="433" t="s">
        <v>548</v>
      </c>
      <c r="AD17" s="426" t="s">
        <v>197</v>
      </c>
      <c r="AE17" s="427" t="s">
        <v>260</v>
      </c>
      <c r="AF17" s="427" t="s">
        <v>198</v>
      </c>
      <c r="AG17" s="427" t="str">
        <f>IF(AND(AD17="Preventivo",AF17="Automático"),"50%",IF(AND(AD17="Preventivo",AF17="Manual"),"40%",IF(AND(AD17="Detectivo",AF17="Automático"),"40%",IF(AND(AD17="Detectivo",AF17="Manual"),"30%",IF(AND(AD17="Correctivo",AF17="Automático"),"35%",IF(AND(AD17="Correctivo",AF17="Manual"),"25%",""))))))</f>
        <v>40%</v>
      </c>
      <c r="AH17" s="427" t="s">
        <v>199</v>
      </c>
      <c r="AI17" s="427" t="s">
        <v>200</v>
      </c>
      <c r="AJ17" s="427" t="s">
        <v>201</v>
      </c>
      <c r="AK17" s="422">
        <v>0.24</v>
      </c>
      <c r="AL17" s="422">
        <f>+AK17</f>
        <v>0.24</v>
      </c>
      <c r="AM17" s="423" t="str">
        <f>IFERROR(IF(AK17="","",IF(AK17&lt;=0.2,"Muy Baja",IF(AK17&lt;=0.4,"Baja",IF(AK17&lt;=0.6,"Media",IF(AK17&lt;=0.8,"Alta","Muy Alta"))))),"")</f>
        <v>Baja</v>
      </c>
      <c r="AN17" s="428">
        <v>0.6</v>
      </c>
      <c r="AO17" s="428">
        <v>0.6</v>
      </c>
      <c r="AP17" s="429" t="s">
        <v>220</v>
      </c>
      <c r="AQ17" s="425" t="s">
        <v>189</v>
      </c>
      <c r="AR17" s="426" t="s">
        <v>202</v>
      </c>
      <c r="AS17" s="419" t="s">
        <v>598</v>
      </c>
      <c r="AT17" s="430" t="s">
        <v>190</v>
      </c>
      <c r="AU17" s="430" t="s">
        <v>205</v>
      </c>
      <c r="AV17" s="430" t="s">
        <v>205</v>
      </c>
      <c r="AW17" s="431" t="s">
        <v>549</v>
      </c>
    </row>
    <row r="18" spans="1:50" ht="334.5" customHeight="1" thickTop="1" x14ac:dyDescent="0.2">
      <c r="A18" s="190"/>
      <c r="B18" s="583"/>
      <c r="C18" s="585" t="s">
        <v>181</v>
      </c>
      <c r="D18" s="567">
        <v>3</v>
      </c>
      <c r="E18" s="588" t="s">
        <v>221</v>
      </c>
      <c r="F18" s="588" t="s">
        <v>222</v>
      </c>
      <c r="G18" s="588" t="s">
        <v>223</v>
      </c>
      <c r="H18" s="567" t="s">
        <v>185</v>
      </c>
      <c r="I18" s="591">
        <v>4800</v>
      </c>
      <c r="J18" s="605" t="s">
        <v>224</v>
      </c>
      <c r="K18" s="598">
        <f>+IF(J18="","",IF(J18=$C$81,$D$81,IF(J18=$C$82,$D$82,IF(J18=$C$83,$D$83, IF(J18=$C$84,$D$84,IF(J18=$C$85,$D$85))))))</f>
        <v>0.8</v>
      </c>
      <c r="L18" s="564" t="str">
        <f>+IF(J18="","",IF(J18=$C$81,$B$81,IF(J18=$C$82,$B$82,IF(J18=$C$83,$B$83, IF(J18=$C$84,$B$84,IF(J18=$C$85,$B$85))))))</f>
        <v>Alta</v>
      </c>
      <c r="M18" s="567" t="s">
        <v>225</v>
      </c>
      <c r="N18" s="570">
        <f>+IF(M18="","",IF(M18="N/A","",IF(OR(M18=$M$81,M18=$N$81),$L$81,IF(OR(M18=$M$82,M18=$N$82),$L$82,IF(OR(M18=$M$83,M18=$N$83),$L$83,IF(OR(M18=$M$84,M18=$N$84),$L$84,IF(OR(M18=$M$85,M18=$N$85),$L$85)))))))</f>
        <v>0.4</v>
      </c>
      <c r="O18" s="573" t="str">
        <f>+IF(M18="","",IF(M18="N/A","",IF(OR(M18=$M$81,M18=$N$81),$K$81,IF(OR(M18=$M$82,M18=$N$82),$K$82,IF(OR(M18=$M$83,M18=$N$83),$K$83,IF(OR(M18=$M$84,M18=$N$84),$K$84,IF(OR(M18=$M$85,M18=$N$85),$K$85)))))))</f>
        <v>Menor</v>
      </c>
      <c r="P18" s="567" t="s">
        <v>226</v>
      </c>
      <c r="Q18" s="570">
        <f>+IF(P18="","",IF(P18="N/A","",IF(OR(P18=$M$81,P18=$N$81),$L$81,IF(OR(P18=$M$81,P18=$N$81),$L$81,IF(OR(P18=$M$82,P18=$N$82),$L$82,IF(OR(P18=$M$83,P18=$N$83),$L$83,IF(OR(P18=$M$84,P18=$N$84),$L$84,(IF(OR(P18=$M$85,P18=$N$85),$L$85)))))))))</f>
        <v>0.8</v>
      </c>
      <c r="R18" s="573" t="str">
        <f>+IF(P18="","",IF(P18="N/A","",IF(OR(P18=$M$81,P18=$N$81),$K$81,IF(OR(P18=$M$82,P18=$N$82),$K$82,IF(OR(P18=$M$83,P18=$N$83),$K$83,IF(OR(P18=$M$84,P18=$N$84),$K$84,IF(OR(P18=$M$85,P18=$N$85),$K$85)))))))</f>
        <v xml:space="preserve">Mayor </v>
      </c>
      <c r="S18" s="598">
        <f>+IF(N18="",Q18,IF(Q18="",N18,IF(N18&gt;Q18,N18,Q18)))</f>
        <v>0.8</v>
      </c>
      <c r="T18" s="573" t="str">
        <f>+IF(S18="","",IF(S18=$L$81,$K$81,IF(S18=$L$82,$K$82,IF(S18=$L$83,$K$83,IF(S18=$L$84,$K$84,IF(S18=$L$85,$K$85))))))</f>
        <v xml:space="preserve">Mayor </v>
      </c>
      <c r="U18" s="617" t="s">
        <v>227</v>
      </c>
      <c r="V18" s="241">
        <v>1</v>
      </c>
      <c r="W18" s="608" t="s">
        <v>228</v>
      </c>
      <c r="X18" s="236" t="s">
        <v>229</v>
      </c>
      <c r="Y18" s="238" t="s">
        <v>230</v>
      </c>
      <c r="Z18" s="238" t="s">
        <v>231</v>
      </c>
      <c r="AA18" s="238" t="s">
        <v>232</v>
      </c>
      <c r="AB18" s="238" t="s">
        <v>233</v>
      </c>
      <c r="AC18" s="238" t="s">
        <v>234</v>
      </c>
      <c r="AD18" s="241" t="s">
        <v>197</v>
      </c>
      <c r="AE18" s="241" t="str">
        <f t="shared" si="0"/>
        <v>Probabilidad</v>
      </c>
      <c r="AF18" s="241" t="s">
        <v>198</v>
      </c>
      <c r="AG18" s="241" t="str">
        <f t="shared" si="1"/>
        <v>40%</v>
      </c>
      <c r="AH18" s="241" t="s">
        <v>199</v>
      </c>
      <c r="AI18" s="241" t="s">
        <v>200</v>
      </c>
      <c r="AJ18" s="241" t="s">
        <v>201</v>
      </c>
      <c r="AK18" s="281">
        <f>IFERROR(IF(AE18="Probabilidad",(K18-(+K18*AG18)),IF(AE18="Impacto",KK18,"")),"")</f>
        <v>0.48</v>
      </c>
      <c r="AL18" s="281">
        <f t="shared" si="2"/>
        <v>0.48</v>
      </c>
      <c r="AM18" s="282" t="str">
        <f t="shared" si="3"/>
        <v>Media</v>
      </c>
      <c r="AN18" s="283">
        <f>IF(AE18='FORMULAS '!$G$60,S18-(S18*AG18),S18)</f>
        <v>0.8</v>
      </c>
      <c r="AO18" s="284">
        <f>+AN18</f>
        <v>0.8</v>
      </c>
      <c r="AP18" s="285" t="str">
        <f>+IF(AN18="","",IF(AN18=$L$81,$K$81,IF(AN18=$L$82,$K$82,IF(AN18=$L$83,$K$83,IF(AN18=$L$84,$K$84,IF(AN18=$L$85,$K$85))))))</f>
        <v xml:space="preserve">Mayor </v>
      </c>
      <c r="AQ18" s="249" t="s">
        <v>235</v>
      </c>
      <c r="AR18" s="611" t="s">
        <v>202</v>
      </c>
      <c r="AS18" s="620" t="s">
        <v>236</v>
      </c>
      <c r="AT18" s="620" t="s">
        <v>228</v>
      </c>
      <c r="AU18" s="614" t="s">
        <v>204</v>
      </c>
      <c r="AV18" s="614" t="s">
        <v>205</v>
      </c>
      <c r="AW18" s="601" t="s">
        <v>237</v>
      </c>
    </row>
    <row r="19" spans="1:50" ht="334.5" customHeight="1" x14ac:dyDescent="0.2">
      <c r="A19" s="190"/>
      <c r="B19" s="583"/>
      <c r="C19" s="586"/>
      <c r="D19" s="568"/>
      <c r="E19" s="589"/>
      <c r="F19" s="589"/>
      <c r="G19" s="589"/>
      <c r="H19" s="568"/>
      <c r="I19" s="592"/>
      <c r="J19" s="606"/>
      <c r="K19" s="599"/>
      <c r="L19" s="565"/>
      <c r="M19" s="568"/>
      <c r="N19" s="571"/>
      <c r="O19" s="574"/>
      <c r="P19" s="568"/>
      <c r="Q19" s="571"/>
      <c r="R19" s="574"/>
      <c r="S19" s="599"/>
      <c r="T19" s="574"/>
      <c r="U19" s="618"/>
      <c r="V19" s="241">
        <v>2</v>
      </c>
      <c r="W19" s="609"/>
      <c r="X19" s="258" t="s">
        <v>238</v>
      </c>
      <c r="Y19" s="254" t="s">
        <v>230</v>
      </c>
      <c r="Z19" s="254" t="s">
        <v>239</v>
      </c>
      <c r="AA19" s="254" t="s">
        <v>240</v>
      </c>
      <c r="AB19" s="254" t="s">
        <v>233</v>
      </c>
      <c r="AC19" s="254" t="s">
        <v>234</v>
      </c>
      <c r="AD19" s="241" t="s">
        <v>213</v>
      </c>
      <c r="AE19" s="241" t="str">
        <f t="shared" si="0"/>
        <v>Probabilidad</v>
      </c>
      <c r="AF19" s="241" t="s">
        <v>198</v>
      </c>
      <c r="AG19" s="241" t="str">
        <f t="shared" si="1"/>
        <v>30%</v>
      </c>
      <c r="AH19" s="241" t="s">
        <v>199</v>
      </c>
      <c r="AI19" s="241" t="s">
        <v>200</v>
      </c>
      <c r="AJ19" s="241" t="s">
        <v>201</v>
      </c>
      <c r="AK19" s="191">
        <v>0.34</v>
      </c>
      <c r="AL19" s="191">
        <f t="shared" si="2"/>
        <v>0.34</v>
      </c>
      <c r="AM19" s="286" t="str">
        <f t="shared" si="3"/>
        <v>Baja</v>
      </c>
      <c r="AN19" s="192">
        <v>0.8</v>
      </c>
      <c r="AO19" s="287">
        <v>0.8</v>
      </c>
      <c r="AP19" s="288" t="str">
        <f>+IF(AN19="","",IF(AN19=$L$81,$K$81,IF(AN19=$L$82,$K$82,IF(AN19=$L$83,$K$83,IF(AN19=$L$84,$K$84,IF(AN19=$L$85,$K$85))))))</f>
        <v xml:space="preserve">Mayor </v>
      </c>
      <c r="AQ19" s="259" t="s">
        <v>235</v>
      </c>
      <c r="AR19" s="612"/>
      <c r="AS19" s="615"/>
      <c r="AT19" s="615"/>
      <c r="AU19" s="615"/>
      <c r="AV19" s="615"/>
      <c r="AW19" s="602"/>
    </row>
    <row r="20" spans="1:50" ht="315.75" customHeight="1" thickBot="1" x14ac:dyDescent="0.25">
      <c r="A20" s="190"/>
      <c r="B20" s="583"/>
      <c r="C20" s="587"/>
      <c r="D20" s="569"/>
      <c r="E20" s="597"/>
      <c r="F20" s="597"/>
      <c r="G20" s="597"/>
      <c r="H20" s="569"/>
      <c r="I20" s="593"/>
      <c r="J20" s="607"/>
      <c r="K20" s="600"/>
      <c r="L20" s="566"/>
      <c r="M20" s="569"/>
      <c r="N20" s="572"/>
      <c r="O20" s="575"/>
      <c r="P20" s="569"/>
      <c r="Q20" s="572"/>
      <c r="R20" s="575"/>
      <c r="S20" s="600"/>
      <c r="T20" s="575"/>
      <c r="U20" s="619"/>
      <c r="V20" s="255">
        <v>3</v>
      </c>
      <c r="W20" s="610"/>
      <c r="X20" s="258" t="s">
        <v>241</v>
      </c>
      <c r="Y20" s="254" t="s">
        <v>230</v>
      </c>
      <c r="Z20" s="258" t="s">
        <v>242</v>
      </c>
      <c r="AA20" s="258" t="s">
        <v>243</v>
      </c>
      <c r="AB20" s="254" t="s">
        <v>244</v>
      </c>
      <c r="AC20" s="258" t="s">
        <v>245</v>
      </c>
      <c r="AD20" s="241" t="s">
        <v>213</v>
      </c>
      <c r="AE20" s="241" t="str">
        <f t="shared" si="0"/>
        <v>Probabilidad</v>
      </c>
      <c r="AF20" s="241" t="s">
        <v>198</v>
      </c>
      <c r="AG20" s="241" t="str">
        <f t="shared" si="1"/>
        <v>30%</v>
      </c>
      <c r="AH20" s="241" t="s">
        <v>199</v>
      </c>
      <c r="AI20" s="241" t="s">
        <v>200</v>
      </c>
      <c r="AJ20" s="241" t="s">
        <v>201</v>
      </c>
      <c r="AK20" s="195">
        <v>0.24</v>
      </c>
      <c r="AL20" s="195">
        <f t="shared" si="2"/>
        <v>0.24</v>
      </c>
      <c r="AM20" s="294" t="str">
        <f t="shared" si="3"/>
        <v>Baja</v>
      </c>
      <c r="AN20" s="196">
        <v>0.8</v>
      </c>
      <c r="AO20" s="295">
        <v>0.8</v>
      </c>
      <c r="AP20" s="296" t="str">
        <f>+IF(AN20="","",IF(AN20=$L$81,$K$81,IF(AN20=$L$82,$K$82,IF(AN20=$L$83,$K$83,IF(AN20=$L$84,$K$84,IF(AN20=$L$85,$K$85))))))</f>
        <v xml:space="preserve">Mayor </v>
      </c>
      <c r="AQ20" s="264" t="s">
        <v>235</v>
      </c>
      <c r="AR20" s="613"/>
      <c r="AS20" s="616"/>
      <c r="AT20" s="616"/>
      <c r="AU20" s="616"/>
      <c r="AV20" s="616"/>
      <c r="AW20" s="603"/>
    </row>
    <row r="21" spans="1:50" ht="409.5" customHeight="1" thickTop="1" thickBot="1" x14ac:dyDescent="0.25">
      <c r="A21" s="190"/>
      <c r="B21" s="583"/>
      <c r="C21" s="297" t="s">
        <v>246</v>
      </c>
      <c r="D21" s="171">
        <v>4</v>
      </c>
      <c r="E21" s="171" t="s">
        <v>247</v>
      </c>
      <c r="F21" s="181" t="s">
        <v>248</v>
      </c>
      <c r="G21" s="171" t="s">
        <v>249</v>
      </c>
      <c r="H21" s="180" t="s">
        <v>185</v>
      </c>
      <c r="I21" s="182">
        <v>150</v>
      </c>
      <c r="J21" s="298" t="s">
        <v>250</v>
      </c>
      <c r="K21" s="299">
        <v>0.6</v>
      </c>
      <c r="L21" s="300" t="s">
        <v>251</v>
      </c>
      <c r="M21" s="180" t="s">
        <v>252</v>
      </c>
      <c r="N21" s="301">
        <v>0.6</v>
      </c>
      <c r="O21" s="300" t="s">
        <v>220</v>
      </c>
      <c r="P21" s="180" t="s">
        <v>188</v>
      </c>
      <c r="Q21" s="301">
        <v>0.6</v>
      </c>
      <c r="R21" s="302" t="s">
        <v>220</v>
      </c>
      <c r="S21" s="299">
        <v>0.6</v>
      </c>
      <c r="T21" s="302" t="s">
        <v>220</v>
      </c>
      <c r="U21" s="303" t="s">
        <v>189</v>
      </c>
      <c r="V21" s="304">
        <v>1</v>
      </c>
      <c r="W21" s="183" t="s">
        <v>253</v>
      </c>
      <c r="X21" s="180" t="s">
        <v>254</v>
      </c>
      <c r="Y21" s="180" t="s">
        <v>255</v>
      </c>
      <c r="Z21" s="171" t="s">
        <v>256</v>
      </c>
      <c r="AA21" s="180" t="s">
        <v>257</v>
      </c>
      <c r="AB21" s="180" t="s">
        <v>258</v>
      </c>
      <c r="AC21" s="171" t="s">
        <v>259</v>
      </c>
      <c r="AD21" s="182" t="s">
        <v>197</v>
      </c>
      <c r="AE21" s="182" t="s">
        <v>260</v>
      </c>
      <c r="AF21" s="182" t="s">
        <v>198</v>
      </c>
      <c r="AG21" s="182" t="s">
        <v>261</v>
      </c>
      <c r="AH21" s="182" t="s">
        <v>199</v>
      </c>
      <c r="AI21" s="182" t="s">
        <v>200</v>
      </c>
      <c r="AJ21" s="182" t="s">
        <v>201</v>
      </c>
      <c r="AK21" s="168">
        <v>0.36</v>
      </c>
      <c r="AL21" s="168">
        <v>0.36</v>
      </c>
      <c r="AM21" s="169" t="s">
        <v>262</v>
      </c>
      <c r="AN21" s="170">
        <v>0.6</v>
      </c>
      <c r="AO21" s="170">
        <v>0.6</v>
      </c>
      <c r="AP21" s="305" t="s">
        <v>220</v>
      </c>
      <c r="AQ21" s="250" t="s">
        <v>189</v>
      </c>
      <c r="AR21" s="250" t="s">
        <v>202</v>
      </c>
      <c r="AS21" s="306" t="s">
        <v>263</v>
      </c>
      <c r="AT21" s="306" t="s">
        <v>264</v>
      </c>
      <c r="AU21" s="307" t="s">
        <v>204</v>
      </c>
      <c r="AV21" s="307" t="s">
        <v>205</v>
      </c>
      <c r="AW21" s="308" t="s">
        <v>265</v>
      </c>
    </row>
    <row r="22" spans="1:50" ht="409.6" customHeight="1" thickTop="1" x14ac:dyDescent="0.55000000000000004">
      <c r="A22" s="190"/>
      <c r="B22" s="583"/>
      <c r="C22" s="585" t="s">
        <v>181</v>
      </c>
      <c r="D22" s="567">
        <v>5</v>
      </c>
      <c r="E22" s="588" t="s">
        <v>266</v>
      </c>
      <c r="F22" s="588" t="s">
        <v>267</v>
      </c>
      <c r="G22" s="588" t="s">
        <v>268</v>
      </c>
      <c r="H22" s="567" t="s">
        <v>185</v>
      </c>
      <c r="I22" s="591">
        <v>3000</v>
      </c>
      <c r="J22" s="605" t="s">
        <v>224</v>
      </c>
      <c r="K22" s="598">
        <v>0.8</v>
      </c>
      <c r="L22" s="564" t="s">
        <v>269</v>
      </c>
      <c r="M22" s="309"/>
      <c r="N22" s="570">
        <v>0.8</v>
      </c>
      <c r="O22" s="573" t="s">
        <v>270</v>
      </c>
      <c r="P22" s="567" t="s">
        <v>188</v>
      </c>
      <c r="Q22" s="570">
        <v>0.8</v>
      </c>
      <c r="R22" s="573" t="s">
        <v>270</v>
      </c>
      <c r="S22" s="598">
        <f>+IF(N22="",Q22,IF(Q22="",N22,IF(N22&gt;Q22,N22,Q22)))</f>
        <v>0.8</v>
      </c>
      <c r="T22" s="573" t="str">
        <f>+IF(S22="","",IF(S22=$L$81,$K$81,IF(S22=$L$82,$K$82,IF(S22=$L$83,$K$83,IF(S22=$L$84,$K$84,IF(S22=$L$85,$K$85))))))</f>
        <v xml:space="preserve">Mayor </v>
      </c>
      <c r="U22" s="611" t="s">
        <v>227</v>
      </c>
      <c r="V22" s="591">
        <v>1</v>
      </c>
      <c r="W22" s="608" t="s">
        <v>190</v>
      </c>
      <c r="X22" s="608" t="s">
        <v>271</v>
      </c>
      <c r="Y22" s="608" t="s">
        <v>272</v>
      </c>
      <c r="Z22" s="608" t="s">
        <v>273</v>
      </c>
      <c r="AA22" s="608" t="s">
        <v>274</v>
      </c>
      <c r="AB22" s="588" t="s">
        <v>275</v>
      </c>
      <c r="AC22" s="608" t="s">
        <v>276</v>
      </c>
      <c r="AD22" s="630" t="s">
        <v>197</v>
      </c>
      <c r="AE22" s="630" t="s">
        <v>260</v>
      </c>
      <c r="AF22" s="630" t="s">
        <v>198</v>
      </c>
      <c r="AG22" s="630" t="s">
        <v>261</v>
      </c>
      <c r="AH22" s="630" t="s">
        <v>199</v>
      </c>
      <c r="AI22" s="630" t="s">
        <v>200</v>
      </c>
      <c r="AJ22" s="630" t="s">
        <v>201</v>
      </c>
      <c r="AK22" s="632">
        <v>0.48</v>
      </c>
      <c r="AL22" s="632">
        <v>0.48</v>
      </c>
      <c r="AM22" s="634" t="str">
        <f>IFERROR(IF(AK22="","",IF(AK22&lt;=0.2,"Muy Baja",IF(AK22&lt;=0.4,"Baja",IF(AK22&lt;=0.6,"Media",IF(AK22&lt;=0.8,"Alta","Muy Alta"))))),"")</f>
        <v>Media</v>
      </c>
      <c r="AN22" s="624">
        <f>IF(AE22='FORMULAS '!$G$60,S22-(S22*AG22),S22)</f>
        <v>0.8</v>
      </c>
      <c r="AO22" s="626">
        <f>+AN22</f>
        <v>0.8</v>
      </c>
      <c r="AP22" s="628" t="s">
        <v>270</v>
      </c>
      <c r="AQ22" s="611" t="s">
        <v>235</v>
      </c>
      <c r="AR22" s="611" t="s">
        <v>202</v>
      </c>
      <c r="AS22" s="608" t="s">
        <v>277</v>
      </c>
      <c r="AT22" s="608" t="s">
        <v>278</v>
      </c>
      <c r="AU22" s="608" t="s">
        <v>204</v>
      </c>
      <c r="AV22" s="608" t="s">
        <v>205</v>
      </c>
      <c r="AW22" s="621" t="s">
        <v>279</v>
      </c>
      <c r="AX22" s="199"/>
    </row>
    <row r="23" spans="1:50" ht="408.75" customHeight="1" x14ac:dyDescent="0.55000000000000004">
      <c r="A23" s="190"/>
      <c r="B23" s="583"/>
      <c r="C23" s="586"/>
      <c r="D23" s="568"/>
      <c r="E23" s="589"/>
      <c r="F23" s="589"/>
      <c r="G23" s="589"/>
      <c r="H23" s="568"/>
      <c r="I23" s="592"/>
      <c r="J23" s="606"/>
      <c r="K23" s="599"/>
      <c r="L23" s="565"/>
      <c r="M23" s="310"/>
      <c r="N23" s="571"/>
      <c r="O23" s="574"/>
      <c r="P23" s="568"/>
      <c r="Q23" s="571"/>
      <c r="R23" s="574"/>
      <c r="S23" s="599"/>
      <c r="T23" s="574"/>
      <c r="U23" s="612"/>
      <c r="V23" s="643"/>
      <c r="W23" s="636"/>
      <c r="X23" s="636"/>
      <c r="Y23" s="636"/>
      <c r="Z23" s="636"/>
      <c r="AA23" s="636"/>
      <c r="AB23" s="597"/>
      <c r="AC23" s="636"/>
      <c r="AD23" s="631"/>
      <c r="AE23" s="631"/>
      <c r="AF23" s="631"/>
      <c r="AG23" s="631"/>
      <c r="AH23" s="631"/>
      <c r="AI23" s="631"/>
      <c r="AJ23" s="631"/>
      <c r="AK23" s="633"/>
      <c r="AL23" s="633"/>
      <c r="AM23" s="635"/>
      <c r="AN23" s="625"/>
      <c r="AO23" s="627"/>
      <c r="AP23" s="629"/>
      <c r="AQ23" s="612"/>
      <c r="AR23" s="612"/>
      <c r="AS23" s="609"/>
      <c r="AT23" s="609"/>
      <c r="AU23" s="609"/>
      <c r="AV23" s="609"/>
      <c r="AW23" s="622"/>
      <c r="AX23" s="199"/>
    </row>
    <row r="24" spans="1:50" ht="386.25" customHeight="1" x14ac:dyDescent="0.55000000000000004">
      <c r="A24" s="190"/>
      <c r="B24" s="583"/>
      <c r="C24" s="586"/>
      <c r="D24" s="568"/>
      <c r="E24" s="589"/>
      <c r="F24" s="589"/>
      <c r="G24" s="597"/>
      <c r="H24" s="568"/>
      <c r="I24" s="592"/>
      <c r="J24" s="606"/>
      <c r="K24" s="599"/>
      <c r="L24" s="565"/>
      <c r="M24" s="310"/>
      <c r="N24" s="571"/>
      <c r="O24" s="574"/>
      <c r="P24" s="568"/>
      <c r="Q24" s="571"/>
      <c r="R24" s="574"/>
      <c r="S24" s="599"/>
      <c r="T24" s="574"/>
      <c r="U24" s="612"/>
      <c r="V24" s="255">
        <v>2</v>
      </c>
      <c r="W24" s="258" t="s">
        <v>190</v>
      </c>
      <c r="X24" s="251" t="s">
        <v>271</v>
      </c>
      <c r="Y24" s="258" t="s">
        <v>280</v>
      </c>
      <c r="Z24" s="258" t="s">
        <v>281</v>
      </c>
      <c r="AA24" s="258" t="s">
        <v>282</v>
      </c>
      <c r="AB24" s="254" t="s">
        <v>283</v>
      </c>
      <c r="AC24" s="258" t="s">
        <v>284</v>
      </c>
      <c r="AD24" s="240" t="s">
        <v>213</v>
      </c>
      <c r="AE24" s="256" t="s">
        <v>260</v>
      </c>
      <c r="AF24" s="240" t="s">
        <v>198</v>
      </c>
      <c r="AG24" s="240" t="s">
        <v>285</v>
      </c>
      <c r="AH24" s="240" t="s">
        <v>199</v>
      </c>
      <c r="AI24" s="240" t="s">
        <v>200</v>
      </c>
      <c r="AJ24" s="240" t="s">
        <v>201</v>
      </c>
      <c r="AK24" s="197">
        <v>0.34</v>
      </c>
      <c r="AL24" s="197">
        <f>+AK24</f>
        <v>0.34</v>
      </c>
      <c r="AM24" s="311" t="str">
        <f t="shared" ref="AM24:AM40" si="4">IFERROR(IF(AK24="","",IF(AK24&lt;=0.2,"Muy Baja",IF(AK24&lt;=0.4,"Baja",IF(AK24&lt;=0.6,"Media",IF(AK24&lt;=0.8,"Alta","Muy Alta"))))),"")</f>
        <v>Baja</v>
      </c>
      <c r="AN24" s="198">
        <v>0.8</v>
      </c>
      <c r="AO24" s="192">
        <f>+AN24</f>
        <v>0.8</v>
      </c>
      <c r="AP24" s="312" t="s">
        <v>270</v>
      </c>
      <c r="AQ24" s="313" t="s">
        <v>235</v>
      </c>
      <c r="AR24" s="612"/>
      <c r="AS24" s="609"/>
      <c r="AT24" s="609"/>
      <c r="AU24" s="609"/>
      <c r="AV24" s="609"/>
      <c r="AW24" s="622"/>
      <c r="AX24" s="199"/>
    </row>
    <row r="25" spans="1:50" ht="386.25" customHeight="1" x14ac:dyDescent="0.55000000000000004">
      <c r="A25" s="190"/>
      <c r="B25" s="583"/>
      <c r="C25" s="586"/>
      <c r="D25" s="568"/>
      <c r="E25" s="589"/>
      <c r="F25" s="589"/>
      <c r="G25" s="254" t="s">
        <v>286</v>
      </c>
      <c r="H25" s="568"/>
      <c r="I25" s="592"/>
      <c r="J25" s="606"/>
      <c r="K25" s="599"/>
      <c r="L25" s="565"/>
      <c r="M25" s="310" t="s">
        <v>287</v>
      </c>
      <c r="N25" s="571"/>
      <c r="O25" s="574"/>
      <c r="P25" s="568"/>
      <c r="Q25" s="571"/>
      <c r="R25" s="574"/>
      <c r="S25" s="599"/>
      <c r="T25" s="574"/>
      <c r="U25" s="612"/>
      <c r="V25" s="255">
        <v>3</v>
      </c>
      <c r="W25" s="258" t="s">
        <v>190</v>
      </c>
      <c r="X25" s="258" t="s">
        <v>288</v>
      </c>
      <c r="Y25" s="258" t="s">
        <v>289</v>
      </c>
      <c r="Z25" s="258" t="s">
        <v>290</v>
      </c>
      <c r="AA25" s="258" t="s">
        <v>291</v>
      </c>
      <c r="AB25" s="254" t="s">
        <v>292</v>
      </c>
      <c r="AC25" s="258" t="s">
        <v>293</v>
      </c>
      <c r="AD25" s="256" t="s">
        <v>213</v>
      </c>
      <c r="AE25" s="256" t="s">
        <v>260</v>
      </c>
      <c r="AF25" s="240" t="s">
        <v>198</v>
      </c>
      <c r="AG25" s="240" t="s">
        <v>285</v>
      </c>
      <c r="AH25" s="240" t="s">
        <v>199</v>
      </c>
      <c r="AI25" s="240" t="s">
        <v>200</v>
      </c>
      <c r="AJ25" s="240" t="s">
        <v>201</v>
      </c>
      <c r="AK25" s="191">
        <v>0.24</v>
      </c>
      <c r="AL25" s="191">
        <v>0.24</v>
      </c>
      <c r="AM25" s="286" t="str">
        <f t="shared" si="4"/>
        <v>Baja</v>
      </c>
      <c r="AN25" s="192">
        <v>0.8</v>
      </c>
      <c r="AO25" s="192">
        <v>0.8</v>
      </c>
      <c r="AP25" s="257" t="s">
        <v>270</v>
      </c>
      <c r="AQ25" s="313" t="s">
        <v>235</v>
      </c>
      <c r="AR25" s="612"/>
      <c r="AS25" s="609"/>
      <c r="AT25" s="609"/>
      <c r="AU25" s="609"/>
      <c r="AV25" s="609"/>
      <c r="AW25" s="622"/>
      <c r="AX25" s="199"/>
    </row>
    <row r="26" spans="1:50" ht="409.6" customHeight="1" x14ac:dyDescent="0.55000000000000004">
      <c r="A26" s="190"/>
      <c r="B26" s="583"/>
      <c r="C26" s="586"/>
      <c r="D26" s="568"/>
      <c r="E26" s="589"/>
      <c r="F26" s="589"/>
      <c r="G26" s="604" t="s">
        <v>294</v>
      </c>
      <c r="H26" s="568"/>
      <c r="I26" s="592"/>
      <c r="J26" s="606"/>
      <c r="K26" s="599"/>
      <c r="L26" s="565"/>
      <c r="M26" s="310"/>
      <c r="N26" s="571"/>
      <c r="O26" s="574"/>
      <c r="P26" s="568"/>
      <c r="Q26" s="571"/>
      <c r="R26" s="574"/>
      <c r="S26" s="599"/>
      <c r="T26" s="574"/>
      <c r="U26" s="612"/>
      <c r="V26" s="173">
        <v>4</v>
      </c>
      <c r="W26" s="258" t="s">
        <v>190</v>
      </c>
      <c r="X26" s="251" t="s">
        <v>271</v>
      </c>
      <c r="Y26" s="258" t="s">
        <v>295</v>
      </c>
      <c r="Z26" s="174" t="s">
        <v>296</v>
      </c>
      <c r="AA26" s="174" t="s">
        <v>297</v>
      </c>
      <c r="AB26" s="176" t="s">
        <v>298</v>
      </c>
      <c r="AC26" s="174" t="s">
        <v>299</v>
      </c>
      <c r="AD26" s="256" t="s">
        <v>197</v>
      </c>
      <c r="AE26" s="256" t="s">
        <v>260</v>
      </c>
      <c r="AF26" s="240" t="s">
        <v>198</v>
      </c>
      <c r="AG26" s="240" t="s">
        <v>261</v>
      </c>
      <c r="AH26" s="240" t="s">
        <v>199</v>
      </c>
      <c r="AI26" s="240" t="s">
        <v>200</v>
      </c>
      <c r="AJ26" s="240" t="s">
        <v>201</v>
      </c>
      <c r="AK26" s="197">
        <v>0.14000000000000001</v>
      </c>
      <c r="AL26" s="197">
        <f>+AK26</f>
        <v>0.14000000000000001</v>
      </c>
      <c r="AM26" s="311" t="str">
        <f t="shared" si="4"/>
        <v>Muy Baja</v>
      </c>
      <c r="AN26" s="198">
        <v>0.8</v>
      </c>
      <c r="AO26" s="198">
        <v>0.8</v>
      </c>
      <c r="AP26" s="257" t="s">
        <v>270</v>
      </c>
      <c r="AQ26" s="313" t="s">
        <v>235</v>
      </c>
      <c r="AR26" s="612"/>
      <c r="AS26" s="609"/>
      <c r="AT26" s="609"/>
      <c r="AU26" s="609"/>
      <c r="AV26" s="609"/>
      <c r="AW26" s="622"/>
      <c r="AX26" s="199"/>
    </row>
    <row r="27" spans="1:50" ht="409.6" customHeight="1" x14ac:dyDescent="0.55000000000000004">
      <c r="A27" s="190"/>
      <c r="B27" s="583"/>
      <c r="C27" s="586"/>
      <c r="D27" s="568"/>
      <c r="E27" s="589"/>
      <c r="F27" s="589"/>
      <c r="G27" s="597"/>
      <c r="H27" s="568"/>
      <c r="I27" s="592"/>
      <c r="J27" s="606"/>
      <c r="K27" s="599"/>
      <c r="L27" s="565"/>
      <c r="M27" s="310"/>
      <c r="N27" s="571"/>
      <c r="O27" s="574"/>
      <c r="P27" s="568"/>
      <c r="Q27" s="571"/>
      <c r="R27" s="574"/>
      <c r="S27" s="599"/>
      <c r="T27" s="574"/>
      <c r="U27" s="612"/>
      <c r="V27" s="173">
        <v>5</v>
      </c>
      <c r="W27" s="174" t="s">
        <v>190</v>
      </c>
      <c r="X27" s="258" t="s">
        <v>271</v>
      </c>
      <c r="Y27" s="172" t="s">
        <v>300</v>
      </c>
      <c r="Z27" s="174" t="s">
        <v>301</v>
      </c>
      <c r="AA27" s="176" t="s">
        <v>302</v>
      </c>
      <c r="AB27" s="176" t="s">
        <v>303</v>
      </c>
      <c r="AC27" s="174" t="s">
        <v>304</v>
      </c>
      <c r="AD27" s="256" t="s">
        <v>213</v>
      </c>
      <c r="AE27" s="256" t="s">
        <v>260</v>
      </c>
      <c r="AF27" s="240" t="s">
        <v>198</v>
      </c>
      <c r="AG27" s="240" t="s">
        <v>285</v>
      </c>
      <c r="AH27" s="240" t="s">
        <v>199</v>
      </c>
      <c r="AI27" s="240" t="s">
        <v>200</v>
      </c>
      <c r="AJ27" s="240" t="s">
        <v>201</v>
      </c>
      <c r="AK27" s="197">
        <v>0.1</v>
      </c>
      <c r="AL27" s="197">
        <v>0.1</v>
      </c>
      <c r="AM27" s="311" t="str">
        <f t="shared" si="4"/>
        <v>Muy Baja</v>
      </c>
      <c r="AN27" s="198">
        <v>0.8</v>
      </c>
      <c r="AO27" s="198">
        <v>0.8</v>
      </c>
      <c r="AP27" s="257" t="s">
        <v>270</v>
      </c>
      <c r="AQ27" s="313" t="s">
        <v>235</v>
      </c>
      <c r="AR27" s="612"/>
      <c r="AS27" s="609"/>
      <c r="AT27" s="609"/>
      <c r="AU27" s="609"/>
      <c r="AV27" s="609"/>
      <c r="AW27" s="622"/>
      <c r="AX27" s="199"/>
    </row>
    <row r="28" spans="1:50" ht="264" customHeight="1" x14ac:dyDescent="0.55000000000000004">
      <c r="A28" s="190"/>
      <c r="B28" s="583"/>
      <c r="C28" s="586"/>
      <c r="D28" s="568"/>
      <c r="E28" s="589"/>
      <c r="F28" s="589"/>
      <c r="G28" s="604" t="s">
        <v>305</v>
      </c>
      <c r="H28" s="568"/>
      <c r="I28" s="592"/>
      <c r="J28" s="606"/>
      <c r="K28" s="599"/>
      <c r="L28" s="565"/>
      <c r="M28" s="310"/>
      <c r="N28" s="571"/>
      <c r="O28" s="574"/>
      <c r="P28" s="568"/>
      <c r="Q28" s="571"/>
      <c r="R28" s="574"/>
      <c r="S28" s="599"/>
      <c r="T28" s="574"/>
      <c r="U28" s="612"/>
      <c r="V28" s="255">
        <v>6</v>
      </c>
      <c r="W28" s="258" t="s">
        <v>190</v>
      </c>
      <c r="X28" s="258" t="s">
        <v>271</v>
      </c>
      <c r="Y28" s="175" t="s">
        <v>306</v>
      </c>
      <c r="Z28" s="175" t="s">
        <v>307</v>
      </c>
      <c r="AA28" s="176" t="s">
        <v>308</v>
      </c>
      <c r="AB28" s="176" t="s">
        <v>309</v>
      </c>
      <c r="AC28" s="174" t="s">
        <v>310</v>
      </c>
      <c r="AD28" s="256" t="s">
        <v>197</v>
      </c>
      <c r="AE28" s="256" t="s">
        <v>260</v>
      </c>
      <c r="AF28" s="240" t="s">
        <v>198</v>
      </c>
      <c r="AG28" s="240" t="s">
        <v>261</v>
      </c>
      <c r="AH28" s="240" t="s">
        <v>199</v>
      </c>
      <c r="AI28" s="240" t="s">
        <v>200</v>
      </c>
      <c r="AJ28" s="240" t="s">
        <v>201</v>
      </c>
      <c r="AK28" s="191">
        <v>0.06</v>
      </c>
      <c r="AL28" s="191">
        <f>+AK28</f>
        <v>0.06</v>
      </c>
      <c r="AM28" s="286" t="str">
        <f t="shared" si="4"/>
        <v>Muy Baja</v>
      </c>
      <c r="AN28" s="198">
        <v>0.8</v>
      </c>
      <c r="AO28" s="192">
        <v>0.8</v>
      </c>
      <c r="AP28" s="257" t="s">
        <v>270</v>
      </c>
      <c r="AQ28" s="313" t="s">
        <v>235</v>
      </c>
      <c r="AR28" s="612"/>
      <c r="AS28" s="609"/>
      <c r="AT28" s="609"/>
      <c r="AU28" s="609"/>
      <c r="AV28" s="609"/>
      <c r="AW28" s="622"/>
      <c r="AX28" s="199"/>
    </row>
    <row r="29" spans="1:50" ht="361.5" customHeight="1" x14ac:dyDescent="0.55000000000000004">
      <c r="A29" s="190"/>
      <c r="B29" s="583"/>
      <c r="C29" s="586"/>
      <c r="D29" s="568"/>
      <c r="E29" s="589"/>
      <c r="F29" s="589"/>
      <c r="G29" s="597"/>
      <c r="H29" s="568"/>
      <c r="I29" s="592"/>
      <c r="J29" s="606"/>
      <c r="K29" s="599"/>
      <c r="L29" s="565"/>
      <c r="M29" s="310"/>
      <c r="N29" s="571"/>
      <c r="O29" s="574"/>
      <c r="P29" s="568"/>
      <c r="Q29" s="571"/>
      <c r="R29" s="574"/>
      <c r="S29" s="599"/>
      <c r="T29" s="574"/>
      <c r="U29" s="612"/>
      <c r="V29" s="255">
        <v>7</v>
      </c>
      <c r="W29" s="258" t="s">
        <v>190</v>
      </c>
      <c r="X29" s="258" t="s">
        <v>271</v>
      </c>
      <c r="Y29" s="175" t="s">
        <v>311</v>
      </c>
      <c r="Z29" s="175" t="s">
        <v>312</v>
      </c>
      <c r="AA29" s="174" t="s">
        <v>313</v>
      </c>
      <c r="AB29" s="176" t="s">
        <v>314</v>
      </c>
      <c r="AC29" s="174" t="s">
        <v>315</v>
      </c>
      <c r="AD29" s="256" t="s">
        <v>197</v>
      </c>
      <c r="AE29" s="256" t="s">
        <v>260</v>
      </c>
      <c r="AF29" s="240" t="s">
        <v>198</v>
      </c>
      <c r="AG29" s="240" t="s">
        <v>261</v>
      </c>
      <c r="AH29" s="240" t="s">
        <v>199</v>
      </c>
      <c r="AI29" s="240" t="s">
        <v>200</v>
      </c>
      <c r="AJ29" s="240" t="s">
        <v>201</v>
      </c>
      <c r="AK29" s="191">
        <v>0.04</v>
      </c>
      <c r="AL29" s="191">
        <f>+AK29</f>
        <v>0.04</v>
      </c>
      <c r="AM29" s="286" t="str">
        <f t="shared" si="4"/>
        <v>Muy Baja</v>
      </c>
      <c r="AN29" s="192">
        <v>0.8</v>
      </c>
      <c r="AO29" s="192">
        <v>0.8</v>
      </c>
      <c r="AP29" s="257" t="s">
        <v>270</v>
      </c>
      <c r="AQ29" s="313" t="s">
        <v>235</v>
      </c>
      <c r="AR29" s="612"/>
      <c r="AS29" s="609"/>
      <c r="AT29" s="609"/>
      <c r="AU29" s="609"/>
      <c r="AV29" s="609"/>
      <c r="AW29" s="622"/>
      <c r="AX29" s="199"/>
    </row>
    <row r="30" spans="1:50" ht="409.6" customHeight="1" thickBot="1" x14ac:dyDescent="0.6">
      <c r="A30" s="190"/>
      <c r="B30" s="583"/>
      <c r="C30" s="586"/>
      <c r="D30" s="569"/>
      <c r="E30" s="589"/>
      <c r="F30" s="589"/>
      <c r="G30" s="247" t="s">
        <v>316</v>
      </c>
      <c r="H30" s="569"/>
      <c r="I30" s="593"/>
      <c r="J30" s="607"/>
      <c r="K30" s="600"/>
      <c r="L30" s="566"/>
      <c r="M30" s="314"/>
      <c r="N30" s="572"/>
      <c r="O30" s="575"/>
      <c r="P30" s="569"/>
      <c r="Q30" s="572"/>
      <c r="R30" s="575"/>
      <c r="S30" s="600"/>
      <c r="T30" s="575"/>
      <c r="U30" s="613"/>
      <c r="V30" s="262">
        <v>8</v>
      </c>
      <c r="W30" s="263" t="s">
        <v>190</v>
      </c>
      <c r="X30" s="242" t="s">
        <v>271</v>
      </c>
      <c r="Y30" s="315" t="s">
        <v>317</v>
      </c>
      <c r="Z30" s="316" t="s">
        <v>318</v>
      </c>
      <c r="AA30" s="316" t="s">
        <v>319</v>
      </c>
      <c r="AB30" s="317" t="s">
        <v>320</v>
      </c>
      <c r="AC30" s="315" t="s">
        <v>321</v>
      </c>
      <c r="AD30" s="256" t="s">
        <v>219</v>
      </c>
      <c r="AE30" s="256" t="s">
        <v>322</v>
      </c>
      <c r="AF30" s="318" t="s">
        <v>198</v>
      </c>
      <c r="AG30" s="319">
        <v>0.25</v>
      </c>
      <c r="AH30" s="318" t="s">
        <v>199</v>
      </c>
      <c r="AI30" s="318" t="s">
        <v>200</v>
      </c>
      <c r="AJ30" s="318" t="s">
        <v>323</v>
      </c>
      <c r="AK30" s="195">
        <v>0.04</v>
      </c>
      <c r="AL30" s="195">
        <v>0.04</v>
      </c>
      <c r="AM30" s="294" t="str">
        <f t="shared" si="4"/>
        <v>Muy Baja</v>
      </c>
      <c r="AN30" s="196">
        <v>0.6</v>
      </c>
      <c r="AO30" s="196">
        <v>0.6</v>
      </c>
      <c r="AP30" s="320" t="str">
        <f>+IF(AN30="","",IF(AN30=$L$81,$K$81,IF(AN30=$L$82,$K$82,IF(AN30=$L$83,$K$83,IF(AN30=$L$84,$K$84,IF(AN30=$L$85,$K$85))))))</f>
        <v xml:space="preserve">Moderado </v>
      </c>
      <c r="AQ30" s="320" t="str">
        <f>+IF(AO30="","",IF(AO30=$L$81,$K$81,IF(AO30=$L$82,$K$82,IF(AO30=$L$83,$K$83,IF(AO30=$L$84,$K$84,IF(AO30=$L$85,$K$85))))))</f>
        <v xml:space="preserve">Moderado </v>
      </c>
      <c r="AR30" s="613"/>
      <c r="AS30" s="610"/>
      <c r="AT30" s="610"/>
      <c r="AU30" s="610"/>
      <c r="AV30" s="610"/>
      <c r="AW30" s="623"/>
      <c r="AX30" s="199"/>
    </row>
    <row r="31" spans="1:50" ht="409.6" customHeight="1" thickTop="1" x14ac:dyDescent="0.55000000000000004">
      <c r="A31" s="190"/>
      <c r="B31" s="583"/>
      <c r="C31" s="649" t="s">
        <v>181</v>
      </c>
      <c r="D31" s="637">
        <v>6</v>
      </c>
      <c r="E31" s="639" t="s">
        <v>324</v>
      </c>
      <c r="F31" s="639" t="s">
        <v>325</v>
      </c>
      <c r="G31" s="641" t="s">
        <v>326</v>
      </c>
      <c r="H31" s="567" t="s">
        <v>185</v>
      </c>
      <c r="I31" s="591">
        <v>12</v>
      </c>
      <c r="J31" s="605" t="s">
        <v>186</v>
      </c>
      <c r="K31" s="598">
        <f>+IF(J31="","",IF(J31=$C$81,$D$81,IF(J31=$C$82,$D$82,IF(J31=$C$83,$D$83, IF(J31=$C$84,$D$84,IF(J31=$C$85,$D$85))))))</f>
        <v>0.4</v>
      </c>
      <c r="L31" s="564" t="str">
        <f>+IF(J31="","",IF(J31=$C$81,$B$81,IF(J31=$C$82,$B$82,IF(J31=$C$83,$B$83, IF(J31=$C$84,$B$84,IF(J31=$C$85,$B$85))))))</f>
        <v>Baja</v>
      </c>
      <c r="M31" s="567" t="s">
        <v>225</v>
      </c>
      <c r="N31" s="570">
        <f>+IF(M31="","",IF(M31="N/A","",IF(OR(M31=$M$81,M31=$N$81),$L$81,IF(OR(M31=$M$82,M31=$N$82),$L$82,IF(OR(M31=$M$83,M31=$N$83),$L$83,IF(OR(M31=$M$84,M31=$N$84),$L$84,IF(OR(M31=$M$85,M31=$N$85),$L$85)))))))</f>
        <v>0.4</v>
      </c>
      <c r="O31" s="573" t="str">
        <f>+IF(M31="","",IF(M31="N/A","",IF(OR(M31=$M$81,M31=$N$81),$K$81,IF(OR(M31=$M$82,M31=$N$82),$K$82,IF(OR(M31=$M$83,M31=$N$83),$K$83,IF(OR(M31=$M$84,M31=$N$84),$K$84,IF(OR(M31=$M$85,M31=$N$85),$K$85)))))))</f>
        <v>Menor</v>
      </c>
      <c r="P31" s="567" t="s">
        <v>226</v>
      </c>
      <c r="Q31" s="570">
        <f>+IF(P31="","",IF(P31="N/A","",IF(OR(P31=$M$81,P31=$N$81),$L$81,IF(OR(P31=$M$81,P31=$N$81),$L$81,IF(OR(P31=$M$82,P31=$N$82),$L$82,IF(OR(P31=$M$83,P31=$N$83),$L$83,IF(OR(P31=$M$84,P31=$N$84),$L$84,(IF(OR(P31=$M$85,P31=$N$85),$L$85)))))))))</f>
        <v>0.8</v>
      </c>
      <c r="R31" s="573" t="str">
        <f>+IF(P31="","",IF(P31="N/A","",IF(OR(P31=$M$81,P31=$N$81),$K$81,IF(OR(P31=$M$82,P31=$N$82),$K$82,IF(OR(P31=$M$83,P31=$N$83),$K$83,IF(OR(P31=$M$84,P31=$N$84),$K$84,IF(OR(P31=$M$85,P31=$N$85),$K$85)))))))</f>
        <v xml:space="preserve">Mayor </v>
      </c>
      <c r="S31" s="598">
        <f>+IF(N31="",Q31,IF(Q31="",N31,IF(N31&gt;Q31,N31,Q31)))</f>
        <v>0.8</v>
      </c>
      <c r="T31" s="573" t="str">
        <f>+IF(S31="","",IF(S31=$L$81,$K$81,IF(S31=$L$82,$K$82,IF(S31=$L$83,$K$83,IF(S31=$L$84,$K$84,IF(S31=$L$85,$K$85))))))</f>
        <v xml:space="preserve">Mayor </v>
      </c>
      <c r="U31" s="617" t="s">
        <v>227</v>
      </c>
      <c r="V31" s="239">
        <v>1</v>
      </c>
      <c r="W31" s="608" t="s">
        <v>190</v>
      </c>
      <c r="X31" s="235" t="s">
        <v>327</v>
      </c>
      <c r="Y31" s="321" t="s">
        <v>328</v>
      </c>
      <c r="Z31" s="235" t="s">
        <v>329</v>
      </c>
      <c r="AA31" s="235" t="s">
        <v>330</v>
      </c>
      <c r="AB31" s="237" t="s">
        <v>303</v>
      </c>
      <c r="AC31" s="321" t="s">
        <v>331</v>
      </c>
      <c r="AD31" s="322" t="s">
        <v>213</v>
      </c>
      <c r="AE31" s="322" t="str">
        <f>IF(OR(AD31="Preventivo",AD31="Detectivo"),"Probabilidad",IF(AD31="Correctivo","Impacto",""))</f>
        <v>Probabilidad</v>
      </c>
      <c r="AF31" s="322" t="s">
        <v>198</v>
      </c>
      <c r="AG31" s="322" t="str">
        <f>IF(AND(AD31="Preventivo",AF31="Automático"),"50%",IF(AND(AD31="Preventivo",AF31="Manual"),"40%",IF(AND(AD31="Detectivo",AF31="Automático"),"40%",IF(AND(AD31="Detectivo",AF31="Manual"),"30%",IF(AND(AD31="Correctivo",AF31="Automático"),"35%",IF(AND(AD31="Correctivo",AF31="Manual"),"25%",""))))))</f>
        <v>30%</v>
      </c>
      <c r="AH31" s="322" t="s">
        <v>199</v>
      </c>
      <c r="AI31" s="322" t="s">
        <v>200</v>
      </c>
      <c r="AJ31" s="322" t="s">
        <v>201</v>
      </c>
      <c r="AK31" s="281">
        <f>IFERROR(IF(AE31="Probabilidad",(K31-(+K31*AG31)),IF(AE31="Impacto",KK31,"")),"")</f>
        <v>0.28000000000000003</v>
      </c>
      <c r="AL31" s="323">
        <f t="shared" ref="AL31:AL40" si="5">+AK31</f>
        <v>0.28000000000000003</v>
      </c>
      <c r="AM31" s="324" t="str">
        <f t="shared" si="4"/>
        <v>Baja</v>
      </c>
      <c r="AN31" s="325">
        <v>0.8</v>
      </c>
      <c r="AO31" s="325">
        <v>0.8</v>
      </c>
      <c r="AP31" s="326" t="s">
        <v>270</v>
      </c>
      <c r="AQ31" s="327" t="s">
        <v>235</v>
      </c>
      <c r="AR31" s="611" t="s">
        <v>202</v>
      </c>
      <c r="AS31" s="608" t="s">
        <v>332</v>
      </c>
      <c r="AT31" s="608" t="s">
        <v>333</v>
      </c>
      <c r="AU31" s="608" t="s">
        <v>204</v>
      </c>
      <c r="AV31" s="608" t="s">
        <v>205</v>
      </c>
      <c r="AW31" s="621" t="s">
        <v>334</v>
      </c>
      <c r="AX31" s="199"/>
    </row>
    <row r="32" spans="1:50" ht="264" customHeight="1" x14ac:dyDescent="0.55000000000000004">
      <c r="A32" s="190"/>
      <c r="B32" s="583"/>
      <c r="C32" s="650"/>
      <c r="D32" s="638"/>
      <c r="E32" s="640"/>
      <c r="F32" s="640"/>
      <c r="G32" s="642"/>
      <c r="H32" s="568"/>
      <c r="I32" s="592"/>
      <c r="J32" s="606"/>
      <c r="K32" s="599"/>
      <c r="L32" s="565"/>
      <c r="M32" s="568"/>
      <c r="N32" s="571"/>
      <c r="O32" s="574"/>
      <c r="P32" s="568"/>
      <c r="Q32" s="571"/>
      <c r="R32" s="574"/>
      <c r="S32" s="599"/>
      <c r="T32" s="574"/>
      <c r="U32" s="618"/>
      <c r="V32" s="173">
        <v>2</v>
      </c>
      <c r="W32" s="609"/>
      <c r="X32" s="258" t="s">
        <v>327</v>
      </c>
      <c r="Y32" s="328" t="s">
        <v>192</v>
      </c>
      <c r="Z32" s="174" t="s">
        <v>335</v>
      </c>
      <c r="AA32" s="174" t="s">
        <v>336</v>
      </c>
      <c r="AB32" s="329" t="s">
        <v>303</v>
      </c>
      <c r="AC32" s="330" t="s">
        <v>337</v>
      </c>
      <c r="AD32" s="240" t="s">
        <v>213</v>
      </c>
      <c r="AE32" s="240" t="str">
        <f>IF(OR(AD32="Preventivo",AD32="Detectivo"),"Probabilidad",IF(AD32="Correctivo","Impacto",""))</f>
        <v>Probabilidad</v>
      </c>
      <c r="AF32" s="240" t="s">
        <v>198</v>
      </c>
      <c r="AG32" s="240" t="str">
        <f>IF(AND(AD32="Preventivo",AF32="Automático"),"50%",IF(AND(AD32="Preventivo",AF32="Manual"),"40%",IF(AND(AD32="Detectivo",AF32="Automático"),"40%",IF(AND(AD32="Detectivo",AF32="Manual"),"30%",IF(AND(AD32="Correctivo",AF32="Automático"),"35%",IF(AND(AD32="Correctivo",AF32="Manual"),"25%",""))))))</f>
        <v>30%</v>
      </c>
      <c r="AH32" s="240" t="s">
        <v>199</v>
      </c>
      <c r="AI32" s="240" t="s">
        <v>200</v>
      </c>
      <c r="AJ32" s="240" t="s">
        <v>201</v>
      </c>
      <c r="AK32" s="191">
        <v>0.2</v>
      </c>
      <c r="AL32" s="197">
        <f t="shared" si="5"/>
        <v>0.2</v>
      </c>
      <c r="AM32" s="311" t="str">
        <f t="shared" si="4"/>
        <v>Muy Baja</v>
      </c>
      <c r="AN32" s="198">
        <v>0.8</v>
      </c>
      <c r="AO32" s="198">
        <v>0.8</v>
      </c>
      <c r="AP32" s="257" t="s">
        <v>270</v>
      </c>
      <c r="AQ32" s="313" t="s">
        <v>235</v>
      </c>
      <c r="AR32" s="612"/>
      <c r="AS32" s="609"/>
      <c r="AT32" s="609"/>
      <c r="AU32" s="609"/>
      <c r="AV32" s="609"/>
      <c r="AW32" s="622"/>
      <c r="AX32" s="199"/>
    </row>
    <row r="33" spans="1:50" ht="264" customHeight="1" x14ac:dyDescent="0.55000000000000004">
      <c r="A33" s="190"/>
      <c r="B33" s="583"/>
      <c r="C33" s="650"/>
      <c r="D33" s="638"/>
      <c r="E33" s="640"/>
      <c r="F33" s="640"/>
      <c r="G33" s="642"/>
      <c r="H33" s="568"/>
      <c r="I33" s="592"/>
      <c r="J33" s="606"/>
      <c r="K33" s="599"/>
      <c r="L33" s="565"/>
      <c r="M33" s="568"/>
      <c r="N33" s="571"/>
      <c r="O33" s="574"/>
      <c r="P33" s="568"/>
      <c r="Q33" s="571"/>
      <c r="R33" s="574"/>
      <c r="S33" s="599"/>
      <c r="T33" s="574"/>
      <c r="U33" s="618"/>
      <c r="V33" s="173">
        <v>3</v>
      </c>
      <c r="W33" s="609"/>
      <c r="X33" s="258" t="s">
        <v>333</v>
      </c>
      <c r="Y33" s="331" t="s">
        <v>328</v>
      </c>
      <c r="Z33" s="174" t="s">
        <v>338</v>
      </c>
      <c r="AA33" s="174" t="s">
        <v>339</v>
      </c>
      <c r="AB33" s="332" t="s">
        <v>340</v>
      </c>
      <c r="AC33" s="330" t="s">
        <v>341</v>
      </c>
      <c r="AD33" s="240" t="s">
        <v>213</v>
      </c>
      <c r="AE33" s="240" t="str">
        <f>IF(OR(AD33="Preventivo",AD33="Detectivo"),"Probabilidad",IF(AD33="Correctivo","Impacto",""))</f>
        <v>Probabilidad</v>
      </c>
      <c r="AF33" s="240" t="s">
        <v>198</v>
      </c>
      <c r="AG33" s="240" t="str">
        <f>IF(AND(AD33="Preventivo",AF33="Automático"),"50%",IF(AND(AD33="Preventivo",AF33="Manual"),"40%",IF(AND(AD33="Detectivo",AF33="Automático"),"40%",IF(AND(AD33="Detectivo",AF33="Manual"),"30%",IF(AND(AD33="Correctivo",AF33="Automático"),"35%",IF(AND(AD33="Correctivo",AF33="Manual"),"25%",""))))))</f>
        <v>30%</v>
      </c>
      <c r="AH33" s="240" t="s">
        <v>199</v>
      </c>
      <c r="AI33" s="240" t="s">
        <v>200</v>
      </c>
      <c r="AJ33" s="240" t="s">
        <v>201</v>
      </c>
      <c r="AK33" s="197">
        <v>0.14000000000000001</v>
      </c>
      <c r="AL33" s="197">
        <f t="shared" si="5"/>
        <v>0.14000000000000001</v>
      </c>
      <c r="AM33" s="311" t="str">
        <f t="shared" si="4"/>
        <v>Muy Baja</v>
      </c>
      <c r="AN33" s="198">
        <v>0.8</v>
      </c>
      <c r="AO33" s="198">
        <v>0.8</v>
      </c>
      <c r="AP33" s="257" t="s">
        <v>270</v>
      </c>
      <c r="AQ33" s="313" t="s">
        <v>235</v>
      </c>
      <c r="AR33" s="612"/>
      <c r="AS33" s="609"/>
      <c r="AT33" s="609"/>
      <c r="AU33" s="609"/>
      <c r="AV33" s="609"/>
      <c r="AW33" s="622"/>
      <c r="AX33" s="199"/>
    </row>
    <row r="34" spans="1:50" ht="350.25" customHeight="1" thickBot="1" x14ac:dyDescent="0.6">
      <c r="A34" s="190"/>
      <c r="B34" s="583"/>
      <c r="C34" s="651"/>
      <c r="D34" s="638"/>
      <c r="E34" s="604"/>
      <c r="F34" s="604"/>
      <c r="G34" s="642"/>
      <c r="H34" s="569"/>
      <c r="I34" s="593"/>
      <c r="J34" s="607"/>
      <c r="K34" s="600"/>
      <c r="L34" s="566"/>
      <c r="M34" s="569"/>
      <c r="N34" s="572"/>
      <c r="O34" s="575"/>
      <c r="P34" s="569"/>
      <c r="Q34" s="572"/>
      <c r="R34" s="575"/>
      <c r="S34" s="600"/>
      <c r="T34" s="575"/>
      <c r="U34" s="619"/>
      <c r="V34" s="262">
        <v>4</v>
      </c>
      <c r="W34" s="610"/>
      <c r="X34" s="263" t="s">
        <v>333</v>
      </c>
      <c r="Y34" s="315" t="s">
        <v>317</v>
      </c>
      <c r="Z34" s="263" t="s">
        <v>342</v>
      </c>
      <c r="AA34" s="260" t="s">
        <v>343</v>
      </c>
      <c r="AB34" s="333" t="s">
        <v>344</v>
      </c>
      <c r="AC34" s="334" t="s">
        <v>345</v>
      </c>
      <c r="AD34" s="244" t="s">
        <v>213</v>
      </c>
      <c r="AE34" s="243" t="str">
        <f>IF(OR(AD34="Preventivo",AD34="Detectivo"),"Probabilidad",IF(AD34="Correctivo","Impacto",""))</f>
        <v>Probabilidad</v>
      </c>
      <c r="AF34" s="243" t="s">
        <v>198</v>
      </c>
      <c r="AG34" s="243" t="str">
        <f>IF(AND(AD34="Preventivo",AF34="Automático"),"50%",IF(AND(AD34="Preventivo",AF34="Manual"),"40%",IF(AND(AD34="Detectivo",AF34="Automático"),"40%",IF(AND(AD34="Detectivo",AF34="Manual"),"30%",IF(AND(AD34="Correctivo",AF34="Automático"),"35%",IF(AND(AD34="Correctivo",AF34="Manual"),"25%",""))))))</f>
        <v>30%</v>
      </c>
      <c r="AH34" s="243" t="s">
        <v>199</v>
      </c>
      <c r="AI34" s="243" t="s">
        <v>200</v>
      </c>
      <c r="AJ34" s="243" t="s">
        <v>201</v>
      </c>
      <c r="AK34" s="335">
        <v>0.1</v>
      </c>
      <c r="AL34" s="335">
        <f t="shared" si="5"/>
        <v>0.1</v>
      </c>
      <c r="AM34" s="336" t="str">
        <f t="shared" si="4"/>
        <v>Muy Baja</v>
      </c>
      <c r="AN34" s="283">
        <v>0.8</v>
      </c>
      <c r="AO34" s="283">
        <v>0.8</v>
      </c>
      <c r="AP34" s="337" t="s">
        <v>270</v>
      </c>
      <c r="AQ34" s="338" t="s">
        <v>235</v>
      </c>
      <c r="AR34" s="612"/>
      <c r="AS34" s="609"/>
      <c r="AT34" s="609"/>
      <c r="AU34" s="610"/>
      <c r="AV34" s="610"/>
      <c r="AW34" s="623"/>
      <c r="AX34" s="199"/>
    </row>
    <row r="35" spans="1:50" ht="409.6" customHeight="1" thickTop="1" thickBot="1" x14ac:dyDescent="0.6">
      <c r="A35" s="190"/>
      <c r="B35" s="583"/>
      <c r="C35" s="252" t="s">
        <v>246</v>
      </c>
      <c r="D35" s="180">
        <v>7</v>
      </c>
      <c r="E35" s="181" t="s">
        <v>346</v>
      </c>
      <c r="F35" s="181" t="s">
        <v>347</v>
      </c>
      <c r="G35" s="181" t="s">
        <v>348</v>
      </c>
      <c r="H35" s="180" t="s">
        <v>185</v>
      </c>
      <c r="I35" s="248">
        <v>1</v>
      </c>
      <c r="J35" s="298" t="s">
        <v>349</v>
      </c>
      <c r="K35" s="299">
        <f>+IF(J35="","",IF(J35=$C$81,$D$81,IF(J35=$C$82,$D$82,IF(J35=$C$83,$D$83, IF(J35=$C$84,$D$84,IF(J35=$C$85,$D$85))))))</f>
        <v>0.2</v>
      </c>
      <c r="L35" s="339" t="str">
        <f>+IF(J35="","",IF(J35=$C$81,$B$81,IF(J35=$C$82,$B$82,IF(J35=$C$83,$B$83, IF(J35=$C$84,$B$84,IF(J35=$C$85,$B$85))))))</f>
        <v>Muy Baja</v>
      </c>
      <c r="M35" s="180" t="s">
        <v>252</v>
      </c>
      <c r="N35" s="301">
        <f>+IF(M35="","",IF(M35="N/A","",IF(OR(M35=$M$81,M35=$N$81),$L$81,IF(OR(M35=$M$82,M35=$N$82),$L$82,IF(OR(M35=$M$83,M35=$N$83),$L$83,IF(OR(M35=$M$84,M35=$N$84),$L$84,IF(OR(M35=$M$85,M35=$N$85),$L$85)))))))</f>
        <v>0.6</v>
      </c>
      <c r="O35" s="340" t="str">
        <f>+IF(M35="","",IF(M35="N/A","",IF(OR(M35=$M$81,M35=$N$81),$K$81,IF(OR(M35=$M$82,M35=$N$82),$K$82,IF(OR(M35=$M$83,M35=$N$83),$K$83,IF(OR(M35=$M$84,M35=$N$84),$K$84,IF(OR(M35=$M$85,M35=$N$85),$K$85)))))))</f>
        <v xml:space="preserve">Moderado </v>
      </c>
      <c r="P35" s="341" t="s">
        <v>350</v>
      </c>
      <c r="Q35" s="342">
        <f>+IF(P35="","",IF(P35="N/A","",IF(OR(P35=$M$81,P35=$N$81),$L$81,IF(OR(P35=$M$81,P35=$N$81),$L$81,IF(OR(P35=$M$82,P35=$N$82),$L$82,IF(OR(P35=$M$83,P35=$N$83),$L$83,IF(OR(P35=$M$84,P35=$N$84),$L$84,(IF(OR(P35=$M$85,P35=$N$85),$L$85)))))))))</f>
        <v>0.4</v>
      </c>
      <c r="R35" s="343" t="str">
        <f>+IF(P35="","",IF(P35="N/A","",IF(OR(P35=$M$81,P35=$N$81),$K$81,IF(OR(P35=$M$82,P35=$N$82),$K$82,IF(OR(P35=$M$83,P35=$N$83),$K$83,IF(OR(P35=$M$84,P35=$N$84),$K$84,IF(OR(P35=$M$85,P35=$N$85),$K$85)))))))</f>
        <v>Menor</v>
      </c>
      <c r="S35" s="299">
        <v>0.6</v>
      </c>
      <c r="T35" s="302" t="s">
        <v>220</v>
      </c>
      <c r="U35" s="303" t="s">
        <v>189</v>
      </c>
      <c r="V35" s="182">
        <v>1</v>
      </c>
      <c r="W35" s="183" t="s">
        <v>190</v>
      </c>
      <c r="X35" s="174" t="s">
        <v>271</v>
      </c>
      <c r="Y35" s="177" t="s">
        <v>351</v>
      </c>
      <c r="Z35" s="178" t="s">
        <v>352</v>
      </c>
      <c r="AA35" s="181" t="s">
        <v>353</v>
      </c>
      <c r="AB35" s="181" t="s">
        <v>354</v>
      </c>
      <c r="AC35" s="181" t="s">
        <v>355</v>
      </c>
      <c r="AD35" s="344" t="s">
        <v>219</v>
      </c>
      <c r="AE35" s="184" t="str">
        <f>IF(OR(AD35="Preventivo",AD35="Detectivo"),"Probabilidad",IF(AD35="Correctivo","Impacto",""))</f>
        <v>Impacto</v>
      </c>
      <c r="AF35" s="184" t="s">
        <v>198</v>
      </c>
      <c r="AG35" s="184" t="str">
        <f>IF(AND(AD35="Preventivo",AF35="Automático"),"50%",IF(AND(AD35="Preventivo",AF35="Manual"),"40%",IF(AND(AD35="Detectivo",AF35="Automático"),"40%",IF(AND(AD35="Detectivo",AF35="Manual"),"30%",IF(AND(AD35="Correctivo",AF35="Automático"),"35%",IF(AND(AD35="Correctivo",AF35="Manual"),"25%",""))))))</f>
        <v>25%</v>
      </c>
      <c r="AH35" s="184" t="s">
        <v>199</v>
      </c>
      <c r="AI35" s="184" t="s">
        <v>200</v>
      </c>
      <c r="AJ35" s="184" t="s">
        <v>201</v>
      </c>
      <c r="AK35" s="345">
        <v>0.2</v>
      </c>
      <c r="AL35" s="345">
        <f t="shared" si="5"/>
        <v>0.2</v>
      </c>
      <c r="AM35" s="346" t="str">
        <f t="shared" si="4"/>
        <v>Muy Baja</v>
      </c>
      <c r="AN35" s="347">
        <f>IF(AE35='FORMULAS '!$G$60,S35-(S35*AG35),S35)</f>
        <v>0.44999999999999996</v>
      </c>
      <c r="AO35" s="348">
        <f>+AN35</f>
        <v>0.44999999999999996</v>
      </c>
      <c r="AP35" s="349" t="s">
        <v>220</v>
      </c>
      <c r="AQ35" s="350" t="s">
        <v>189</v>
      </c>
      <c r="AR35" s="350" t="s">
        <v>202</v>
      </c>
      <c r="AS35" s="351" t="s">
        <v>356</v>
      </c>
      <c r="AT35" s="183" t="s">
        <v>271</v>
      </c>
      <c r="AU35" s="242" t="s">
        <v>204</v>
      </c>
      <c r="AV35" s="242" t="s">
        <v>205</v>
      </c>
      <c r="AW35" s="308" t="s">
        <v>357</v>
      </c>
      <c r="AX35" s="199"/>
    </row>
    <row r="36" spans="1:50" ht="409.6" customHeight="1" thickTop="1" thickBot="1" x14ac:dyDescent="0.6">
      <c r="A36" s="190"/>
      <c r="B36" s="583"/>
      <c r="C36" s="297" t="s">
        <v>246</v>
      </c>
      <c r="D36" s="297">
        <v>8</v>
      </c>
      <c r="E36" s="181" t="s">
        <v>346</v>
      </c>
      <c r="F36" s="181" t="s">
        <v>358</v>
      </c>
      <c r="G36" s="181" t="s">
        <v>359</v>
      </c>
      <c r="H36" s="180" t="s">
        <v>185</v>
      </c>
      <c r="I36" s="248">
        <v>1</v>
      </c>
      <c r="J36" s="298" t="s">
        <v>349</v>
      </c>
      <c r="K36" s="299">
        <f>+IF(J36="","",IF(J36=$C$81,$D$81,IF(J36=$C$82,$D$82,IF(J36=$C$83,$D$83, IF(J36=$C$84,$D$84,IF(J36=$C$85,$D$85))))))</f>
        <v>0.2</v>
      </c>
      <c r="L36" s="339" t="str">
        <f>+IF(J36="","",IF(J36=$C$81,$B$81,IF(J36=$C$82,$B$82,IF(J36=$C$83,$B$83, IF(J36=$C$84,$B$84,IF(J36=$C$85,$B$85))))))</f>
        <v>Muy Baja</v>
      </c>
      <c r="M36" s="180" t="s">
        <v>252</v>
      </c>
      <c r="N36" s="301">
        <f>+IF(M36="","",IF(M36="N/A","",IF(OR(M36=$M$81,M36=$N$81),$L$81,IF(OR(M36=$M$82,M36=$N$82),$L$82,IF(OR(M36=$M$83,M36=$N$83),$L$83,IF(OR(M36=$M$84,M36=$N$84),$L$84,IF(OR(M36=$M$85,M36=$N$85),$L$85)))))))</f>
        <v>0.6</v>
      </c>
      <c r="O36" s="340" t="str">
        <f>+IF(M36="","",IF(M36="N/A","",IF(OR(M36=$M$81,M36=$N$81),$K$81,IF(OR(M36=$M$82,M36=$N$82),$K$82,IF(OR(M36=$M$83,M36=$N$83),$K$83,IF(OR(M36=$M$84,M36=$N$84),$K$84,IF(OR(M36=$M$85,M36=$N$85),$K$85)))))))</f>
        <v xml:space="preserve">Moderado </v>
      </c>
      <c r="P36" s="341" t="s">
        <v>350</v>
      </c>
      <c r="Q36" s="342">
        <f>+IF(P36="","",IF(P36="N/A","",IF(OR(P36=$M$81,P36=$N$81),$L$81,IF(OR(P36=$M$81,P36=$N$81),$L$81,IF(OR(P36=$M$82,P36=$N$82),$L$82,IF(OR(P36=$M$83,P36=$N$83),$L$83,IF(OR(P36=$M$84,P36=$N$84),$L$84,(IF(OR(P36=$M$85,P36=$N$85),$L$85)))))))))</f>
        <v>0.4</v>
      </c>
      <c r="R36" s="343" t="str">
        <f>+IF(P36="","",IF(P36="N/A","",IF(OR(P36=$M$81,P36=$N$81),$K$81,IF(OR(P36=$M$82,P36=$N$82),$K$82,IF(OR(P36=$M$83,P36=$N$83),$K$83,IF(OR(P36=$M$84,P36=$N$84),$K$84,IF(OR(P36=$M$85,P36=$N$85),$K$85)))))))</f>
        <v>Menor</v>
      </c>
      <c r="S36" s="299">
        <v>0.6</v>
      </c>
      <c r="T36" s="302" t="s">
        <v>220</v>
      </c>
      <c r="U36" s="303" t="s">
        <v>189</v>
      </c>
      <c r="V36" s="182">
        <v>1</v>
      </c>
      <c r="W36" s="183" t="s">
        <v>190</v>
      </c>
      <c r="X36" s="183" t="s">
        <v>271</v>
      </c>
      <c r="Y36" s="177" t="s">
        <v>317</v>
      </c>
      <c r="Z36" s="185" t="s">
        <v>360</v>
      </c>
      <c r="AA36" s="171" t="s">
        <v>361</v>
      </c>
      <c r="AB36" s="171" t="s">
        <v>362</v>
      </c>
      <c r="AC36" s="179" t="s">
        <v>363</v>
      </c>
      <c r="AD36" s="184" t="s">
        <v>219</v>
      </c>
      <c r="AE36" s="184" t="s">
        <v>322</v>
      </c>
      <c r="AF36" s="184" t="s">
        <v>198</v>
      </c>
      <c r="AG36" s="184" t="s">
        <v>364</v>
      </c>
      <c r="AH36" s="184" t="s">
        <v>199</v>
      </c>
      <c r="AI36" s="184" t="s">
        <v>200</v>
      </c>
      <c r="AJ36" s="184" t="s">
        <v>201</v>
      </c>
      <c r="AK36" s="345">
        <v>0.2</v>
      </c>
      <c r="AL36" s="345">
        <f t="shared" si="5"/>
        <v>0.2</v>
      </c>
      <c r="AM36" s="346" t="str">
        <f t="shared" si="4"/>
        <v>Muy Baja</v>
      </c>
      <c r="AN36" s="352">
        <v>0.45</v>
      </c>
      <c r="AO36" s="348">
        <f>+AN36</f>
        <v>0.45</v>
      </c>
      <c r="AP36" s="349" t="s">
        <v>220</v>
      </c>
      <c r="AQ36" s="350" t="s">
        <v>189</v>
      </c>
      <c r="AR36" s="350" t="s">
        <v>202</v>
      </c>
      <c r="AS36" s="242" t="s">
        <v>365</v>
      </c>
      <c r="AT36" s="183" t="s">
        <v>271</v>
      </c>
      <c r="AU36" s="242" t="s">
        <v>204</v>
      </c>
      <c r="AV36" s="242" t="s">
        <v>205</v>
      </c>
      <c r="AW36" s="308" t="s">
        <v>366</v>
      </c>
      <c r="AX36" s="199"/>
    </row>
    <row r="37" spans="1:50" ht="408.75" customHeight="1" thickTop="1" thickBot="1" x14ac:dyDescent="0.6">
      <c r="A37" s="190"/>
      <c r="B37" s="583"/>
      <c r="C37" s="585" t="s">
        <v>181</v>
      </c>
      <c r="D37" s="567">
        <v>9</v>
      </c>
      <c r="E37" s="588" t="s">
        <v>367</v>
      </c>
      <c r="F37" s="588" t="s">
        <v>368</v>
      </c>
      <c r="G37" s="588" t="s">
        <v>369</v>
      </c>
      <c r="H37" s="567" t="s">
        <v>185</v>
      </c>
      <c r="I37" s="591">
        <v>365</v>
      </c>
      <c r="J37" s="605" t="s">
        <v>250</v>
      </c>
      <c r="K37" s="598">
        <f>+IF(J37="","",IF(J37=$C$81,$D$81,IF(J37=$C$82,$D$82,IF(J37=$C$83,$D$83, IF(J37=$C$84,$D$84,IF(J37=$C$85,$D$85))))))</f>
        <v>0.6</v>
      </c>
      <c r="L37" s="564" t="str">
        <f>+IF(J37="","",IF(J37=$C$81,$B$81,IF(J37=$C$82,$B$82,IF(J37=$C$83,$B$83, IF(J37=$C$84,$B$84,IF(J37=$C$85,$B$85))))))</f>
        <v>Media</v>
      </c>
      <c r="M37" s="567" t="s">
        <v>187</v>
      </c>
      <c r="N37" s="570"/>
      <c r="O37" s="630"/>
      <c r="P37" s="567" t="s">
        <v>350</v>
      </c>
      <c r="Q37" s="570">
        <f>+IF(P37="","",IF(P37="N/A","",IF(OR(P37=$M$81,P37=$N$81),$L$81,IF(OR(P37=$M$81,P37=$N$81),$L$81,IF(OR(P37=$M$82,P37=$N$82),$L$82,IF(OR(P37=$M$83,P37=$N$83),$L$83,IF(OR(P37=$M$84,P37=$N$84),$L$84,(IF(OR(P37=$M$85,P37=$N$85),$L$85)))))))))</f>
        <v>0.4</v>
      </c>
      <c r="R37" s="573" t="str">
        <f>+IF(P37="","",IF(P37="N/A","",IF(OR(P37=$M$81,P37=$N$81),$K$81,IF(OR(P37=$M$82,P37=$N$82),$K$82,IF(OR(P37=$M$83,P37=$N$83),$K$83,IF(OR(P37=$M$84,P37=$N$84),$K$84,IF(OR(P37=$M$85,P37=$N$85),$K$85)))))))</f>
        <v>Menor</v>
      </c>
      <c r="S37" s="598">
        <v>0.4</v>
      </c>
      <c r="T37" s="644" t="s">
        <v>370</v>
      </c>
      <c r="U37" s="646" t="s">
        <v>189</v>
      </c>
      <c r="V37" s="280">
        <v>1</v>
      </c>
      <c r="W37" s="608" t="s">
        <v>190</v>
      </c>
      <c r="X37" s="235" t="s">
        <v>371</v>
      </c>
      <c r="Y37" s="235" t="s">
        <v>317</v>
      </c>
      <c r="Z37" s="235" t="s">
        <v>372</v>
      </c>
      <c r="AA37" s="237" t="s">
        <v>373</v>
      </c>
      <c r="AB37" s="353" t="s">
        <v>374</v>
      </c>
      <c r="AC37" s="354" t="s">
        <v>375</v>
      </c>
      <c r="AD37" s="355" t="s">
        <v>213</v>
      </c>
      <c r="AE37" s="243" t="str">
        <f>IF(OR(AD37="Preventivo",AD37="Detectivo"),"Probabilidad",IF(AD37="Correctivo","Impacto",""))</f>
        <v>Probabilidad</v>
      </c>
      <c r="AF37" s="243" t="s">
        <v>198</v>
      </c>
      <c r="AG37" s="243" t="str">
        <f>IF(AND(AD37="Preventivo",AF37="Automático"),"50%",IF(AND(AD37="Preventivo",AF37="Manual"),"40%",IF(AND(AD37="Detectivo",AF37="Automático"),"40%",IF(AND(AD37="Detectivo",AF37="Manual"),"30%",IF(AND(AD37="Correctivo",AF37="Automático"),"35%",IF(AND(AD37="Correctivo",AF37="Manual"),"25%",""))))))</f>
        <v>30%</v>
      </c>
      <c r="AH37" s="243" t="s">
        <v>199</v>
      </c>
      <c r="AI37" s="243" t="s">
        <v>200</v>
      </c>
      <c r="AJ37" s="243" t="s">
        <v>201</v>
      </c>
      <c r="AK37" s="335">
        <f>IFERROR(IF(AE37="Probabilidad",(K37-(+K37*AG37)),IF(AE37="Impacto",KK37,"")),"")</f>
        <v>0.42</v>
      </c>
      <c r="AL37" s="335">
        <f t="shared" si="5"/>
        <v>0.42</v>
      </c>
      <c r="AM37" s="336" t="str">
        <f t="shared" si="4"/>
        <v>Media</v>
      </c>
      <c r="AN37" s="352">
        <v>0.4</v>
      </c>
      <c r="AO37" s="356">
        <f>+AN37</f>
        <v>0.4</v>
      </c>
      <c r="AP37" s="357" t="s">
        <v>370</v>
      </c>
      <c r="AQ37" s="249" t="s">
        <v>189</v>
      </c>
      <c r="AR37" s="611" t="s">
        <v>202</v>
      </c>
      <c r="AS37" s="608" t="s">
        <v>376</v>
      </c>
      <c r="AT37" s="608" t="s">
        <v>371</v>
      </c>
      <c r="AU37" s="608" t="s">
        <v>204</v>
      </c>
      <c r="AV37" s="608" t="s">
        <v>205</v>
      </c>
      <c r="AW37" s="621" t="s">
        <v>377</v>
      </c>
      <c r="AX37" s="358"/>
    </row>
    <row r="38" spans="1:50" ht="408.75" customHeight="1" thickTop="1" thickBot="1" x14ac:dyDescent="0.6">
      <c r="A38" s="190"/>
      <c r="B38" s="583"/>
      <c r="C38" s="587"/>
      <c r="D38" s="569"/>
      <c r="E38" s="590"/>
      <c r="F38" s="590"/>
      <c r="G38" s="590"/>
      <c r="H38" s="569"/>
      <c r="I38" s="593"/>
      <c r="J38" s="607"/>
      <c r="K38" s="600"/>
      <c r="L38" s="566"/>
      <c r="M38" s="569"/>
      <c r="N38" s="572"/>
      <c r="O38" s="648"/>
      <c r="P38" s="569"/>
      <c r="Q38" s="572"/>
      <c r="R38" s="575"/>
      <c r="S38" s="600"/>
      <c r="T38" s="645"/>
      <c r="U38" s="647"/>
      <c r="V38" s="248">
        <v>2</v>
      </c>
      <c r="W38" s="610"/>
      <c r="X38" s="263" t="s">
        <v>371</v>
      </c>
      <c r="Y38" s="263" t="s">
        <v>378</v>
      </c>
      <c r="Z38" s="263" t="s">
        <v>379</v>
      </c>
      <c r="AA38" s="260" t="s">
        <v>380</v>
      </c>
      <c r="AB38" s="260" t="s">
        <v>381</v>
      </c>
      <c r="AC38" s="260" t="s">
        <v>382</v>
      </c>
      <c r="AD38" s="262" t="s">
        <v>219</v>
      </c>
      <c r="AE38" s="262" t="s">
        <v>322</v>
      </c>
      <c r="AF38" s="262" t="s">
        <v>198</v>
      </c>
      <c r="AG38" s="262" t="s">
        <v>364</v>
      </c>
      <c r="AH38" s="262" t="s">
        <v>199</v>
      </c>
      <c r="AI38" s="262" t="s">
        <v>200</v>
      </c>
      <c r="AJ38" s="262" t="s">
        <v>201</v>
      </c>
      <c r="AK38" s="195">
        <v>0.42</v>
      </c>
      <c r="AL38" s="195">
        <f t="shared" si="5"/>
        <v>0.42</v>
      </c>
      <c r="AM38" s="294" t="str">
        <f t="shared" si="4"/>
        <v>Media</v>
      </c>
      <c r="AN38" s="196">
        <v>0.3</v>
      </c>
      <c r="AO38" s="196">
        <v>0.3</v>
      </c>
      <c r="AP38" s="359" t="s">
        <v>370</v>
      </c>
      <c r="AQ38" s="259" t="s">
        <v>189</v>
      </c>
      <c r="AR38" s="613"/>
      <c r="AS38" s="610"/>
      <c r="AT38" s="610"/>
      <c r="AU38" s="610"/>
      <c r="AV38" s="610"/>
      <c r="AW38" s="623"/>
      <c r="AX38" s="199"/>
    </row>
    <row r="39" spans="1:50" ht="301.5" customHeight="1" thickTop="1" x14ac:dyDescent="0.55000000000000004">
      <c r="A39" s="190"/>
      <c r="B39" s="583"/>
      <c r="C39" s="586" t="s">
        <v>181</v>
      </c>
      <c r="D39" s="568">
        <v>10</v>
      </c>
      <c r="E39" s="568" t="s">
        <v>182</v>
      </c>
      <c r="F39" s="652" t="s">
        <v>383</v>
      </c>
      <c r="G39" s="589" t="s">
        <v>384</v>
      </c>
      <c r="H39" s="568" t="s">
        <v>185</v>
      </c>
      <c r="I39" s="592">
        <v>12</v>
      </c>
      <c r="J39" s="606" t="s">
        <v>186</v>
      </c>
      <c r="K39" s="599">
        <f>+IF(J39="","",IF(J39=$C$81,$D$81,IF(J39=$C$82,$D$82,IF(J39=$C$83,$D$83, IF(J39=$C$84,$D$84,IF(J39=$C$85,$D$85))))))</f>
        <v>0.4</v>
      </c>
      <c r="L39" s="565" t="str">
        <f>+IF(J39="","",IF(J39=$C$81,$B$81,IF(J39=$C$82,$B$82,IF(J39=$C$83,$B$83, IF(J39=$C$84,$B$84,IF(J39=$C$85,$B$85))))))</f>
        <v>Baja</v>
      </c>
      <c r="M39" s="568" t="s">
        <v>287</v>
      </c>
      <c r="N39" s="571">
        <f>+IF(M39="","",IF(M39="N/A","",IF(OR(M39=$M$81,M39=$N$81),$L$81,IF(OR(M39=$M$82,M39=$N$82),$L$82,IF(OR(M39=$M$83,M39=$N$83),$L$83,IF(OR(M39=$M$84,M39=$N$84),$L$84,IF(OR(M39=$M$85,M39=$N$85),$L$85)))))))</f>
        <v>1</v>
      </c>
      <c r="O39" s="574" t="str">
        <f>+IF(M39="","",IF(M39="N/A","",IF(OR(M39=$M$81,M39=$N$81),$K$81,IF(OR(M39=$M$82,M39=$N$82),$K$82,IF(OR(M39=$M$83,M39=$N$83),$K$83,IF(OR(M39=$M$84,M39=$N$84),$K$84,IF(OR(M39=$M$85,M39=$N$85),$K$85)))))))</f>
        <v>Catastrófico</v>
      </c>
      <c r="P39" s="568" t="s">
        <v>226</v>
      </c>
      <c r="Q39" s="571">
        <f>+IF(P39="","",IF(P39="N/A","",IF(OR(P39=$M$81,P39=$N$81),$L$81,IF(OR(P39=$M$81,P39=$N$81),$L$81,IF(OR(P39=$M$82,P39=$N$82),$L$82,IF(OR(P39=$M$83,P39=$N$83),$L$83,IF(OR(P39=$M$84,P39=$N$84),$L$84,(IF(OR(P39=$M$85,P39=$N$85),$L$85)))))))))</f>
        <v>0.8</v>
      </c>
      <c r="R39" s="574" t="str">
        <f>+IF(P39="","",IF(P39="N/A","",IF(OR(P39=$M$81,P39=$N$81),$K$81,IF(OR(P39=$M$82,P39=$N$82),$K$82,IF(OR(P39=$M$83,P39=$N$83),$K$83,IF(OR(P39=$M$84,P39=$N$84),$K$84,IF(OR(P39=$M$85,P39=$N$85),$K$85)))))))</f>
        <v xml:space="preserve">Mayor </v>
      </c>
      <c r="S39" s="599">
        <f>+IF(N39="",Q39,IF(Q39="",N39,IF(N39&gt;Q39,N39,Q39)))</f>
        <v>1</v>
      </c>
      <c r="T39" s="574" t="str">
        <f>+IF(S39="","",IF(S39=$L$81,$K$81,IF(S39=$L$82,$K$82,IF(S39=$L$83,$K$83,IF(S39=$L$84,$K$84,IF(S39=$L$85,$K$85))))))</f>
        <v>Catastrófico</v>
      </c>
      <c r="U39" s="612" t="str">
        <f>IFERROR(IF(OR(AND(L39="Muy Baja",T39="Leve"),AND(L39="Muy Baja",T39="Menor"),AND(L39="Baja",T39="Leve")),"BAJO",IF(OR(AND(L39="Muy baja",T39="Moderado"),AND(L39="Baja",T39="Menor"),AND(L39="Baja",T39="Moderado"),AND(L39="Media",T39="Leve"),AND(L39="Media",T39="Menor"),AND(L39="Media",T39="Moderado"),AND(L39="Alta",T39="Leve"),AND(L39="Alta",T39="Menor")),"MODERADO",IF(OR(AND(L39="Muy Baja",T39="Mayor"),AND(L39="Baja",T39="Mayor"),AND(L39="Media",T39="Mayor"),AND(L39="Alta",T39="Moderado"),AND(L39="Alta",T39="Mayor"),AND(L39="Muy Alta",T39="Leve"),AND(L39="Muy Alta",T39="Menor"),AND(L39="Muy Alta",T39="Moderado"),AND(L39="Muy Alta",T39="Mayor")),"ALTO",IF(OR(AND(L39="Muy Baja",T39="Catastrófico"),AND(L39="Baja",T39="Catastrófico"),AND(L39="Media",T39="Catastrófico"),AND(L39="Alta",T39="Catastrófico"),AND(L39="Muy Alta",T39="Catastrófico")),"EXTREMO","")))),"")</f>
        <v>EXTREMO</v>
      </c>
      <c r="V39" s="241">
        <v>1</v>
      </c>
      <c r="W39" s="608" t="s">
        <v>385</v>
      </c>
      <c r="X39" s="568" t="s">
        <v>386</v>
      </c>
      <c r="Y39" s="240" t="s">
        <v>387</v>
      </c>
      <c r="Z39" s="238" t="s">
        <v>388</v>
      </c>
      <c r="AA39" s="236" t="s">
        <v>389</v>
      </c>
      <c r="AB39" s="236" t="s">
        <v>390</v>
      </c>
      <c r="AC39" s="246" t="s">
        <v>391</v>
      </c>
      <c r="AD39" s="241" t="s">
        <v>213</v>
      </c>
      <c r="AE39" s="241" t="str">
        <f>IF(OR(AD39="Preventivo",AD39="Detectivo"),"Probabilidad",IF(AD39="Correctivo","Impacto",""))</f>
        <v>Probabilidad</v>
      </c>
      <c r="AF39" s="241" t="s">
        <v>198</v>
      </c>
      <c r="AG39" s="241" t="str">
        <f>IF(AND(AD39="Preventivo",AF39="Automático"),"50%",IF(AND(AD39="Preventivo",AF39="Manual"),"40%",IF(AND(AD39="Detectivo",AF39="Automático"),"40%",IF(AND(AD39="Detectivo",AF39="Manual"),"30%",IF(AND(AD39="Correctivo",AF39="Automático"),"35%",IF(AND(AD39="Correctivo",AF39="Manual"),"25%",""))))))</f>
        <v>30%</v>
      </c>
      <c r="AH39" s="241" t="s">
        <v>199</v>
      </c>
      <c r="AI39" s="241" t="s">
        <v>200</v>
      </c>
      <c r="AJ39" s="241" t="s">
        <v>201</v>
      </c>
      <c r="AK39" s="197">
        <f>IFERROR(IF(AE39="Probabilidad",(K39-(+K39*AG39)),IF(AE39="Impacto",#REF!,"")),"")</f>
        <v>0.28000000000000003</v>
      </c>
      <c r="AL39" s="197">
        <f t="shared" si="5"/>
        <v>0.28000000000000003</v>
      </c>
      <c r="AM39" s="311" t="str">
        <f t="shared" si="4"/>
        <v>Baja</v>
      </c>
      <c r="AN39" s="198">
        <f>IF(AE39='FORMULAS '!$G$60,S39-(S39*AG39),S39)</f>
        <v>1</v>
      </c>
      <c r="AO39" s="198">
        <f>+AN39</f>
        <v>1</v>
      </c>
      <c r="AP39" s="360" t="str">
        <f>+IF(AN39="","",IF(AN39=$L$81,$K$81,IF(AN39=$L$82,$K$82,IF(AN39=$L$83,$K$83,IF(AN39=$L$84,$K$84,IF(AN39=$L$85,$K$85))))))</f>
        <v>Catastrófico</v>
      </c>
      <c r="AQ39" s="354" t="str">
        <f>IFERROR(IF(OR(AND(AM39="Muy Baja",AP39="Leve"),AND(AM39="Muy Baja",AP39="Menor"),AND(AM39="Baja",AP39="Leve")),"Bajo",IF(OR(AND(AM39="Muy baja",AP39="Moderado"),AND(AM39="Baja",AP39="Menor"),AND(AM39="Baja",AP39="Moderado"),AND(AM39="Media",AP39="Leve"),AND(AM39="Media",AP39="Menor"),AND(AM39="Media",AP39="Moderado"),AND(AM39="Alta",AP39="Leve"),AND(AM39="Alta",AP39="Menor")),"Moderado",IF(OR(AND(AM39="Muy Baja",AP39="Mayor"),AND(AM39="Baja",AP39="Mayor"),AND(AM39="Media",AP39="Mayor"),AND(AM39="Alta",AP39="Moderado"),AND(AM39="Alta",AP39="Mayor"),AND(AM39="Muy Alta",AP39="Leve"),AND(AM39="Muy Alta",AP39="Menor"),AND(AM39="Muy Alta",AP39="Moderado"),AND(AM39="Muy Alta",AP39="Mayor")),"Alto",IF(OR(AND(AM39="Muy Baja",AP39="Catastrófico"),AND(AM39="Baja",AP39="Catastrófico"),AND(AM39="Media",AP39="Catastrófico"),AND(AM39="Alta",AP39="Catastrófico"),AND(AM39="Muy Alta",AP39="Catastrófico")),"Extremo","")))),"")</f>
        <v>Extremo</v>
      </c>
      <c r="AR39" s="612" t="s">
        <v>202</v>
      </c>
      <c r="AS39" s="615" t="s">
        <v>392</v>
      </c>
      <c r="AT39" s="615" t="s">
        <v>228</v>
      </c>
      <c r="AU39" s="615" t="s">
        <v>204</v>
      </c>
      <c r="AV39" s="615" t="s">
        <v>393</v>
      </c>
      <c r="AW39" s="622" t="s">
        <v>394</v>
      </c>
      <c r="AX39" s="199"/>
    </row>
    <row r="40" spans="1:50" ht="409.5" customHeight="1" thickBot="1" x14ac:dyDescent="0.6">
      <c r="A40" s="190"/>
      <c r="B40" s="584"/>
      <c r="C40" s="587"/>
      <c r="D40" s="569"/>
      <c r="E40" s="569"/>
      <c r="F40" s="653"/>
      <c r="G40" s="590"/>
      <c r="H40" s="569"/>
      <c r="I40" s="593"/>
      <c r="J40" s="607"/>
      <c r="K40" s="600"/>
      <c r="L40" s="566"/>
      <c r="M40" s="569"/>
      <c r="N40" s="572"/>
      <c r="O40" s="575"/>
      <c r="P40" s="569"/>
      <c r="Q40" s="572"/>
      <c r="R40" s="575"/>
      <c r="S40" s="600"/>
      <c r="T40" s="575"/>
      <c r="U40" s="613"/>
      <c r="V40" s="248">
        <v>2</v>
      </c>
      <c r="W40" s="610"/>
      <c r="X40" s="569"/>
      <c r="Y40" s="244" t="s">
        <v>387</v>
      </c>
      <c r="Z40" s="247" t="s">
        <v>395</v>
      </c>
      <c r="AA40" s="242" t="s">
        <v>396</v>
      </c>
      <c r="AB40" s="242" t="s">
        <v>397</v>
      </c>
      <c r="AC40" s="260" t="s">
        <v>398</v>
      </c>
      <c r="AD40" s="248" t="s">
        <v>213</v>
      </c>
      <c r="AE40" s="248" t="str">
        <f>IF(OR(AD40="Preventivo",AD40="Detectivo"),"Probabilidad",IF(AD40="Correctivo","Impacto",""))</f>
        <v>Probabilidad</v>
      </c>
      <c r="AF40" s="248" t="s">
        <v>198</v>
      </c>
      <c r="AG40" s="248" t="str">
        <f>IF(AND(AD40="Preventivo",AF40="Automático"),"50%",IF(AND(AD40="Preventivo",AF40="Manual"),"40%",IF(AND(AD40="Detectivo",AF40="Automático"),"40%",IF(AND(AD40="Detectivo",AF40="Manual"),"30%",IF(AND(AD40="Correctivo",AF40="Automático"),"35%",IF(AND(AD40="Correctivo",AF40="Manual"),"25%",""))))))</f>
        <v>30%</v>
      </c>
      <c r="AH40" s="248" t="s">
        <v>199</v>
      </c>
      <c r="AI40" s="248" t="s">
        <v>200</v>
      </c>
      <c r="AJ40" s="248" t="s">
        <v>201</v>
      </c>
      <c r="AK40" s="195">
        <v>0.2</v>
      </c>
      <c r="AL40" s="168">
        <f t="shared" si="5"/>
        <v>0.2</v>
      </c>
      <c r="AM40" s="169" t="str">
        <f t="shared" si="4"/>
        <v>Muy Baja</v>
      </c>
      <c r="AN40" s="170">
        <f>IF(AE40='FORMULAS '!$G$60,S39-(S39*AG40),S39)</f>
        <v>1</v>
      </c>
      <c r="AO40" s="196">
        <f>+AN40</f>
        <v>1</v>
      </c>
      <c r="AP40" s="361" t="str">
        <f>+IF(AN40="","",IF(AN40=$L$81,$K$81,IF(AN40=$L$82,$K$82,IF(AN40=$L$83,$K$83,IF(AN40=$L$84,$K$84,IF(AN40=$L$85,$K$85))))))</f>
        <v>Catastrófico</v>
      </c>
      <c r="AQ40" s="264" t="str">
        <f>IFERROR(IF(OR(AND(AM40="Muy Baja",AP40="Leve"),AND(AM40="Muy Baja",AP40="Menor"),AND(AM40="Baja",AP40="Leve")),"Bajo",IF(OR(AND(AM40="Muy baja",AP40="Moderado"),AND(AM40="Baja",AP40="Menor"),AND(AM40="Baja",AP40="Moderado"),AND(AM40="Media",AP40="Leve"),AND(AM40="Media",AP40="Menor"),AND(AM40="Media",AP40="Moderado"),AND(AM40="Alta",AP40="Leve"),AND(AM40="Alta",AP40="Menor")),"Moderado",IF(OR(AND(AM40="Muy Baja",AP40="Mayor"),AND(AM40="Baja",AP40="Mayor"),AND(AM40="Media",AP40="Mayor"),AND(AM40="Alta",AP40="Moderado"),AND(AM40="Alta",AP40="Mayor"),AND(AM40="Muy Alta",AP40="Leve"),AND(AM40="Muy Alta",AP40="Menor"),AND(AM40="Muy Alta",AP40="Moderado"),AND(AM40="Muy Alta",AP40="Mayor")),"Alto",IF(OR(AND(AM40="Muy Baja",AP40="Catastrófico"),AND(AM40="Baja",AP40="Catastrófico"),AND(AM40="Media",AP40="Catastrófico"),AND(AM40="Alta",AP40="Catastrófico"),AND(AM40="Muy Alta",AP40="Catastrófico")),"Extremo","")))),"")</f>
        <v>Extremo</v>
      </c>
      <c r="AR40" s="613"/>
      <c r="AS40" s="616"/>
      <c r="AT40" s="616"/>
      <c r="AU40" s="616"/>
      <c r="AV40" s="616"/>
      <c r="AW40" s="623"/>
      <c r="AX40" s="199"/>
    </row>
    <row r="41" spans="1:50" s="362" customFormat="1" ht="79.5" customHeight="1" thickBot="1" x14ac:dyDescent="0.6">
      <c r="B41" s="363"/>
      <c r="C41" s="364"/>
      <c r="D41" s="365"/>
      <c r="E41" s="365"/>
      <c r="F41" s="366"/>
      <c r="G41" s="366"/>
      <c r="H41" s="365"/>
      <c r="I41" s="367"/>
      <c r="J41" s="368"/>
      <c r="K41" s="369"/>
      <c r="L41" s="367"/>
      <c r="M41" s="365"/>
      <c r="N41" s="369"/>
      <c r="O41" s="367"/>
      <c r="P41" s="365"/>
      <c r="Q41" s="369"/>
      <c r="R41" s="367"/>
      <c r="S41" s="369"/>
      <c r="T41" s="367"/>
      <c r="U41" s="370"/>
      <c r="V41" s="367"/>
      <c r="W41" s="365"/>
      <c r="X41" s="365"/>
      <c r="Y41" s="367"/>
      <c r="Z41" s="366"/>
      <c r="AA41" s="365"/>
      <c r="AB41" s="365"/>
      <c r="AC41" s="366"/>
      <c r="AD41" s="367"/>
      <c r="AE41" s="367"/>
      <c r="AF41" s="367"/>
      <c r="AG41" s="367"/>
      <c r="AH41" s="367"/>
      <c r="AI41" s="367"/>
      <c r="AJ41" s="367"/>
      <c r="AK41" s="371"/>
      <c r="AL41" s="371"/>
      <c r="AM41" s="370"/>
      <c r="AN41" s="372"/>
      <c r="AO41" s="372"/>
      <c r="AP41" s="373"/>
      <c r="AQ41" s="370"/>
      <c r="AR41" s="370"/>
      <c r="AS41" s="374"/>
      <c r="AT41" s="374"/>
      <c r="AU41" s="374"/>
      <c r="AV41" s="374"/>
      <c r="AW41" s="375"/>
      <c r="AX41" s="376"/>
    </row>
    <row r="42" spans="1:50" s="190" customFormat="1" ht="319.5" customHeight="1" x14ac:dyDescent="0.55000000000000004">
      <c r="B42" s="662" t="s">
        <v>180</v>
      </c>
      <c r="C42" s="658" t="s">
        <v>181</v>
      </c>
      <c r="D42" s="658">
        <v>1</v>
      </c>
      <c r="E42" s="640" t="s">
        <v>182</v>
      </c>
      <c r="F42" s="664" t="s">
        <v>399</v>
      </c>
      <c r="G42" s="640" t="s">
        <v>400</v>
      </c>
      <c r="H42" s="658" t="s">
        <v>185</v>
      </c>
      <c r="I42" s="680">
        <v>5000</v>
      </c>
      <c r="J42" s="682" t="s">
        <v>224</v>
      </c>
      <c r="K42" s="654">
        <v>0.8</v>
      </c>
      <c r="L42" s="656" t="s">
        <v>401</v>
      </c>
      <c r="M42" s="658" t="s">
        <v>187</v>
      </c>
      <c r="N42" s="660"/>
      <c r="O42" s="674"/>
      <c r="P42" s="658" t="s">
        <v>188</v>
      </c>
      <c r="Q42" s="660">
        <v>0.8</v>
      </c>
      <c r="R42" s="676" t="s">
        <v>270</v>
      </c>
      <c r="S42" s="654">
        <v>0.8</v>
      </c>
      <c r="T42" s="678" t="s">
        <v>270</v>
      </c>
      <c r="U42" s="670" t="s">
        <v>227</v>
      </c>
      <c r="V42" s="255">
        <v>1</v>
      </c>
      <c r="W42" s="672" t="s">
        <v>402</v>
      </c>
      <c r="X42" s="672" t="s">
        <v>403</v>
      </c>
      <c r="Y42" s="640" t="s">
        <v>404</v>
      </c>
      <c r="Z42" s="414" t="s">
        <v>405</v>
      </c>
      <c r="AA42" s="414" t="s">
        <v>406</v>
      </c>
      <c r="AB42" s="414" t="s">
        <v>407</v>
      </c>
      <c r="AC42" s="414" t="s">
        <v>408</v>
      </c>
      <c r="AD42" s="255" t="s">
        <v>197</v>
      </c>
      <c r="AE42" s="255" t="str">
        <f t="shared" ref="AE42:AE48" si="6">IF(OR(AD42="Preventivo",AD42="Detectivo"),"Probabilidad",IF(AD42="Correctivo","Impacto",""))</f>
        <v>Probabilidad</v>
      </c>
      <c r="AF42" s="256" t="s">
        <v>198</v>
      </c>
      <c r="AG42" s="256" t="str">
        <f>IF(AND(AD42="Preventivo",AF42="Automático"),"50%",IF(AND(AD42="Preventivo",AF42="Manual"),"40%",IF(AND(AD42="Detectivo",AF42="Automático"),"40%",IF(AND(AD42="Detectivo",AF42="Manual"),"30%",IF(AND(AD42="Correctivo",AF42="Automático"),"35%",IF(AND(AD42="Correctivo",AF42="Manual"),"25%",""))))))</f>
        <v>40%</v>
      </c>
      <c r="AH42" s="256" t="s">
        <v>199</v>
      </c>
      <c r="AI42" s="256" t="s">
        <v>200</v>
      </c>
      <c r="AJ42" s="256" t="s">
        <v>201</v>
      </c>
      <c r="AK42" s="191">
        <f>IFERROR(IF(AE42="Probabilidad",(K42-(+K42*AG42)),IF(AE42="Impacto",KK42,"")),"")</f>
        <v>0.48</v>
      </c>
      <c r="AL42" s="191">
        <f t="shared" ref="AL42:AL48" si="7">+AK42</f>
        <v>0.48</v>
      </c>
      <c r="AM42" s="286" t="str">
        <f>IFERROR(IF(AK42="","",IF(AK42&lt;=0.2,"Muy Baja",IF(AK42&lt;=0.4,"Baja",IF(AK42&lt;=0.6,"Media",IF(AK42&lt;=0.8,"Alta","Muy Alta"))))),"")</f>
        <v>Media</v>
      </c>
      <c r="AN42" s="192">
        <f>IF(AE42='FORMULAS '!$G$60,S42-(S42*AG42),S42)</f>
        <v>0.8</v>
      </c>
      <c r="AO42" s="287">
        <f>+AN42</f>
        <v>0.8</v>
      </c>
      <c r="AP42" s="377" t="s">
        <v>270</v>
      </c>
      <c r="AQ42" s="378" t="s">
        <v>227</v>
      </c>
      <c r="AR42" s="670" t="s">
        <v>202</v>
      </c>
      <c r="AS42" s="666" t="s">
        <v>409</v>
      </c>
      <c r="AT42" s="666" t="s">
        <v>410</v>
      </c>
      <c r="AU42" s="666" t="s">
        <v>411</v>
      </c>
      <c r="AV42" s="666" t="s">
        <v>393</v>
      </c>
      <c r="AW42" s="668" t="s">
        <v>412</v>
      </c>
      <c r="AX42" s="194"/>
    </row>
    <row r="43" spans="1:50" s="190" customFormat="1" ht="409.5" customHeight="1" x14ac:dyDescent="0.55000000000000004">
      <c r="B43" s="568"/>
      <c r="C43" s="658"/>
      <c r="D43" s="658"/>
      <c r="E43" s="640"/>
      <c r="F43" s="664"/>
      <c r="G43" s="640"/>
      <c r="H43" s="658"/>
      <c r="I43" s="680"/>
      <c r="J43" s="682"/>
      <c r="K43" s="654"/>
      <c r="L43" s="656"/>
      <c r="M43" s="658"/>
      <c r="N43" s="660"/>
      <c r="O43" s="674"/>
      <c r="P43" s="658"/>
      <c r="Q43" s="660"/>
      <c r="R43" s="676"/>
      <c r="S43" s="654"/>
      <c r="T43" s="678"/>
      <c r="U43" s="670"/>
      <c r="V43" s="255">
        <v>2</v>
      </c>
      <c r="W43" s="672"/>
      <c r="X43" s="672"/>
      <c r="Y43" s="640"/>
      <c r="Z43" s="414" t="s">
        <v>559</v>
      </c>
      <c r="AA43" s="414" t="s">
        <v>560</v>
      </c>
      <c r="AB43" s="414" t="s">
        <v>561</v>
      </c>
      <c r="AC43" s="414" t="s">
        <v>413</v>
      </c>
      <c r="AD43" s="255" t="s">
        <v>213</v>
      </c>
      <c r="AE43" s="255" t="str">
        <f t="shared" si="6"/>
        <v>Probabilidad</v>
      </c>
      <c r="AF43" s="256" t="s">
        <v>198</v>
      </c>
      <c r="AG43" s="256" t="str">
        <f t="shared" ref="AG43:AG48" si="8">IF(AND(AD43="Preventivo",AF43="Automático"),"50%",IF(AND(AD43="Preventivo",AF43="Manual"),"40%",IF(AND(AD43="Detectivo",AF43="Automático"),"40%",IF(AND(AD43="Detectivo",AF43="Manual"),"30%",IF(AND(AD43="Correctivo",AF43="Automático"),"35%",IF(AND(AD43="Correctivo",AF43="Manual"),"25%",""))))))</f>
        <v>30%</v>
      </c>
      <c r="AH43" s="256" t="s">
        <v>199</v>
      </c>
      <c r="AI43" s="256" t="s">
        <v>200</v>
      </c>
      <c r="AJ43" s="256" t="s">
        <v>201</v>
      </c>
      <c r="AK43" s="191">
        <v>0.34</v>
      </c>
      <c r="AL43" s="191">
        <f t="shared" si="7"/>
        <v>0.34</v>
      </c>
      <c r="AM43" s="286" t="str">
        <f t="shared" ref="AM43:AM48" si="9">IFERROR(IF(AK43="","",IF(AK43&lt;=0.2,"Muy Baja",IF(AK43&lt;=0.4,"Baja",IF(AK43&lt;=0.6,"Media",IF(AK43&lt;=0.8,"Alta","Muy Alta"))))),"")</f>
        <v>Baja</v>
      </c>
      <c r="AN43" s="192">
        <v>0.8</v>
      </c>
      <c r="AO43" s="287">
        <f t="shared" ref="AO43:AO48" si="10">+AN43</f>
        <v>0.8</v>
      </c>
      <c r="AP43" s="377" t="s">
        <v>270</v>
      </c>
      <c r="AQ43" s="259" t="s">
        <v>227</v>
      </c>
      <c r="AR43" s="670"/>
      <c r="AS43" s="666"/>
      <c r="AT43" s="666"/>
      <c r="AU43" s="666"/>
      <c r="AV43" s="666"/>
      <c r="AW43" s="668"/>
      <c r="AX43" s="194"/>
    </row>
    <row r="44" spans="1:50" s="190" customFormat="1" ht="409.5" customHeight="1" x14ac:dyDescent="0.55000000000000004">
      <c r="B44" s="568"/>
      <c r="C44" s="658"/>
      <c r="D44" s="658"/>
      <c r="E44" s="640"/>
      <c r="F44" s="664"/>
      <c r="G44" s="640"/>
      <c r="H44" s="658"/>
      <c r="I44" s="680"/>
      <c r="J44" s="682"/>
      <c r="K44" s="654"/>
      <c r="L44" s="656"/>
      <c r="M44" s="658"/>
      <c r="N44" s="660"/>
      <c r="O44" s="674"/>
      <c r="P44" s="658"/>
      <c r="Q44" s="660"/>
      <c r="R44" s="676"/>
      <c r="S44" s="654"/>
      <c r="T44" s="678"/>
      <c r="U44" s="670"/>
      <c r="V44" s="255">
        <v>3</v>
      </c>
      <c r="W44" s="672"/>
      <c r="X44" s="672"/>
      <c r="Y44" s="640"/>
      <c r="Z44" s="414" t="s">
        <v>414</v>
      </c>
      <c r="AA44" s="412" t="s">
        <v>415</v>
      </c>
      <c r="AB44" s="414" t="s">
        <v>562</v>
      </c>
      <c r="AC44" s="414" t="s">
        <v>416</v>
      </c>
      <c r="AD44" s="255" t="s">
        <v>213</v>
      </c>
      <c r="AE44" s="255" t="str">
        <f t="shared" si="6"/>
        <v>Probabilidad</v>
      </c>
      <c r="AF44" s="256" t="s">
        <v>198</v>
      </c>
      <c r="AG44" s="256" t="str">
        <f t="shared" si="8"/>
        <v>30%</v>
      </c>
      <c r="AH44" s="256" t="s">
        <v>199</v>
      </c>
      <c r="AI44" s="256" t="s">
        <v>200</v>
      </c>
      <c r="AJ44" s="256" t="s">
        <v>201</v>
      </c>
      <c r="AK44" s="191">
        <v>0.24</v>
      </c>
      <c r="AL44" s="191">
        <f t="shared" si="7"/>
        <v>0.24</v>
      </c>
      <c r="AM44" s="286" t="str">
        <f t="shared" si="9"/>
        <v>Baja</v>
      </c>
      <c r="AN44" s="192">
        <v>0.8</v>
      </c>
      <c r="AO44" s="287">
        <f t="shared" si="10"/>
        <v>0.8</v>
      </c>
      <c r="AP44" s="377" t="s">
        <v>270</v>
      </c>
      <c r="AQ44" s="259" t="s">
        <v>227</v>
      </c>
      <c r="AR44" s="670"/>
      <c r="AS44" s="666"/>
      <c r="AT44" s="666"/>
      <c r="AU44" s="666"/>
      <c r="AV44" s="666"/>
      <c r="AW44" s="668"/>
      <c r="AX44" s="194"/>
    </row>
    <row r="45" spans="1:50" s="190" customFormat="1" ht="409.6" customHeight="1" x14ac:dyDescent="0.55000000000000004">
      <c r="B45" s="568"/>
      <c r="C45" s="658"/>
      <c r="D45" s="658"/>
      <c r="E45" s="640"/>
      <c r="F45" s="664"/>
      <c r="G45" s="640"/>
      <c r="H45" s="658"/>
      <c r="I45" s="680"/>
      <c r="J45" s="682"/>
      <c r="K45" s="654"/>
      <c r="L45" s="656"/>
      <c r="M45" s="658"/>
      <c r="N45" s="660"/>
      <c r="O45" s="674"/>
      <c r="P45" s="658"/>
      <c r="Q45" s="660"/>
      <c r="R45" s="676"/>
      <c r="S45" s="654"/>
      <c r="T45" s="678"/>
      <c r="U45" s="670"/>
      <c r="V45" s="255">
        <v>4</v>
      </c>
      <c r="W45" s="672"/>
      <c r="X45" s="672"/>
      <c r="Y45" s="640"/>
      <c r="Z45" s="414" t="s">
        <v>417</v>
      </c>
      <c r="AA45" s="414" t="s">
        <v>563</v>
      </c>
      <c r="AB45" s="414" t="s">
        <v>564</v>
      </c>
      <c r="AC45" s="414" t="s">
        <v>566</v>
      </c>
      <c r="AD45" s="255" t="s">
        <v>213</v>
      </c>
      <c r="AE45" s="255" t="str">
        <f t="shared" si="6"/>
        <v>Probabilidad</v>
      </c>
      <c r="AF45" s="256" t="s">
        <v>198</v>
      </c>
      <c r="AG45" s="256" t="str">
        <f t="shared" si="8"/>
        <v>30%</v>
      </c>
      <c r="AH45" s="256" t="s">
        <v>199</v>
      </c>
      <c r="AI45" s="256" t="s">
        <v>200</v>
      </c>
      <c r="AJ45" s="256" t="s">
        <v>201</v>
      </c>
      <c r="AK45" s="191">
        <v>0.12</v>
      </c>
      <c r="AL45" s="191">
        <f t="shared" si="7"/>
        <v>0.12</v>
      </c>
      <c r="AM45" s="286" t="str">
        <f t="shared" si="9"/>
        <v>Muy Baja</v>
      </c>
      <c r="AN45" s="192">
        <v>0.8</v>
      </c>
      <c r="AO45" s="287">
        <f t="shared" si="10"/>
        <v>0.8</v>
      </c>
      <c r="AP45" s="377" t="s">
        <v>270</v>
      </c>
      <c r="AQ45" s="259" t="s">
        <v>227</v>
      </c>
      <c r="AR45" s="670"/>
      <c r="AS45" s="666"/>
      <c r="AT45" s="666"/>
      <c r="AU45" s="666"/>
      <c r="AV45" s="666"/>
      <c r="AW45" s="668"/>
      <c r="AX45" s="194"/>
    </row>
    <row r="46" spans="1:50" s="190" customFormat="1" ht="409.6" customHeight="1" x14ac:dyDescent="0.55000000000000004">
      <c r="B46" s="568"/>
      <c r="C46" s="658"/>
      <c r="D46" s="658"/>
      <c r="E46" s="640"/>
      <c r="F46" s="664"/>
      <c r="G46" s="640"/>
      <c r="H46" s="658"/>
      <c r="I46" s="680"/>
      <c r="J46" s="682"/>
      <c r="K46" s="654"/>
      <c r="L46" s="656"/>
      <c r="M46" s="658"/>
      <c r="N46" s="660"/>
      <c r="O46" s="674"/>
      <c r="P46" s="658"/>
      <c r="Q46" s="660"/>
      <c r="R46" s="676"/>
      <c r="S46" s="654"/>
      <c r="T46" s="678"/>
      <c r="U46" s="670"/>
      <c r="V46" s="255">
        <v>5</v>
      </c>
      <c r="W46" s="672"/>
      <c r="X46" s="672"/>
      <c r="Y46" s="254" t="s">
        <v>418</v>
      </c>
      <c r="Z46" s="414" t="s">
        <v>419</v>
      </c>
      <c r="AA46" s="414" t="s">
        <v>563</v>
      </c>
      <c r="AB46" s="412" t="s">
        <v>420</v>
      </c>
      <c r="AC46" s="414" t="s">
        <v>565</v>
      </c>
      <c r="AD46" s="255" t="s">
        <v>213</v>
      </c>
      <c r="AE46" s="255" t="str">
        <f t="shared" si="6"/>
        <v>Probabilidad</v>
      </c>
      <c r="AF46" s="256" t="s">
        <v>198</v>
      </c>
      <c r="AG46" s="256" t="str">
        <f t="shared" si="8"/>
        <v>30%</v>
      </c>
      <c r="AH46" s="256" t="s">
        <v>199</v>
      </c>
      <c r="AI46" s="256" t="s">
        <v>200</v>
      </c>
      <c r="AJ46" s="256" t="s">
        <v>201</v>
      </c>
      <c r="AK46" s="191">
        <v>0.08</v>
      </c>
      <c r="AL46" s="191">
        <f t="shared" si="7"/>
        <v>0.08</v>
      </c>
      <c r="AM46" s="286" t="str">
        <f t="shared" si="9"/>
        <v>Muy Baja</v>
      </c>
      <c r="AN46" s="192">
        <v>0.8</v>
      </c>
      <c r="AO46" s="287">
        <f t="shared" si="10"/>
        <v>0.8</v>
      </c>
      <c r="AP46" s="377" t="s">
        <v>270</v>
      </c>
      <c r="AQ46" s="259" t="s">
        <v>227</v>
      </c>
      <c r="AR46" s="670"/>
      <c r="AS46" s="666"/>
      <c r="AT46" s="666"/>
      <c r="AU46" s="666"/>
      <c r="AV46" s="666"/>
      <c r="AW46" s="668"/>
      <c r="AX46" s="194"/>
    </row>
    <row r="47" spans="1:50" s="190" customFormat="1" ht="409.5" customHeight="1" x14ac:dyDescent="0.55000000000000004">
      <c r="B47" s="568"/>
      <c r="C47" s="658"/>
      <c r="D47" s="658"/>
      <c r="E47" s="640"/>
      <c r="F47" s="664"/>
      <c r="G47" s="640"/>
      <c r="H47" s="658"/>
      <c r="I47" s="680"/>
      <c r="J47" s="682"/>
      <c r="K47" s="654"/>
      <c r="L47" s="656"/>
      <c r="M47" s="658"/>
      <c r="N47" s="660"/>
      <c r="O47" s="674"/>
      <c r="P47" s="658"/>
      <c r="Q47" s="660"/>
      <c r="R47" s="676"/>
      <c r="S47" s="654"/>
      <c r="T47" s="678"/>
      <c r="U47" s="670"/>
      <c r="V47" s="255">
        <v>6</v>
      </c>
      <c r="W47" s="672"/>
      <c r="X47" s="672"/>
      <c r="Y47" s="414" t="s">
        <v>421</v>
      </c>
      <c r="Z47" s="414" t="s">
        <v>422</v>
      </c>
      <c r="AA47" s="414" t="s">
        <v>423</v>
      </c>
      <c r="AB47" s="414" t="s">
        <v>567</v>
      </c>
      <c r="AC47" s="414" t="s">
        <v>424</v>
      </c>
      <c r="AD47" s="255" t="s">
        <v>213</v>
      </c>
      <c r="AE47" s="255" t="str">
        <f t="shared" si="6"/>
        <v>Probabilidad</v>
      </c>
      <c r="AF47" s="256" t="s">
        <v>198</v>
      </c>
      <c r="AG47" s="256" t="str">
        <f t="shared" si="8"/>
        <v>30%</v>
      </c>
      <c r="AH47" s="256" t="s">
        <v>199</v>
      </c>
      <c r="AI47" s="256" t="s">
        <v>200</v>
      </c>
      <c r="AJ47" s="256" t="s">
        <v>201</v>
      </c>
      <c r="AK47" s="191">
        <v>0.06</v>
      </c>
      <c r="AL47" s="191">
        <f t="shared" si="7"/>
        <v>0.06</v>
      </c>
      <c r="AM47" s="286" t="str">
        <f t="shared" si="9"/>
        <v>Muy Baja</v>
      </c>
      <c r="AN47" s="192">
        <v>0.8</v>
      </c>
      <c r="AO47" s="287">
        <f t="shared" si="10"/>
        <v>0.8</v>
      </c>
      <c r="AP47" s="377" t="s">
        <v>270</v>
      </c>
      <c r="AQ47" s="259" t="s">
        <v>227</v>
      </c>
      <c r="AR47" s="670"/>
      <c r="AS47" s="666"/>
      <c r="AT47" s="666"/>
      <c r="AU47" s="666"/>
      <c r="AV47" s="666"/>
      <c r="AW47" s="668"/>
      <c r="AX47" s="194"/>
    </row>
    <row r="48" spans="1:50" s="190" customFormat="1" ht="409.5" customHeight="1" thickBot="1" x14ac:dyDescent="0.6">
      <c r="B48" s="568"/>
      <c r="C48" s="659"/>
      <c r="D48" s="659"/>
      <c r="E48" s="663"/>
      <c r="F48" s="665"/>
      <c r="G48" s="663"/>
      <c r="H48" s="659"/>
      <c r="I48" s="681"/>
      <c r="J48" s="683"/>
      <c r="K48" s="655"/>
      <c r="L48" s="657"/>
      <c r="M48" s="659"/>
      <c r="N48" s="661"/>
      <c r="O48" s="675"/>
      <c r="P48" s="659"/>
      <c r="Q48" s="661"/>
      <c r="R48" s="677"/>
      <c r="S48" s="655"/>
      <c r="T48" s="679"/>
      <c r="U48" s="671"/>
      <c r="V48" s="261">
        <v>7</v>
      </c>
      <c r="W48" s="673"/>
      <c r="X48" s="673"/>
      <c r="Y48" s="416" t="s">
        <v>425</v>
      </c>
      <c r="Z48" s="416" t="s">
        <v>426</v>
      </c>
      <c r="AA48" s="413" t="s">
        <v>427</v>
      </c>
      <c r="AB48" s="416" t="s">
        <v>568</v>
      </c>
      <c r="AC48" s="416" t="s">
        <v>428</v>
      </c>
      <c r="AD48" s="261" t="s">
        <v>213</v>
      </c>
      <c r="AE48" s="261" t="str">
        <f t="shared" si="6"/>
        <v>Probabilidad</v>
      </c>
      <c r="AF48" s="262" t="s">
        <v>198</v>
      </c>
      <c r="AG48" s="262" t="str">
        <f t="shared" si="8"/>
        <v>30%</v>
      </c>
      <c r="AH48" s="262" t="s">
        <v>199</v>
      </c>
      <c r="AI48" s="262" t="s">
        <v>200</v>
      </c>
      <c r="AJ48" s="262" t="s">
        <v>201</v>
      </c>
      <c r="AK48" s="195">
        <v>0.04</v>
      </c>
      <c r="AL48" s="195">
        <f t="shared" si="7"/>
        <v>0.04</v>
      </c>
      <c r="AM48" s="294" t="str">
        <f t="shared" si="9"/>
        <v>Muy Baja</v>
      </c>
      <c r="AN48" s="196">
        <v>0.8</v>
      </c>
      <c r="AO48" s="295">
        <f t="shared" si="10"/>
        <v>0.8</v>
      </c>
      <c r="AP48" s="379" t="s">
        <v>270</v>
      </c>
      <c r="AQ48" s="264" t="s">
        <v>227</v>
      </c>
      <c r="AR48" s="671"/>
      <c r="AS48" s="667"/>
      <c r="AT48" s="667"/>
      <c r="AU48" s="667"/>
      <c r="AV48" s="667"/>
      <c r="AW48" s="669"/>
      <c r="AX48" s="194"/>
    </row>
    <row r="49" spans="1:50" s="190" customFormat="1" ht="364.5" customHeight="1" thickTop="1" x14ac:dyDescent="0.55000000000000004">
      <c r="B49" s="568"/>
      <c r="C49" s="568" t="s">
        <v>181</v>
      </c>
      <c r="D49" s="568">
        <v>2</v>
      </c>
      <c r="E49" s="568" t="s">
        <v>182</v>
      </c>
      <c r="F49" s="652" t="s">
        <v>429</v>
      </c>
      <c r="G49" s="589" t="s">
        <v>430</v>
      </c>
      <c r="H49" s="568" t="s">
        <v>185</v>
      </c>
      <c r="I49" s="592">
        <v>2000</v>
      </c>
      <c r="J49" s="606" t="s">
        <v>224</v>
      </c>
      <c r="K49" s="599">
        <v>0.8</v>
      </c>
      <c r="L49" s="565" t="s">
        <v>401</v>
      </c>
      <c r="M49" s="568" t="s">
        <v>187</v>
      </c>
      <c r="N49" s="571" t="str">
        <f>+IF(M49="","",IF(M49="N/A","",IF(OR(M49=$M$54,M49=$N$54),$L$54,IF(OR(M49=$M$55,M49=$N$55),$L$55,IF(OR(M49=$M$56,M49=$N$56),$L$56,IF(OR(M49=$M$57,M49=$N$57),$L$57,IF(OR(M49=$M$58,M49=$N$58),$L$58)))))))</f>
        <v/>
      </c>
      <c r="O49" s="574" t="str">
        <f>+IF(M49="","",IF(M49="N/A","",IF(OR(M49=$M$54,M49=$N$54),$K$54,IF(OR(M49=$M$55,M49=$N$55),$K$55,IF(OR(M49=$M$56,M49=$N$56),$K$56,IF(OR(M49=$M$57,M49=$N$57),$K$57,IF(OR(M49=$M$58,M49=$N$58),$K$58)))))))</f>
        <v/>
      </c>
      <c r="P49" s="568" t="s">
        <v>188</v>
      </c>
      <c r="Q49" s="571">
        <v>0.6</v>
      </c>
      <c r="R49" s="574" t="s">
        <v>189</v>
      </c>
      <c r="S49" s="599">
        <f>+IF(N49="",Q49,IF(Q49="",N49,IF(N49&gt;Q49,N49,Q49)))</f>
        <v>0.6</v>
      </c>
      <c r="T49" s="574" t="s">
        <v>189</v>
      </c>
      <c r="U49" s="612" t="s">
        <v>227</v>
      </c>
      <c r="V49" s="241">
        <v>1</v>
      </c>
      <c r="W49" s="609" t="s">
        <v>402</v>
      </c>
      <c r="X49" s="609" t="s">
        <v>431</v>
      </c>
      <c r="Y49" s="589" t="s">
        <v>432</v>
      </c>
      <c r="Z49" s="411" t="s">
        <v>571</v>
      </c>
      <c r="AA49" s="411" t="s">
        <v>570</v>
      </c>
      <c r="AB49" s="411" t="s">
        <v>569</v>
      </c>
      <c r="AC49" s="411" t="s">
        <v>552</v>
      </c>
      <c r="AD49" s="241" t="s">
        <v>213</v>
      </c>
      <c r="AE49" s="241" t="str">
        <f>IF(OR(AD49="Preventivo",AD49="Detectivo"),"Probabilidad",IF(AD49="Correctivo","Impacto",""))</f>
        <v>Probabilidad</v>
      </c>
      <c r="AF49" s="241" t="s">
        <v>198</v>
      </c>
      <c r="AG49" s="241" t="str">
        <f>IF(AND(AD49="Preventivo",AF49="Automático"),"50%",IF(AND(AD49="Preventivo",AF49="Manual"),"40%",IF(AND(AD49="Detectivo",AF49="Automático"),"40%",IF(AND(AD49="Detectivo",AF49="Manual"),"30%",IF(AND(AD49="Correctivo",AF49="Automático"),"35%",IF(AND(AD49="Correctivo",AF49="Manual"),"25%",""))))))</f>
        <v>30%</v>
      </c>
      <c r="AH49" s="241" t="s">
        <v>199</v>
      </c>
      <c r="AI49" s="241" t="s">
        <v>200</v>
      </c>
      <c r="AJ49" s="241" t="s">
        <v>201</v>
      </c>
      <c r="AK49" s="197">
        <f>IFERROR(IF(AE49="Probabilidad",(K49-(+K49*AG49)),IF(AE49="Impacto",KK49,"")),"")</f>
        <v>0.56000000000000005</v>
      </c>
      <c r="AL49" s="197">
        <f>+AK49</f>
        <v>0.56000000000000005</v>
      </c>
      <c r="AM49" s="311" t="str">
        <f>IFERROR(IF(AK49="","",IF(AK49&lt;=0.2,"Muy Baja",IF(AK49&lt;=0.4,"Baja",IF(AK49&lt;=0.6,"Media",IF(AK49&lt;=0.8,"Alta","Muy Alta"))))),"")</f>
        <v>Media</v>
      </c>
      <c r="AN49" s="198">
        <f>IF(AE49='[2]FORMULAS '!$G$60,S49-(S49*AG49),S49)</f>
        <v>0.6</v>
      </c>
      <c r="AO49" s="198">
        <f>+AN49</f>
        <v>0.6</v>
      </c>
      <c r="AP49" s="380" t="s">
        <v>189</v>
      </c>
      <c r="AQ49" s="354" t="s">
        <v>189</v>
      </c>
      <c r="AR49" s="612" t="s">
        <v>202</v>
      </c>
      <c r="AS49" s="686" t="s">
        <v>433</v>
      </c>
      <c r="AT49" s="615" t="s">
        <v>434</v>
      </c>
      <c r="AU49" s="615" t="s">
        <v>411</v>
      </c>
      <c r="AV49" s="615" t="s">
        <v>393</v>
      </c>
      <c r="AW49" s="684" t="s">
        <v>435</v>
      </c>
      <c r="AX49" s="194"/>
    </row>
    <row r="50" spans="1:50" s="190" customFormat="1" ht="394.5" customHeight="1" x14ac:dyDescent="0.55000000000000004">
      <c r="B50" s="568"/>
      <c r="C50" s="568"/>
      <c r="D50" s="568"/>
      <c r="E50" s="568"/>
      <c r="F50" s="652"/>
      <c r="G50" s="589"/>
      <c r="H50" s="568"/>
      <c r="I50" s="592"/>
      <c r="J50" s="606"/>
      <c r="K50" s="599"/>
      <c r="L50" s="565"/>
      <c r="M50" s="568"/>
      <c r="N50" s="571"/>
      <c r="O50" s="574"/>
      <c r="P50" s="568"/>
      <c r="Q50" s="571"/>
      <c r="R50" s="574"/>
      <c r="S50" s="599"/>
      <c r="T50" s="574"/>
      <c r="U50" s="612"/>
      <c r="V50" s="241">
        <v>2</v>
      </c>
      <c r="W50" s="609"/>
      <c r="X50" s="609"/>
      <c r="Y50" s="589"/>
      <c r="Z50" s="414" t="s">
        <v>572</v>
      </c>
      <c r="AA50" s="414" t="s">
        <v>573</v>
      </c>
      <c r="AB50" s="412" t="s">
        <v>436</v>
      </c>
      <c r="AC50" s="414" t="s">
        <v>553</v>
      </c>
      <c r="AD50" s="255" t="s">
        <v>197</v>
      </c>
      <c r="AE50" s="255" t="str">
        <f t="shared" ref="AE50:AE59" si="11">IF(OR(AD50="Preventivo",AD50="Detectivo"),"Probabilidad",IF(AD50="Correctivo","Impacto",""))</f>
        <v>Probabilidad</v>
      </c>
      <c r="AF50" s="255" t="s">
        <v>198</v>
      </c>
      <c r="AG50" s="255" t="str">
        <f t="shared" ref="AG50:AG59" si="12">IF(AND(AD50="Preventivo",AF50="Automático"),"50%",IF(AND(AD50="Preventivo",AF50="Manual"),"40%",IF(AND(AD50="Detectivo",AF50="Automático"),"40%",IF(AND(AD50="Detectivo",AF50="Manual"),"30%",IF(AND(AD50="Correctivo",AF50="Automático"),"35%",IF(AND(AD50="Correctivo",AF50="Manual"),"25%",""))))))</f>
        <v>40%</v>
      </c>
      <c r="AH50" s="255" t="s">
        <v>199</v>
      </c>
      <c r="AI50" s="255" t="s">
        <v>200</v>
      </c>
      <c r="AJ50" s="255" t="s">
        <v>201</v>
      </c>
      <c r="AK50" s="191">
        <v>0.34</v>
      </c>
      <c r="AL50" s="191">
        <f t="shared" ref="AL50:AL59" si="13">+AK50</f>
        <v>0.34</v>
      </c>
      <c r="AM50" s="286" t="str">
        <f t="shared" ref="AM50:AM59" si="14">IFERROR(IF(AK50="","",IF(AK50&lt;=0.2,"Muy Baja",IF(AK50&lt;=0.4,"Baja",IF(AK50&lt;=0.6,"Media",IF(AK50&lt;=0.8,"Alta","Muy Alta"))))),"")</f>
        <v>Baja</v>
      </c>
      <c r="AN50" s="192">
        <v>0.6</v>
      </c>
      <c r="AO50" s="192">
        <f t="shared" ref="AO50:AO59" si="15">+AN50</f>
        <v>0.6</v>
      </c>
      <c r="AP50" s="193" t="s">
        <v>189</v>
      </c>
      <c r="AQ50" s="259" t="s">
        <v>220</v>
      </c>
      <c r="AR50" s="612"/>
      <c r="AS50" s="686"/>
      <c r="AT50" s="615"/>
      <c r="AU50" s="615"/>
      <c r="AV50" s="615"/>
      <c r="AW50" s="684"/>
      <c r="AX50" s="194"/>
    </row>
    <row r="51" spans="1:50" s="190" customFormat="1" ht="327" customHeight="1" x14ac:dyDescent="0.55000000000000004">
      <c r="B51" s="568"/>
      <c r="C51" s="568"/>
      <c r="D51" s="568"/>
      <c r="E51" s="568"/>
      <c r="F51" s="652"/>
      <c r="G51" s="589"/>
      <c r="H51" s="568"/>
      <c r="I51" s="592"/>
      <c r="J51" s="606"/>
      <c r="K51" s="599"/>
      <c r="L51" s="565"/>
      <c r="M51" s="568"/>
      <c r="N51" s="571"/>
      <c r="O51" s="574"/>
      <c r="P51" s="568"/>
      <c r="Q51" s="571"/>
      <c r="R51" s="574"/>
      <c r="S51" s="599"/>
      <c r="T51" s="574"/>
      <c r="U51" s="612"/>
      <c r="V51" s="241">
        <v>3</v>
      </c>
      <c r="W51" s="609"/>
      <c r="X51" s="609"/>
      <c r="Y51" s="589"/>
      <c r="Z51" s="414" t="s">
        <v>590</v>
      </c>
      <c r="AA51" s="414" t="s">
        <v>589</v>
      </c>
      <c r="AB51" s="414" t="s">
        <v>588</v>
      </c>
      <c r="AC51" s="414" t="s">
        <v>574</v>
      </c>
      <c r="AD51" s="255" t="s">
        <v>213</v>
      </c>
      <c r="AE51" s="255" t="str">
        <f t="shared" si="11"/>
        <v>Probabilidad</v>
      </c>
      <c r="AF51" s="255" t="s">
        <v>198</v>
      </c>
      <c r="AG51" s="255" t="str">
        <f t="shared" si="12"/>
        <v>30%</v>
      </c>
      <c r="AH51" s="255" t="s">
        <v>199</v>
      </c>
      <c r="AI51" s="255" t="s">
        <v>200</v>
      </c>
      <c r="AJ51" s="255" t="s">
        <v>201</v>
      </c>
      <c r="AK51" s="191">
        <v>0.24</v>
      </c>
      <c r="AL51" s="191">
        <f t="shared" si="13"/>
        <v>0.24</v>
      </c>
      <c r="AM51" s="286" t="str">
        <f t="shared" si="14"/>
        <v>Baja</v>
      </c>
      <c r="AN51" s="192">
        <v>0.6</v>
      </c>
      <c r="AO51" s="192">
        <f t="shared" si="15"/>
        <v>0.6</v>
      </c>
      <c r="AP51" s="193" t="s">
        <v>189</v>
      </c>
      <c r="AQ51" s="259" t="s">
        <v>189</v>
      </c>
      <c r="AR51" s="612"/>
      <c r="AS51" s="686"/>
      <c r="AT51" s="615"/>
      <c r="AU51" s="615"/>
      <c r="AV51" s="615"/>
      <c r="AW51" s="684"/>
      <c r="AX51" s="194"/>
    </row>
    <row r="52" spans="1:50" s="190" customFormat="1" ht="409.5" customHeight="1" x14ac:dyDescent="0.55000000000000004">
      <c r="B52" s="568"/>
      <c r="C52" s="568"/>
      <c r="D52" s="568"/>
      <c r="E52" s="568"/>
      <c r="F52" s="652"/>
      <c r="G52" s="589"/>
      <c r="H52" s="568"/>
      <c r="I52" s="592"/>
      <c r="J52" s="606"/>
      <c r="K52" s="599"/>
      <c r="L52" s="565"/>
      <c r="M52" s="568"/>
      <c r="N52" s="571"/>
      <c r="O52" s="574"/>
      <c r="P52" s="568"/>
      <c r="Q52" s="571"/>
      <c r="R52" s="574"/>
      <c r="S52" s="599"/>
      <c r="T52" s="574"/>
      <c r="U52" s="612"/>
      <c r="V52" s="241">
        <v>4</v>
      </c>
      <c r="W52" s="609"/>
      <c r="X52" s="609"/>
      <c r="Y52" s="589"/>
      <c r="Z52" s="414" t="s">
        <v>437</v>
      </c>
      <c r="AA52" s="414" t="s">
        <v>587</v>
      </c>
      <c r="AB52" s="412" t="s">
        <v>554</v>
      </c>
      <c r="AC52" s="414" t="s">
        <v>574</v>
      </c>
      <c r="AD52" s="255" t="s">
        <v>213</v>
      </c>
      <c r="AE52" s="255" t="str">
        <f t="shared" si="11"/>
        <v>Probabilidad</v>
      </c>
      <c r="AF52" s="255" t="s">
        <v>198</v>
      </c>
      <c r="AG52" s="255" t="str">
        <f t="shared" si="12"/>
        <v>30%</v>
      </c>
      <c r="AH52" s="255" t="s">
        <v>199</v>
      </c>
      <c r="AI52" s="255" t="s">
        <v>200</v>
      </c>
      <c r="AJ52" s="255" t="s">
        <v>201</v>
      </c>
      <c r="AK52" s="191">
        <v>0.17</v>
      </c>
      <c r="AL52" s="191">
        <f t="shared" si="13"/>
        <v>0.17</v>
      </c>
      <c r="AM52" s="286" t="str">
        <f t="shared" si="14"/>
        <v>Muy Baja</v>
      </c>
      <c r="AN52" s="192">
        <v>0.6</v>
      </c>
      <c r="AO52" s="192">
        <f t="shared" si="15"/>
        <v>0.6</v>
      </c>
      <c r="AP52" s="193" t="s">
        <v>189</v>
      </c>
      <c r="AQ52" s="259" t="s">
        <v>189</v>
      </c>
      <c r="AR52" s="612"/>
      <c r="AS52" s="686"/>
      <c r="AT52" s="615"/>
      <c r="AU52" s="615"/>
      <c r="AV52" s="615"/>
      <c r="AW52" s="684" t="s">
        <v>438</v>
      </c>
      <c r="AX52" s="194"/>
    </row>
    <row r="53" spans="1:50" s="190" customFormat="1" ht="402" customHeight="1" x14ac:dyDescent="0.55000000000000004">
      <c r="B53" s="568"/>
      <c r="C53" s="568"/>
      <c r="D53" s="568"/>
      <c r="E53" s="568"/>
      <c r="F53" s="652"/>
      <c r="G53" s="589"/>
      <c r="H53" s="568"/>
      <c r="I53" s="592"/>
      <c r="J53" s="606"/>
      <c r="K53" s="599"/>
      <c r="L53" s="565"/>
      <c r="M53" s="568"/>
      <c r="N53" s="571"/>
      <c r="O53" s="574"/>
      <c r="P53" s="568"/>
      <c r="Q53" s="571"/>
      <c r="R53" s="574"/>
      <c r="S53" s="599"/>
      <c r="T53" s="574"/>
      <c r="U53" s="612"/>
      <c r="V53" s="241">
        <v>5</v>
      </c>
      <c r="W53" s="609"/>
      <c r="X53" s="609"/>
      <c r="Y53" s="597"/>
      <c r="Z53" s="414" t="s">
        <v>579</v>
      </c>
      <c r="AA53" s="414" t="s">
        <v>586</v>
      </c>
      <c r="AB53" s="412" t="s">
        <v>555</v>
      </c>
      <c r="AC53" s="414" t="s">
        <v>575</v>
      </c>
      <c r="AD53" s="255" t="s">
        <v>213</v>
      </c>
      <c r="AE53" s="255" t="str">
        <f t="shared" si="11"/>
        <v>Probabilidad</v>
      </c>
      <c r="AF53" s="255" t="s">
        <v>198</v>
      </c>
      <c r="AG53" s="255" t="str">
        <f t="shared" si="12"/>
        <v>30%</v>
      </c>
      <c r="AH53" s="255" t="s">
        <v>199</v>
      </c>
      <c r="AI53" s="255" t="s">
        <v>200</v>
      </c>
      <c r="AJ53" s="255" t="s">
        <v>201</v>
      </c>
      <c r="AK53" s="191">
        <v>0.12</v>
      </c>
      <c r="AL53" s="191">
        <f t="shared" si="13"/>
        <v>0.12</v>
      </c>
      <c r="AM53" s="286" t="str">
        <f t="shared" si="14"/>
        <v>Muy Baja</v>
      </c>
      <c r="AN53" s="192">
        <v>0.6</v>
      </c>
      <c r="AO53" s="192">
        <f t="shared" si="15"/>
        <v>0.6</v>
      </c>
      <c r="AP53" s="193" t="s">
        <v>189</v>
      </c>
      <c r="AQ53" s="259" t="s">
        <v>189</v>
      </c>
      <c r="AR53" s="612"/>
      <c r="AS53" s="686"/>
      <c r="AT53" s="615"/>
      <c r="AU53" s="615"/>
      <c r="AV53" s="615"/>
      <c r="AW53" s="684"/>
      <c r="AX53" s="194"/>
    </row>
    <row r="54" spans="1:50" s="190" customFormat="1" ht="409.5" customHeight="1" x14ac:dyDescent="0.55000000000000004">
      <c r="B54" s="568"/>
      <c r="C54" s="568"/>
      <c r="D54" s="568"/>
      <c r="E54" s="568"/>
      <c r="F54" s="652"/>
      <c r="G54" s="589"/>
      <c r="H54" s="568"/>
      <c r="I54" s="592"/>
      <c r="J54" s="606"/>
      <c r="K54" s="599"/>
      <c r="L54" s="565"/>
      <c r="M54" s="568"/>
      <c r="N54" s="571"/>
      <c r="O54" s="574"/>
      <c r="P54" s="568"/>
      <c r="Q54" s="571"/>
      <c r="R54" s="574"/>
      <c r="S54" s="599"/>
      <c r="T54" s="574"/>
      <c r="U54" s="612"/>
      <c r="V54" s="241">
        <v>6</v>
      </c>
      <c r="W54" s="609"/>
      <c r="X54" s="609"/>
      <c r="Y54" s="414" t="s">
        <v>387</v>
      </c>
      <c r="Z54" s="414" t="s">
        <v>439</v>
      </c>
      <c r="AA54" s="412" t="s">
        <v>440</v>
      </c>
      <c r="AB54" s="414" t="s">
        <v>576</v>
      </c>
      <c r="AC54" s="410" t="s">
        <v>441</v>
      </c>
      <c r="AD54" s="255" t="s">
        <v>213</v>
      </c>
      <c r="AE54" s="255" t="str">
        <f t="shared" si="11"/>
        <v>Probabilidad</v>
      </c>
      <c r="AF54" s="255" t="s">
        <v>198</v>
      </c>
      <c r="AG54" s="255" t="str">
        <f t="shared" si="12"/>
        <v>30%</v>
      </c>
      <c r="AH54" s="255" t="s">
        <v>199</v>
      </c>
      <c r="AI54" s="255" t="s">
        <v>200</v>
      </c>
      <c r="AJ54" s="255" t="s">
        <v>201</v>
      </c>
      <c r="AK54" s="191">
        <v>0.08</v>
      </c>
      <c r="AL54" s="191">
        <f t="shared" si="13"/>
        <v>0.08</v>
      </c>
      <c r="AM54" s="286" t="str">
        <f t="shared" si="14"/>
        <v>Muy Baja</v>
      </c>
      <c r="AN54" s="192">
        <v>0.6</v>
      </c>
      <c r="AO54" s="192">
        <f t="shared" si="15"/>
        <v>0.6</v>
      </c>
      <c r="AP54" s="193" t="s">
        <v>220</v>
      </c>
      <c r="AQ54" s="259" t="s">
        <v>189</v>
      </c>
      <c r="AR54" s="612"/>
      <c r="AS54" s="686"/>
      <c r="AT54" s="615"/>
      <c r="AU54" s="615"/>
      <c r="AV54" s="615"/>
      <c r="AW54" s="684"/>
      <c r="AX54" s="194"/>
    </row>
    <row r="55" spans="1:50" s="190" customFormat="1" ht="409.5" customHeight="1" x14ac:dyDescent="0.55000000000000004">
      <c r="B55" s="568"/>
      <c r="C55" s="568"/>
      <c r="D55" s="568"/>
      <c r="E55" s="568"/>
      <c r="F55" s="652"/>
      <c r="G55" s="589"/>
      <c r="H55" s="568"/>
      <c r="I55" s="592"/>
      <c r="J55" s="606"/>
      <c r="K55" s="599"/>
      <c r="L55" s="565"/>
      <c r="M55" s="568"/>
      <c r="N55" s="571"/>
      <c r="O55" s="574"/>
      <c r="P55" s="568"/>
      <c r="Q55" s="571"/>
      <c r="R55" s="574"/>
      <c r="S55" s="599"/>
      <c r="T55" s="574"/>
      <c r="U55" s="612"/>
      <c r="V55" s="241">
        <v>7</v>
      </c>
      <c r="W55" s="609"/>
      <c r="X55" s="609"/>
      <c r="Y55" s="412" t="s">
        <v>442</v>
      </c>
      <c r="Z55" s="414" t="s">
        <v>443</v>
      </c>
      <c r="AA55" s="414" t="s">
        <v>585</v>
      </c>
      <c r="AB55" s="414" t="s">
        <v>577</v>
      </c>
      <c r="AC55" s="414" t="s">
        <v>578</v>
      </c>
      <c r="AD55" s="255" t="s">
        <v>213</v>
      </c>
      <c r="AE55" s="255" t="str">
        <f t="shared" si="11"/>
        <v>Probabilidad</v>
      </c>
      <c r="AF55" s="255" t="s">
        <v>198</v>
      </c>
      <c r="AG55" s="255" t="str">
        <f t="shared" si="12"/>
        <v>30%</v>
      </c>
      <c r="AH55" s="255" t="s">
        <v>199</v>
      </c>
      <c r="AI55" s="255" t="s">
        <v>200</v>
      </c>
      <c r="AJ55" s="255" t="s">
        <v>201</v>
      </c>
      <c r="AK55" s="191">
        <v>0.06</v>
      </c>
      <c r="AL55" s="191">
        <f t="shared" si="13"/>
        <v>0.06</v>
      </c>
      <c r="AM55" s="286" t="str">
        <f t="shared" si="14"/>
        <v>Muy Baja</v>
      </c>
      <c r="AN55" s="192">
        <v>0.6</v>
      </c>
      <c r="AO55" s="192">
        <f t="shared" si="15"/>
        <v>0.6</v>
      </c>
      <c r="AP55" s="193" t="s">
        <v>189</v>
      </c>
      <c r="AQ55" s="259" t="s">
        <v>189</v>
      </c>
      <c r="AR55" s="612"/>
      <c r="AS55" s="686"/>
      <c r="AT55" s="615"/>
      <c r="AU55" s="615"/>
      <c r="AV55" s="615"/>
      <c r="AW55" s="684"/>
      <c r="AX55" s="194"/>
    </row>
    <row r="56" spans="1:50" s="190" customFormat="1" ht="402" customHeight="1" x14ac:dyDescent="0.55000000000000004">
      <c r="B56" s="568"/>
      <c r="C56" s="568"/>
      <c r="D56" s="568"/>
      <c r="E56" s="568"/>
      <c r="F56" s="652"/>
      <c r="G56" s="589"/>
      <c r="H56" s="568"/>
      <c r="I56" s="592"/>
      <c r="J56" s="606"/>
      <c r="K56" s="599"/>
      <c r="L56" s="565"/>
      <c r="M56" s="568"/>
      <c r="N56" s="571"/>
      <c r="O56" s="574"/>
      <c r="P56" s="568"/>
      <c r="Q56" s="571"/>
      <c r="R56" s="574"/>
      <c r="S56" s="599"/>
      <c r="T56" s="574"/>
      <c r="U56" s="612"/>
      <c r="V56" s="241">
        <v>8</v>
      </c>
      <c r="W56" s="609"/>
      <c r="X56" s="609"/>
      <c r="Y56" s="174" t="s">
        <v>444</v>
      </c>
      <c r="Z56" s="418" t="s">
        <v>580</v>
      </c>
      <c r="AA56" s="174" t="s">
        <v>445</v>
      </c>
      <c r="AB56" s="174" t="s">
        <v>446</v>
      </c>
      <c r="AC56" s="414" t="s">
        <v>447</v>
      </c>
      <c r="AD56" s="255" t="s">
        <v>213</v>
      </c>
      <c r="AE56" s="255" t="str">
        <f t="shared" si="11"/>
        <v>Probabilidad</v>
      </c>
      <c r="AF56" s="255" t="s">
        <v>198</v>
      </c>
      <c r="AG56" s="255" t="str">
        <f t="shared" si="12"/>
        <v>30%</v>
      </c>
      <c r="AH56" s="255" t="s">
        <v>199</v>
      </c>
      <c r="AI56" s="255" t="s">
        <v>200</v>
      </c>
      <c r="AJ56" s="255" t="s">
        <v>201</v>
      </c>
      <c r="AK56" s="191">
        <v>0.04</v>
      </c>
      <c r="AL56" s="191"/>
      <c r="AM56" s="286" t="str">
        <f t="shared" si="14"/>
        <v>Muy Baja</v>
      </c>
      <c r="AN56" s="192">
        <v>0.6</v>
      </c>
      <c r="AO56" s="192"/>
      <c r="AP56" s="193" t="s">
        <v>189</v>
      </c>
      <c r="AQ56" s="259" t="s">
        <v>189</v>
      </c>
      <c r="AR56" s="612"/>
      <c r="AS56" s="686"/>
      <c r="AT56" s="615"/>
      <c r="AU56" s="615"/>
      <c r="AV56" s="615"/>
      <c r="AW56" s="684" t="s">
        <v>448</v>
      </c>
      <c r="AX56" s="194"/>
    </row>
    <row r="57" spans="1:50" s="190" customFormat="1" ht="409.5" customHeight="1" x14ac:dyDescent="0.55000000000000004">
      <c r="B57" s="568"/>
      <c r="C57" s="568"/>
      <c r="D57" s="568"/>
      <c r="E57" s="568"/>
      <c r="F57" s="652"/>
      <c r="G57" s="589"/>
      <c r="H57" s="568"/>
      <c r="I57" s="592"/>
      <c r="J57" s="606"/>
      <c r="K57" s="599"/>
      <c r="L57" s="565"/>
      <c r="M57" s="568"/>
      <c r="N57" s="571"/>
      <c r="O57" s="574"/>
      <c r="P57" s="568"/>
      <c r="Q57" s="571"/>
      <c r="R57" s="574"/>
      <c r="S57" s="599"/>
      <c r="T57" s="574"/>
      <c r="U57" s="612"/>
      <c r="V57" s="241">
        <v>9</v>
      </c>
      <c r="W57" s="609"/>
      <c r="X57" s="609"/>
      <c r="Y57" s="418" t="s">
        <v>449</v>
      </c>
      <c r="Z57" s="418" t="s">
        <v>581</v>
      </c>
      <c r="AA57" s="418" t="s">
        <v>584</v>
      </c>
      <c r="AB57" s="418" t="s">
        <v>591</v>
      </c>
      <c r="AC57" s="414" t="s">
        <v>592</v>
      </c>
      <c r="AD57" s="255" t="s">
        <v>213</v>
      </c>
      <c r="AE57" s="255" t="str">
        <f t="shared" si="11"/>
        <v>Probabilidad</v>
      </c>
      <c r="AF57" s="255" t="s">
        <v>198</v>
      </c>
      <c r="AG57" s="255" t="str">
        <f t="shared" si="12"/>
        <v>30%</v>
      </c>
      <c r="AH57" s="255" t="s">
        <v>199</v>
      </c>
      <c r="AI57" s="255" t="s">
        <v>200</v>
      </c>
      <c r="AJ57" s="255" t="s">
        <v>201</v>
      </c>
      <c r="AK57" s="191">
        <v>0.03</v>
      </c>
      <c r="AL57" s="191">
        <f t="shared" si="13"/>
        <v>0.03</v>
      </c>
      <c r="AM57" s="286" t="str">
        <f t="shared" si="14"/>
        <v>Muy Baja</v>
      </c>
      <c r="AN57" s="192">
        <v>0.6</v>
      </c>
      <c r="AO57" s="192">
        <f t="shared" si="15"/>
        <v>0.6</v>
      </c>
      <c r="AP57" s="193" t="s">
        <v>189</v>
      </c>
      <c r="AQ57" s="259" t="s">
        <v>189</v>
      </c>
      <c r="AR57" s="612"/>
      <c r="AS57" s="686"/>
      <c r="AT57" s="615"/>
      <c r="AU57" s="615"/>
      <c r="AV57" s="615"/>
      <c r="AW57" s="684"/>
      <c r="AX57" s="194"/>
    </row>
    <row r="58" spans="1:50" s="190" customFormat="1" ht="379.5" customHeight="1" x14ac:dyDescent="0.55000000000000004">
      <c r="B58" s="568"/>
      <c r="C58" s="568"/>
      <c r="D58" s="568"/>
      <c r="E58" s="568"/>
      <c r="F58" s="652"/>
      <c r="G58" s="589"/>
      <c r="H58" s="568"/>
      <c r="I58" s="592"/>
      <c r="J58" s="606"/>
      <c r="K58" s="599"/>
      <c r="L58" s="565"/>
      <c r="M58" s="568"/>
      <c r="N58" s="571"/>
      <c r="O58" s="574"/>
      <c r="P58" s="568"/>
      <c r="Q58" s="571"/>
      <c r="R58" s="574"/>
      <c r="S58" s="599"/>
      <c r="T58" s="574"/>
      <c r="U58" s="612"/>
      <c r="V58" s="241">
        <v>10</v>
      </c>
      <c r="W58" s="609"/>
      <c r="X58" s="609"/>
      <c r="Y58" s="418" t="s">
        <v>450</v>
      </c>
      <c r="Z58" s="414" t="s">
        <v>451</v>
      </c>
      <c r="AA58" s="418" t="s">
        <v>582</v>
      </c>
      <c r="AB58" s="174" t="s">
        <v>452</v>
      </c>
      <c r="AC58" s="410" t="s">
        <v>556</v>
      </c>
      <c r="AD58" s="255" t="s">
        <v>197</v>
      </c>
      <c r="AE58" s="255" t="str">
        <f t="shared" si="11"/>
        <v>Probabilidad</v>
      </c>
      <c r="AF58" s="255" t="s">
        <v>198</v>
      </c>
      <c r="AG58" s="255" t="str">
        <f t="shared" si="12"/>
        <v>40%</v>
      </c>
      <c r="AH58" s="255" t="s">
        <v>199</v>
      </c>
      <c r="AI58" s="255" t="s">
        <v>200</v>
      </c>
      <c r="AJ58" s="255" t="s">
        <v>201</v>
      </c>
      <c r="AK58" s="191">
        <v>0.02</v>
      </c>
      <c r="AL58" s="191">
        <f t="shared" si="13"/>
        <v>0.02</v>
      </c>
      <c r="AM58" s="286" t="str">
        <f t="shared" si="14"/>
        <v>Muy Baja</v>
      </c>
      <c r="AN58" s="192">
        <v>0.6</v>
      </c>
      <c r="AO58" s="192">
        <f t="shared" si="15"/>
        <v>0.6</v>
      </c>
      <c r="AP58" s="193" t="s">
        <v>189</v>
      </c>
      <c r="AQ58" s="259" t="s">
        <v>189</v>
      </c>
      <c r="AR58" s="612"/>
      <c r="AS58" s="686"/>
      <c r="AT58" s="615"/>
      <c r="AU58" s="615"/>
      <c r="AV58" s="615"/>
      <c r="AW58" s="684"/>
      <c r="AX58" s="194"/>
    </row>
    <row r="59" spans="1:50" s="190" customFormat="1" ht="409.6" customHeight="1" thickBot="1" x14ac:dyDescent="0.6">
      <c r="B59" s="569"/>
      <c r="C59" s="569"/>
      <c r="D59" s="569"/>
      <c r="E59" s="569"/>
      <c r="F59" s="653"/>
      <c r="G59" s="590"/>
      <c r="H59" s="569"/>
      <c r="I59" s="593"/>
      <c r="J59" s="607"/>
      <c r="K59" s="600"/>
      <c r="L59" s="566"/>
      <c r="M59" s="569"/>
      <c r="N59" s="572"/>
      <c r="O59" s="575"/>
      <c r="P59" s="569"/>
      <c r="Q59" s="572"/>
      <c r="R59" s="575"/>
      <c r="S59" s="600"/>
      <c r="T59" s="575"/>
      <c r="U59" s="613"/>
      <c r="V59" s="248">
        <v>11</v>
      </c>
      <c r="W59" s="610"/>
      <c r="X59" s="610"/>
      <c r="Y59" s="416" t="s">
        <v>450</v>
      </c>
      <c r="Z59" s="416" t="s">
        <v>583</v>
      </c>
      <c r="AA59" s="413" t="s">
        <v>557</v>
      </c>
      <c r="AB59" s="413" t="s">
        <v>558</v>
      </c>
      <c r="AC59" s="416" t="s">
        <v>593</v>
      </c>
      <c r="AD59" s="261" t="s">
        <v>213</v>
      </c>
      <c r="AE59" s="261" t="str">
        <f t="shared" si="11"/>
        <v>Probabilidad</v>
      </c>
      <c r="AF59" s="261" t="s">
        <v>198</v>
      </c>
      <c r="AG59" s="261" t="str">
        <f t="shared" si="12"/>
        <v>30%</v>
      </c>
      <c r="AH59" s="261" t="s">
        <v>199</v>
      </c>
      <c r="AI59" s="261" t="s">
        <v>200</v>
      </c>
      <c r="AJ59" s="261" t="s">
        <v>201</v>
      </c>
      <c r="AK59" s="195">
        <v>0.01</v>
      </c>
      <c r="AL59" s="195">
        <f t="shared" si="13"/>
        <v>0.01</v>
      </c>
      <c r="AM59" s="294" t="str">
        <f t="shared" si="14"/>
        <v>Muy Baja</v>
      </c>
      <c r="AN59" s="196">
        <v>0.6</v>
      </c>
      <c r="AO59" s="196">
        <f t="shared" si="15"/>
        <v>0.6</v>
      </c>
      <c r="AP59" s="381" t="s">
        <v>189</v>
      </c>
      <c r="AQ59" s="264" t="s">
        <v>189</v>
      </c>
      <c r="AR59" s="613"/>
      <c r="AS59" s="687"/>
      <c r="AT59" s="616"/>
      <c r="AU59" s="616"/>
      <c r="AV59" s="616"/>
      <c r="AW59" s="685"/>
      <c r="AX59" s="194"/>
    </row>
    <row r="60" spans="1:50" s="190" customFormat="1" ht="124.5" customHeight="1" thickTop="1" x14ac:dyDescent="0.55000000000000004">
      <c r="B60" s="382"/>
      <c r="C60" s="382"/>
      <c r="D60" s="382"/>
      <c r="E60" s="382"/>
      <c r="F60" s="383"/>
      <c r="G60" s="383"/>
      <c r="H60" s="382"/>
      <c r="I60" s="384"/>
      <c r="J60" s="385"/>
      <c r="K60" s="386"/>
      <c r="L60" s="384"/>
      <c r="M60" s="382"/>
      <c r="N60" s="386"/>
      <c r="O60" s="384"/>
      <c r="P60" s="382"/>
      <c r="Q60" s="386"/>
      <c r="R60" s="384"/>
      <c r="S60" s="386"/>
      <c r="T60" s="384"/>
      <c r="U60" s="387"/>
      <c r="V60" s="384"/>
      <c r="W60" s="382"/>
      <c r="X60" s="382"/>
      <c r="Y60" s="384"/>
      <c r="Z60" s="383"/>
      <c r="AA60" s="382"/>
      <c r="AB60" s="382"/>
      <c r="AC60" s="383"/>
      <c r="AD60" s="384"/>
      <c r="AE60" s="384"/>
      <c r="AF60" s="384"/>
      <c r="AG60" s="384"/>
      <c r="AH60" s="384"/>
      <c r="AI60" s="384"/>
      <c r="AJ60" s="384"/>
      <c r="AK60" s="388"/>
      <c r="AL60" s="388"/>
      <c r="AM60" s="387"/>
      <c r="AN60" s="389"/>
      <c r="AO60" s="389"/>
      <c r="AP60" s="390"/>
      <c r="AQ60" s="387"/>
      <c r="AR60" s="387"/>
      <c r="AS60" s="391"/>
      <c r="AT60" s="391"/>
      <c r="AU60" s="391"/>
      <c r="AV60" s="391"/>
      <c r="AW60" s="392"/>
      <c r="AX60" s="194"/>
    </row>
    <row r="61" spans="1:50" ht="241.5" customHeight="1" x14ac:dyDescent="0.2">
      <c r="A61" s="190"/>
      <c r="B61" s="393"/>
      <c r="C61" s="394"/>
      <c r="D61" s="394"/>
      <c r="E61" s="394"/>
      <c r="F61" s="394"/>
      <c r="G61" s="394"/>
      <c r="H61" s="394"/>
      <c r="I61" s="395"/>
      <c r="J61" s="396"/>
      <c r="K61" s="397"/>
      <c r="L61" s="395"/>
      <c r="M61" s="394"/>
      <c r="N61" s="397"/>
      <c r="O61" s="395"/>
      <c r="P61" s="398"/>
      <c r="Q61" s="397"/>
      <c r="R61" s="395"/>
      <c r="S61" s="397"/>
      <c r="T61" s="395"/>
      <c r="U61" s="399"/>
      <c r="V61" s="190"/>
      <c r="W61" s="190"/>
      <c r="X61" s="190"/>
      <c r="Y61" s="190"/>
    </row>
    <row r="62" spans="1:50" ht="76.5" customHeight="1" x14ac:dyDescent="0.55000000000000004">
      <c r="A62" s="190"/>
      <c r="B62" s="400"/>
      <c r="C62" s="382"/>
      <c r="D62" s="382"/>
      <c r="E62" s="382"/>
      <c r="F62" s="382"/>
      <c r="G62" s="382"/>
      <c r="H62" s="382"/>
      <c r="I62" s="384"/>
      <c r="J62" s="385"/>
      <c r="K62" s="386"/>
      <c r="L62" s="384"/>
      <c r="M62" s="382"/>
      <c r="N62" s="386"/>
      <c r="O62" s="384"/>
      <c r="P62" s="401"/>
      <c r="Q62" s="397"/>
      <c r="R62" s="395"/>
      <c r="S62" s="397"/>
      <c r="T62" s="395"/>
      <c r="U62" s="399"/>
      <c r="V62" s="190"/>
      <c r="W62" s="190"/>
      <c r="X62" s="190"/>
      <c r="Y62" s="190"/>
      <c r="Z62" s="190"/>
      <c r="AA62" s="190"/>
    </row>
    <row r="63" spans="1:50" ht="123.75" customHeight="1" x14ac:dyDescent="0.55000000000000004">
      <c r="A63" s="190"/>
      <c r="B63" s="692" t="s">
        <v>453</v>
      </c>
      <c r="C63" s="692"/>
      <c r="D63" s="692"/>
      <c r="E63" s="692"/>
      <c r="F63" s="692"/>
      <c r="G63" s="692"/>
      <c r="H63" s="194"/>
      <c r="I63" s="194"/>
      <c r="J63" s="194"/>
      <c r="K63" s="194"/>
      <c r="L63" s="194"/>
      <c r="M63" s="194"/>
      <c r="N63" s="194"/>
      <c r="O63" s="194"/>
      <c r="P63" s="194"/>
      <c r="Q63" s="190"/>
      <c r="R63" s="190"/>
      <c r="S63" s="190"/>
      <c r="T63" s="190"/>
      <c r="U63" s="693" t="str">
        <f>IFERROR(IF(OR(AND(L63="Muy Baja",T63="Leve"),AND(L63="Muy Baja",T63="Menor"),AND(L63="Baja",T63="Leve")),"BAJO",IF(OR(AND(L63="Muy baja",T63="Moderado"),AND(L63="Baja",T63="Menor"),AND(L63="Baja",T63="Moderado"),AND(L63="Media",T63="Leve"),AND(L63="Media",T63="Menor"),AND(L63="Media",T63="Moderado"),AND(L63="Alta",T63="Leve"),AND(L63="Alta",T63="Menor")),"MODERADO",IF(OR(AND(L63="Muy Baja",T63="Mayor"),AND(L63="Baja",T63="Mayor"),AND(L63="Media",T63="Mayor"),AND(L63="Alta",T63="Moderado"),AND(L63="Alta",T63="Mayor"),AND(L63="Muy Alta",T63="Leve"),AND(L63="Muy Alta",T63="Menor"),AND(L63="Muy Alta",T63="Moderado"),AND(L63="Muy Alta",T63="Mayor")),"ALTO",IF(OR(AND(L63="Muy Baja",T63="Catastrófico"),AND(L63="Baja",T63="Catastrófico"),AND(L63="Media",T63="Catastrófico"),AND(L63="Alta",T63="Catastrófico"),AND(L63="Muy Alta",T63="Catastrófico")),"EXTREMO","")))),"")</f>
        <v/>
      </c>
      <c r="V63" s="190"/>
      <c r="W63" s="190"/>
      <c r="X63" s="190"/>
      <c r="Y63" s="190"/>
    </row>
    <row r="64" spans="1:50" ht="101.25" customHeight="1" x14ac:dyDescent="0.55000000000000004">
      <c r="A64" s="190"/>
      <c r="B64" s="402" t="s">
        <v>454</v>
      </c>
      <c r="C64" s="694" t="s">
        <v>455</v>
      </c>
      <c r="D64" s="694"/>
      <c r="E64" s="694"/>
      <c r="F64" s="694"/>
      <c r="G64" s="694"/>
      <c r="H64" s="194"/>
      <c r="I64" s="194"/>
      <c r="J64" s="194"/>
      <c r="K64" s="194"/>
      <c r="L64" s="194"/>
      <c r="M64" s="194"/>
      <c r="N64" s="194"/>
      <c r="O64" s="194"/>
      <c r="P64" s="194"/>
      <c r="Q64" s="190"/>
      <c r="R64" s="190"/>
      <c r="S64" s="190"/>
      <c r="T64" s="190"/>
      <c r="U64" s="693"/>
      <c r="V64" s="190"/>
      <c r="W64" s="190"/>
      <c r="X64" s="190"/>
      <c r="Y64" s="190"/>
    </row>
    <row r="65" spans="1:25" ht="408.75" customHeight="1" x14ac:dyDescent="0.55000000000000004">
      <c r="A65" s="190"/>
      <c r="B65" s="695" t="s">
        <v>456</v>
      </c>
      <c r="C65" s="697" t="s">
        <v>457</v>
      </c>
      <c r="D65" s="698"/>
      <c r="E65" s="698"/>
      <c r="F65" s="698"/>
      <c r="G65" s="699"/>
      <c r="H65" s="194"/>
      <c r="I65" s="194"/>
      <c r="J65" s="194"/>
      <c r="K65" s="194"/>
      <c r="L65" s="194"/>
      <c r="M65" s="194"/>
      <c r="N65" s="194"/>
      <c r="O65" s="194"/>
      <c r="P65" s="194"/>
      <c r="Q65" s="190"/>
      <c r="R65" s="190"/>
      <c r="S65" s="190"/>
      <c r="T65" s="190"/>
      <c r="U65" s="190"/>
      <c r="V65" s="190"/>
      <c r="W65" s="190"/>
      <c r="X65" s="190"/>
      <c r="Y65" s="190"/>
    </row>
    <row r="66" spans="1:25" ht="409.6" customHeight="1" x14ac:dyDescent="0.55000000000000004">
      <c r="A66" s="190"/>
      <c r="B66" s="696"/>
      <c r="C66" s="700"/>
      <c r="D66" s="701"/>
      <c r="E66" s="701"/>
      <c r="F66" s="701"/>
      <c r="G66" s="702"/>
      <c r="H66" s="194"/>
      <c r="I66" s="194"/>
      <c r="J66" s="194" t="s">
        <v>458</v>
      </c>
      <c r="K66" s="194"/>
      <c r="L66" s="194"/>
      <c r="M66" s="194"/>
      <c r="N66" s="194"/>
      <c r="O66" s="194"/>
      <c r="P66" s="194"/>
      <c r="Q66" s="190"/>
      <c r="R66" s="190"/>
      <c r="S66" s="190"/>
      <c r="T66" s="190"/>
      <c r="U66" s="190"/>
      <c r="V66" s="190"/>
      <c r="W66" s="190"/>
      <c r="X66" s="190"/>
      <c r="Y66" s="190"/>
    </row>
    <row r="67" spans="1:25" ht="409.6" customHeight="1" x14ac:dyDescent="0.55000000000000004">
      <c r="A67" s="190"/>
      <c r="B67" s="696"/>
      <c r="C67" s="700"/>
      <c r="D67" s="701"/>
      <c r="E67" s="701"/>
      <c r="F67" s="701"/>
      <c r="G67" s="702"/>
      <c r="H67" s="194"/>
      <c r="I67" s="194"/>
      <c r="J67" s="194"/>
      <c r="K67" s="194"/>
      <c r="L67" s="194"/>
      <c r="M67" s="194"/>
      <c r="N67" s="194"/>
      <c r="O67" s="194"/>
      <c r="P67" s="194"/>
      <c r="Q67" s="190"/>
      <c r="R67" s="190"/>
      <c r="S67" s="190"/>
      <c r="T67" s="190"/>
      <c r="U67" s="190"/>
      <c r="V67" s="190"/>
      <c r="W67" s="190"/>
      <c r="X67" s="190"/>
      <c r="Y67" s="190"/>
    </row>
    <row r="68" spans="1:25" ht="366.75" customHeight="1" x14ac:dyDescent="0.55000000000000004">
      <c r="B68" s="631"/>
      <c r="C68" s="703"/>
      <c r="D68" s="704"/>
      <c r="E68" s="704"/>
      <c r="F68" s="704"/>
      <c r="G68" s="705"/>
      <c r="H68" s="199"/>
      <c r="I68" s="199"/>
      <c r="J68" s="199"/>
      <c r="K68" s="199"/>
      <c r="L68" s="199"/>
      <c r="M68" s="199"/>
      <c r="N68" s="199"/>
      <c r="O68" s="199"/>
      <c r="P68" s="199"/>
    </row>
    <row r="69" spans="1:25" ht="408" customHeight="1" x14ac:dyDescent="0.55000000000000004">
      <c r="B69" s="415" t="s">
        <v>551</v>
      </c>
      <c r="C69" s="707" t="s">
        <v>599</v>
      </c>
      <c r="D69" s="708"/>
      <c r="E69" s="708"/>
      <c r="F69" s="708"/>
      <c r="G69" s="709"/>
      <c r="H69" s="199"/>
      <c r="I69" s="199"/>
      <c r="J69" s="199"/>
      <c r="K69" s="199"/>
      <c r="L69" s="199"/>
      <c r="M69" s="199"/>
      <c r="N69" s="199"/>
      <c r="O69" s="199"/>
      <c r="P69" s="199"/>
    </row>
    <row r="70" spans="1:25" ht="44.25" x14ac:dyDescent="0.55000000000000004">
      <c r="B70" s="199"/>
      <c r="C70" s="199"/>
      <c r="D70" s="199"/>
      <c r="E70" s="199"/>
      <c r="F70" s="199"/>
      <c r="G70" s="199"/>
      <c r="H70" s="199"/>
      <c r="I70" s="199"/>
      <c r="J70" s="199"/>
      <c r="K70" s="199"/>
      <c r="L70" s="199"/>
      <c r="M70" s="199"/>
      <c r="N70" s="199"/>
      <c r="O70" s="199"/>
      <c r="P70" s="199"/>
    </row>
    <row r="71" spans="1:25" ht="44.25" x14ac:dyDescent="0.55000000000000004">
      <c r="B71" s="199"/>
      <c r="C71" s="199"/>
      <c r="D71" s="199"/>
      <c r="E71" s="199"/>
      <c r="F71" s="199"/>
      <c r="G71" s="199"/>
      <c r="H71" s="199"/>
      <c r="I71" s="199"/>
      <c r="J71" s="199"/>
      <c r="K71" s="199"/>
      <c r="L71" s="199"/>
      <c r="M71" s="199"/>
      <c r="N71" s="199"/>
      <c r="O71" s="199"/>
      <c r="P71" s="199"/>
    </row>
    <row r="72" spans="1:25" ht="44.25" x14ac:dyDescent="0.55000000000000004">
      <c r="B72" s="199"/>
      <c r="C72" s="199"/>
      <c r="D72" s="199"/>
      <c r="E72" s="199"/>
      <c r="F72" s="199"/>
      <c r="G72" s="199"/>
      <c r="H72" s="199"/>
      <c r="I72" s="199"/>
      <c r="J72" s="199"/>
      <c r="K72" s="199"/>
      <c r="L72" s="199"/>
      <c r="M72" s="199"/>
      <c r="N72" s="199"/>
      <c r="O72" s="199"/>
      <c r="P72" s="199"/>
    </row>
    <row r="73" spans="1:25" ht="44.25" x14ac:dyDescent="0.55000000000000004">
      <c r="B73" s="199"/>
      <c r="C73" s="199"/>
      <c r="D73" s="199"/>
      <c r="E73" s="199"/>
      <c r="F73" s="199"/>
      <c r="G73" s="199"/>
      <c r="H73" s="199"/>
      <c r="I73" s="199"/>
      <c r="J73" s="199"/>
      <c r="K73" s="199"/>
      <c r="L73" s="199"/>
      <c r="M73" s="199"/>
      <c r="N73" s="199"/>
      <c r="O73" s="199"/>
      <c r="P73" s="199"/>
    </row>
    <row r="74" spans="1:25" ht="44.25" x14ac:dyDescent="0.55000000000000004">
      <c r="B74" s="199"/>
      <c r="C74" s="199"/>
      <c r="D74" s="199"/>
      <c r="E74" s="199"/>
      <c r="F74" s="199"/>
      <c r="G74" s="199"/>
      <c r="H74" s="199"/>
      <c r="I74" s="199"/>
      <c r="J74" s="199"/>
      <c r="K74" s="199"/>
      <c r="L74" s="199"/>
      <c r="M74" s="199"/>
      <c r="N74" s="199"/>
      <c r="O74" s="199"/>
      <c r="P74" s="199"/>
    </row>
    <row r="75" spans="1:25" ht="44.25" x14ac:dyDescent="0.55000000000000004">
      <c r="B75" s="199"/>
      <c r="C75" s="199"/>
      <c r="D75" s="199"/>
      <c r="E75" s="199"/>
      <c r="F75" s="199"/>
      <c r="G75" s="199"/>
      <c r="H75" s="199"/>
      <c r="I75" s="199"/>
      <c r="J75" s="199"/>
      <c r="K75" s="199"/>
      <c r="L75" s="199"/>
      <c r="M75" s="199"/>
      <c r="N75" s="199"/>
      <c r="O75" s="199"/>
      <c r="P75" s="199"/>
    </row>
    <row r="76" spans="1:25" ht="44.25" x14ac:dyDescent="0.55000000000000004">
      <c r="B76" s="199"/>
      <c r="C76" s="199"/>
      <c r="D76" s="199"/>
      <c r="E76" s="199"/>
      <c r="F76" s="199"/>
      <c r="G76" s="199"/>
      <c r="H76" s="199"/>
      <c r="I76" s="199"/>
      <c r="J76" s="199"/>
      <c r="K76" s="199"/>
      <c r="L76" s="199"/>
      <c r="M76" s="199"/>
      <c r="N76" s="199"/>
      <c r="O76" s="199"/>
      <c r="P76" s="199"/>
    </row>
    <row r="77" spans="1:25" ht="44.25" x14ac:dyDescent="0.55000000000000004">
      <c r="B77" s="199"/>
      <c r="C77" s="199"/>
      <c r="D77" s="199"/>
      <c r="E77" s="199"/>
      <c r="F77" s="199"/>
      <c r="G77" s="199"/>
      <c r="H77" s="199"/>
      <c r="I77" s="199"/>
      <c r="J77" s="199"/>
      <c r="K77" s="199"/>
      <c r="L77" s="199"/>
      <c r="M77" s="199"/>
      <c r="N77" s="199"/>
      <c r="O77" s="199"/>
      <c r="P77" s="199"/>
    </row>
    <row r="78" spans="1:25" ht="46.5" x14ac:dyDescent="0.7">
      <c r="B78" s="706" t="s">
        <v>459</v>
      </c>
      <c r="C78" s="706"/>
      <c r="D78" s="706"/>
      <c r="E78" s="706"/>
      <c r="F78" s="706"/>
      <c r="G78" s="200"/>
      <c r="H78" s="200"/>
      <c r="I78" s="200"/>
      <c r="J78" s="200"/>
      <c r="K78" s="201" t="s">
        <v>460</v>
      </c>
      <c r="L78" s="201"/>
      <c r="M78" s="199"/>
      <c r="N78" s="199"/>
      <c r="O78" s="199"/>
      <c r="P78" s="199"/>
    </row>
    <row r="79" spans="1:25" ht="46.5" x14ac:dyDescent="0.7">
      <c r="B79" s="200"/>
      <c r="C79" s="200"/>
      <c r="D79" s="200"/>
      <c r="E79" s="200"/>
      <c r="F79" s="200"/>
      <c r="G79" s="200"/>
      <c r="H79" s="200"/>
      <c r="I79" s="200"/>
      <c r="J79" s="200"/>
      <c r="K79" s="200"/>
      <c r="L79" s="200"/>
      <c r="M79" s="200"/>
      <c r="N79" s="200"/>
      <c r="O79" s="200"/>
      <c r="P79" s="200"/>
    </row>
    <row r="80" spans="1:25" ht="186.75" customHeight="1" x14ac:dyDescent="0.7">
      <c r="B80" s="253"/>
      <c r="C80" s="245" t="s">
        <v>461</v>
      </c>
      <c r="D80" s="245" t="s">
        <v>260</v>
      </c>
      <c r="E80" s="202" t="s">
        <v>462</v>
      </c>
      <c r="F80" s="202" t="s">
        <v>463</v>
      </c>
      <c r="G80" s="194"/>
      <c r="H80" s="203"/>
      <c r="I80" s="200"/>
      <c r="J80" s="200"/>
      <c r="K80" s="204"/>
      <c r="L80" s="204"/>
      <c r="M80" s="245" t="s">
        <v>464</v>
      </c>
      <c r="N80" s="245" t="s">
        <v>465</v>
      </c>
      <c r="O80" s="403"/>
      <c r="P80" s="199"/>
    </row>
    <row r="81" spans="2:16" ht="151.5" customHeight="1" x14ac:dyDescent="0.7">
      <c r="B81" s="205" t="s">
        <v>466</v>
      </c>
      <c r="C81" s="206" t="s">
        <v>349</v>
      </c>
      <c r="D81" s="207">
        <v>0.2</v>
      </c>
      <c r="E81" s="208">
        <v>0</v>
      </c>
      <c r="F81" s="208">
        <v>2</v>
      </c>
      <c r="G81" s="194"/>
      <c r="H81" s="203"/>
      <c r="I81" s="200"/>
      <c r="J81" s="200"/>
      <c r="K81" s="205" t="s">
        <v>467</v>
      </c>
      <c r="L81" s="209">
        <v>0.2</v>
      </c>
      <c r="M81" s="206" t="s">
        <v>468</v>
      </c>
      <c r="N81" s="404" t="s">
        <v>469</v>
      </c>
      <c r="O81" s="405"/>
      <c r="P81" s="199"/>
    </row>
    <row r="82" spans="2:16" ht="376.5" customHeight="1" x14ac:dyDescent="0.7">
      <c r="B82" s="210" t="s">
        <v>262</v>
      </c>
      <c r="C82" s="206" t="s">
        <v>186</v>
      </c>
      <c r="D82" s="207">
        <v>0.4</v>
      </c>
      <c r="E82" s="208">
        <v>3</v>
      </c>
      <c r="F82" s="208">
        <v>24</v>
      </c>
      <c r="G82" s="194"/>
      <c r="H82" s="203"/>
      <c r="I82" s="200"/>
      <c r="J82" s="200"/>
      <c r="K82" s="210" t="s">
        <v>470</v>
      </c>
      <c r="L82" s="211">
        <v>0.4</v>
      </c>
      <c r="M82" s="212" t="s">
        <v>225</v>
      </c>
      <c r="N82" s="406" t="s">
        <v>350</v>
      </c>
      <c r="O82" s="407"/>
      <c r="P82" s="199"/>
    </row>
    <row r="83" spans="2:16" ht="225.75" customHeight="1" x14ac:dyDescent="0.7">
      <c r="B83" s="213" t="s">
        <v>471</v>
      </c>
      <c r="C83" s="206" t="s">
        <v>250</v>
      </c>
      <c r="D83" s="207">
        <v>0.6</v>
      </c>
      <c r="E83" s="208">
        <v>25</v>
      </c>
      <c r="F83" s="208">
        <v>500</v>
      </c>
      <c r="G83" s="194"/>
      <c r="H83" s="203"/>
      <c r="I83" s="200"/>
      <c r="J83" s="200"/>
      <c r="K83" s="213" t="s">
        <v>220</v>
      </c>
      <c r="L83" s="193">
        <v>0.6</v>
      </c>
      <c r="M83" s="206" t="s">
        <v>252</v>
      </c>
      <c r="N83" s="406" t="s">
        <v>188</v>
      </c>
      <c r="O83" s="405"/>
      <c r="P83" s="199"/>
    </row>
    <row r="84" spans="2:16" ht="300" customHeight="1" x14ac:dyDescent="0.7">
      <c r="B84" s="214" t="s">
        <v>401</v>
      </c>
      <c r="C84" s="206" t="s">
        <v>224</v>
      </c>
      <c r="D84" s="207">
        <v>0.8</v>
      </c>
      <c r="E84" s="208">
        <v>501</v>
      </c>
      <c r="F84" s="208">
        <v>5000</v>
      </c>
      <c r="G84" s="194"/>
      <c r="H84" s="203"/>
      <c r="I84" s="200"/>
      <c r="J84" s="200"/>
      <c r="K84" s="214" t="s">
        <v>270</v>
      </c>
      <c r="L84" s="215">
        <v>0.8</v>
      </c>
      <c r="M84" s="206" t="s">
        <v>472</v>
      </c>
      <c r="N84" s="406" t="s">
        <v>226</v>
      </c>
      <c r="O84" s="405"/>
      <c r="P84" s="199"/>
    </row>
    <row r="85" spans="2:16" ht="147.75" customHeight="1" x14ac:dyDescent="0.7">
      <c r="B85" s="216" t="s">
        <v>473</v>
      </c>
      <c r="C85" s="206" t="s">
        <v>474</v>
      </c>
      <c r="D85" s="207">
        <v>1</v>
      </c>
      <c r="E85" s="208">
        <v>5001</v>
      </c>
      <c r="F85" s="208"/>
      <c r="G85" s="194"/>
      <c r="H85" s="203"/>
      <c r="I85" s="200"/>
      <c r="J85" s="200"/>
      <c r="K85" s="216" t="s">
        <v>475</v>
      </c>
      <c r="L85" s="217">
        <v>1</v>
      </c>
      <c r="M85" s="206" t="s">
        <v>287</v>
      </c>
      <c r="N85" s="408" t="s">
        <v>476</v>
      </c>
      <c r="O85" s="405"/>
      <c r="P85" s="199"/>
    </row>
    <row r="86" spans="2:16" ht="47.25" thickBot="1" x14ac:dyDescent="0.75">
      <c r="B86" s="200"/>
      <c r="C86" s="200"/>
      <c r="D86" s="200"/>
      <c r="E86" s="200"/>
      <c r="F86" s="200"/>
      <c r="G86" s="200"/>
      <c r="H86" s="200"/>
      <c r="I86" s="200"/>
      <c r="J86" s="200"/>
      <c r="K86" s="218"/>
      <c r="L86" s="218"/>
      <c r="M86" s="153" t="s">
        <v>187</v>
      </c>
      <c r="N86" s="154" t="s">
        <v>187</v>
      </c>
      <c r="O86" s="219"/>
      <c r="P86" s="219"/>
    </row>
    <row r="87" spans="2:16" ht="46.5" x14ac:dyDescent="0.7">
      <c r="B87" s="220"/>
      <c r="C87" s="200"/>
      <c r="D87" s="200"/>
      <c r="E87" s="200"/>
      <c r="F87" s="200"/>
      <c r="G87" s="200"/>
      <c r="H87" s="200"/>
      <c r="I87" s="200"/>
      <c r="J87" s="200"/>
      <c r="K87" s="221"/>
      <c r="L87" s="221"/>
      <c r="M87" s="221"/>
      <c r="N87" s="221"/>
      <c r="O87" s="221"/>
      <c r="P87" s="221"/>
    </row>
    <row r="88" spans="2:16" ht="44.25" x14ac:dyDescent="0.55000000000000004">
      <c r="B88" s="199"/>
      <c r="C88" s="199"/>
      <c r="D88" s="199"/>
      <c r="E88" s="199"/>
      <c r="F88" s="199"/>
      <c r="G88" s="199"/>
      <c r="H88" s="199"/>
      <c r="I88" s="199"/>
      <c r="J88" s="199"/>
      <c r="K88" s="199"/>
      <c r="L88" s="199"/>
      <c r="M88" s="199"/>
      <c r="N88" s="199"/>
      <c r="O88" s="199"/>
      <c r="P88" s="199"/>
    </row>
    <row r="89" spans="2:16" ht="32.25" customHeight="1" x14ac:dyDescent="0.55000000000000004">
      <c r="B89" s="199"/>
      <c r="C89" s="199"/>
      <c r="D89" s="199"/>
      <c r="E89" s="199"/>
      <c r="F89" s="199"/>
      <c r="G89" s="199"/>
      <c r="H89" s="199"/>
      <c r="I89" s="199"/>
      <c r="J89" s="199"/>
      <c r="K89" s="199"/>
      <c r="L89" s="199"/>
      <c r="M89" s="199"/>
      <c r="N89" s="199"/>
      <c r="O89" s="199"/>
      <c r="P89" s="199"/>
    </row>
    <row r="90" spans="2:16" ht="45" thickBot="1" x14ac:dyDescent="0.6">
      <c r="B90" s="199"/>
      <c r="C90" s="199"/>
      <c r="D90" s="199"/>
      <c r="E90" s="199"/>
      <c r="F90" s="199"/>
      <c r="G90" s="199"/>
      <c r="H90" s="199"/>
      <c r="I90" s="199"/>
      <c r="J90" s="199"/>
      <c r="K90" s="199"/>
      <c r="L90" s="199"/>
      <c r="M90" s="199"/>
      <c r="N90" s="199"/>
      <c r="O90" s="199"/>
      <c r="P90" s="199"/>
    </row>
    <row r="91" spans="2:16" ht="99.75" customHeight="1" x14ac:dyDescent="0.55000000000000004">
      <c r="B91" s="155"/>
      <c r="C91" s="155"/>
      <c r="D91" s="156"/>
      <c r="E91" s="688" t="s">
        <v>322</v>
      </c>
      <c r="F91" s="688"/>
      <c r="G91" s="688"/>
      <c r="H91" s="688"/>
      <c r="I91" s="689"/>
      <c r="J91" s="199"/>
      <c r="K91" s="199"/>
      <c r="L91" s="199"/>
      <c r="M91" s="199"/>
      <c r="N91" s="199"/>
      <c r="O91" s="199"/>
      <c r="P91" s="199"/>
    </row>
    <row r="92" spans="2:16" ht="122.25" customHeight="1" x14ac:dyDescent="0.55000000000000004">
      <c r="B92" s="157"/>
      <c r="C92" s="157"/>
      <c r="D92" s="158"/>
      <c r="E92" s="159">
        <v>0.2</v>
      </c>
      <c r="F92" s="159">
        <v>0.4</v>
      </c>
      <c r="G92" s="159">
        <v>0.6</v>
      </c>
      <c r="H92" s="159">
        <v>0.8</v>
      </c>
      <c r="I92" s="160">
        <v>1</v>
      </c>
      <c r="J92" s="199"/>
      <c r="K92" s="199"/>
      <c r="L92" s="199"/>
      <c r="M92" s="199"/>
      <c r="N92" s="199"/>
      <c r="O92" s="199"/>
      <c r="P92" s="199"/>
    </row>
    <row r="93" spans="2:16" ht="156" customHeight="1" x14ac:dyDescent="0.55000000000000004">
      <c r="B93" s="157"/>
      <c r="C93" s="157"/>
      <c r="D93" s="161"/>
      <c r="E93" s="222" t="s">
        <v>477</v>
      </c>
      <c r="F93" s="222" t="s">
        <v>470</v>
      </c>
      <c r="G93" s="222" t="s">
        <v>189</v>
      </c>
      <c r="H93" s="222" t="s">
        <v>478</v>
      </c>
      <c r="I93" s="223" t="s">
        <v>475</v>
      </c>
      <c r="J93" s="199"/>
      <c r="K93" s="199"/>
      <c r="L93" s="199"/>
      <c r="M93" s="199"/>
      <c r="N93" s="199"/>
      <c r="O93" s="199"/>
      <c r="P93" s="199"/>
    </row>
    <row r="94" spans="2:16" ht="111" customHeight="1" x14ac:dyDescent="0.55000000000000004">
      <c r="B94" s="690" t="s">
        <v>260</v>
      </c>
      <c r="C94" s="162">
        <v>1</v>
      </c>
      <c r="D94" s="222" t="s">
        <v>473</v>
      </c>
      <c r="E94" s="224" t="s">
        <v>227</v>
      </c>
      <c r="F94" s="224" t="s">
        <v>227</v>
      </c>
      <c r="G94" s="224" t="s">
        <v>227</v>
      </c>
      <c r="H94" s="224" t="s">
        <v>227</v>
      </c>
      <c r="I94" s="225" t="s">
        <v>479</v>
      </c>
      <c r="J94" s="199"/>
      <c r="K94" s="199"/>
      <c r="L94" s="199"/>
      <c r="M94" s="199"/>
      <c r="N94" s="199"/>
      <c r="O94" s="199"/>
      <c r="P94" s="199"/>
    </row>
    <row r="95" spans="2:16" ht="133.5" customHeight="1" x14ac:dyDescent="0.55000000000000004">
      <c r="B95" s="690"/>
      <c r="C95" s="162">
        <v>0.8</v>
      </c>
      <c r="D95" s="222" t="s">
        <v>401</v>
      </c>
      <c r="E95" s="226" t="s">
        <v>189</v>
      </c>
      <c r="F95" s="226" t="s">
        <v>189</v>
      </c>
      <c r="G95" s="224" t="s">
        <v>227</v>
      </c>
      <c r="H95" s="224" t="s">
        <v>227</v>
      </c>
      <c r="I95" s="225" t="s">
        <v>479</v>
      </c>
      <c r="J95" s="199"/>
      <c r="K95" s="199"/>
      <c r="L95" s="199"/>
      <c r="M95" s="199"/>
      <c r="N95" s="199"/>
      <c r="O95" s="199"/>
      <c r="P95" s="199"/>
    </row>
    <row r="96" spans="2:16" ht="111" customHeight="1" x14ac:dyDescent="0.55000000000000004">
      <c r="B96" s="690"/>
      <c r="C96" s="162">
        <v>0.6</v>
      </c>
      <c r="D96" s="222" t="s">
        <v>471</v>
      </c>
      <c r="E96" s="226" t="s">
        <v>189</v>
      </c>
      <c r="F96" s="226" t="s">
        <v>189</v>
      </c>
      <c r="G96" s="226" t="s">
        <v>189</v>
      </c>
      <c r="H96" s="224" t="s">
        <v>227</v>
      </c>
      <c r="I96" s="225" t="s">
        <v>479</v>
      </c>
      <c r="J96" s="199"/>
      <c r="K96" s="199"/>
      <c r="L96" s="199"/>
      <c r="M96" s="199"/>
      <c r="N96" s="199"/>
      <c r="O96" s="199"/>
      <c r="P96" s="199"/>
    </row>
    <row r="97" spans="2:16" ht="129.75" customHeight="1" x14ac:dyDescent="0.55000000000000004">
      <c r="B97" s="690"/>
      <c r="C97" s="162">
        <v>0.4</v>
      </c>
      <c r="D97" s="227" t="s">
        <v>262</v>
      </c>
      <c r="E97" s="228" t="s">
        <v>480</v>
      </c>
      <c r="F97" s="226" t="s">
        <v>189</v>
      </c>
      <c r="G97" s="226" t="s">
        <v>189</v>
      </c>
      <c r="H97" s="224" t="s">
        <v>227</v>
      </c>
      <c r="I97" s="225" t="s">
        <v>479</v>
      </c>
      <c r="J97" s="199"/>
      <c r="K97" s="199"/>
      <c r="L97" s="199"/>
      <c r="M97" s="199"/>
      <c r="N97" s="199"/>
      <c r="O97" s="199"/>
      <c r="P97" s="199"/>
    </row>
    <row r="98" spans="2:16" ht="182.25" customHeight="1" thickBot="1" x14ac:dyDescent="0.6">
      <c r="B98" s="691"/>
      <c r="C98" s="163">
        <v>0.2</v>
      </c>
      <c r="D98" s="229" t="s">
        <v>466</v>
      </c>
      <c r="E98" s="230" t="s">
        <v>480</v>
      </c>
      <c r="F98" s="230" t="s">
        <v>480</v>
      </c>
      <c r="G98" s="231" t="s">
        <v>189</v>
      </c>
      <c r="H98" s="232" t="s">
        <v>227</v>
      </c>
      <c r="I98" s="233" t="s">
        <v>479</v>
      </c>
      <c r="J98" s="199"/>
      <c r="K98" s="199"/>
      <c r="L98" s="199"/>
      <c r="M98" s="199"/>
      <c r="N98" s="199"/>
      <c r="O98" s="199"/>
      <c r="P98" s="199"/>
    </row>
  </sheetData>
  <mergeCells count="286">
    <mergeCell ref="E91:I91"/>
    <mergeCell ref="B94:B98"/>
    <mergeCell ref="B63:G63"/>
    <mergeCell ref="U63:U64"/>
    <mergeCell ref="C64:G64"/>
    <mergeCell ref="B65:B68"/>
    <mergeCell ref="C65:G68"/>
    <mergeCell ref="B78:F78"/>
    <mergeCell ref="AT49:AT59"/>
    <mergeCell ref="O49:O59"/>
    <mergeCell ref="P49:P59"/>
    <mergeCell ref="Q49:Q59"/>
    <mergeCell ref="R49:R59"/>
    <mergeCell ref="S49:S59"/>
    <mergeCell ref="T49:T59"/>
    <mergeCell ref="I49:I59"/>
    <mergeCell ref="J49:J59"/>
    <mergeCell ref="K49:K59"/>
    <mergeCell ref="L49:L59"/>
    <mergeCell ref="M49:M59"/>
    <mergeCell ref="N49:N59"/>
    <mergeCell ref="C69:G69"/>
    <mergeCell ref="AU49:AU59"/>
    <mergeCell ref="AV49:AV59"/>
    <mergeCell ref="AW49:AW51"/>
    <mergeCell ref="AW52:AW55"/>
    <mergeCell ref="AW56:AW59"/>
    <mergeCell ref="U49:U59"/>
    <mergeCell ref="W49:W59"/>
    <mergeCell ref="X49:X59"/>
    <mergeCell ref="Y49:Y53"/>
    <mergeCell ref="AR49:AR59"/>
    <mergeCell ref="AS49:AS59"/>
    <mergeCell ref="AT42:AT48"/>
    <mergeCell ref="AU42:AU48"/>
    <mergeCell ref="AV42:AV48"/>
    <mergeCell ref="AW42:AW48"/>
    <mergeCell ref="C49:C59"/>
    <mergeCell ref="D49:D59"/>
    <mergeCell ref="E49:E59"/>
    <mergeCell ref="F49:F59"/>
    <mergeCell ref="G49:G59"/>
    <mergeCell ref="H49:H59"/>
    <mergeCell ref="U42:U48"/>
    <mergeCell ref="W42:W48"/>
    <mergeCell ref="X42:X48"/>
    <mergeCell ref="Y42:Y45"/>
    <mergeCell ref="AR42:AR48"/>
    <mergeCell ref="AS42:AS48"/>
    <mergeCell ref="O42:O48"/>
    <mergeCell ref="P42:P48"/>
    <mergeCell ref="Q42:Q48"/>
    <mergeCell ref="R42:R48"/>
    <mergeCell ref="S42:S48"/>
    <mergeCell ref="T42:T48"/>
    <mergeCell ref="I42:I48"/>
    <mergeCell ref="J42:J48"/>
    <mergeCell ref="K42:K48"/>
    <mergeCell ref="L42:L48"/>
    <mergeCell ref="M42:M48"/>
    <mergeCell ref="N42:N48"/>
    <mergeCell ref="AU39:AU40"/>
    <mergeCell ref="AV39:AV40"/>
    <mergeCell ref="AW39:AW40"/>
    <mergeCell ref="B42:B59"/>
    <mergeCell ref="C42:C48"/>
    <mergeCell ref="D42:D48"/>
    <mergeCell ref="E42:E48"/>
    <mergeCell ref="F42:F48"/>
    <mergeCell ref="G42:G48"/>
    <mergeCell ref="H42:H48"/>
    <mergeCell ref="U39:U40"/>
    <mergeCell ref="W39:W40"/>
    <mergeCell ref="X39:X40"/>
    <mergeCell ref="AR39:AR40"/>
    <mergeCell ref="AS39:AS40"/>
    <mergeCell ref="AT39:AT40"/>
    <mergeCell ref="O39:O40"/>
    <mergeCell ref="P39:P40"/>
    <mergeCell ref="Q39:Q40"/>
    <mergeCell ref="R39:R40"/>
    <mergeCell ref="S39:S40"/>
    <mergeCell ref="T39:T40"/>
    <mergeCell ref="I39:I40"/>
    <mergeCell ref="J39:J40"/>
    <mergeCell ref="K39:K40"/>
    <mergeCell ref="L39:L40"/>
    <mergeCell ref="M39:M40"/>
    <mergeCell ref="N39:N40"/>
    <mergeCell ref="C39:C40"/>
    <mergeCell ref="D39:D40"/>
    <mergeCell ref="E39:E40"/>
    <mergeCell ref="F39:F40"/>
    <mergeCell ref="G39:G40"/>
    <mergeCell ref="H39:H40"/>
    <mergeCell ref="C37:C38"/>
    <mergeCell ref="D37:D38"/>
    <mergeCell ref="E37:E38"/>
    <mergeCell ref="F37:F38"/>
    <mergeCell ref="G37:G38"/>
    <mergeCell ref="H37:H38"/>
    <mergeCell ref="I37:I38"/>
    <mergeCell ref="J37:J38"/>
    <mergeCell ref="U31:U34"/>
    <mergeCell ref="O31:O34"/>
    <mergeCell ref="P31:P34"/>
    <mergeCell ref="Q37:Q38"/>
    <mergeCell ref="R37:R38"/>
    <mergeCell ref="S37:S38"/>
    <mergeCell ref="T37:T38"/>
    <mergeCell ref="U37:U38"/>
    <mergeCell ref="N31:N34"/>
    <mergeCell ref="K37:K38"/>
    <mergeCell ref="L37:L38"/>
    <mergeCell ref="M37:M38"/>
    <mergeCell ref="N37:N38"/>
    <mergeCell ref="O37:O38"/>
    <mergeCell ref="P37:P38"/>
    <mergeCell ref="C31:C34"/>
    <mergeCell ref="AV31:AV34"/>
    <mergeCell ref="AW31:AW34"/>
    <mergeCell ref="W31:W34"/>
    <mergeCell ref="AR31:AR34"/>
    <mergeCell ref="AS31:AS34"/>
    <mergeCell ref="AT31:AT34"/>
    <mergeCell ref="AU31:AU34"/>
    <mergeCell ref="AR37:AR38"/>
    <mergeCell ref="AS37:AS38"/>
    <mergeCell ref="AT37:AT38"/>
    <mergeCell ref="AU37:AU38"/>
    <mergeCell ref="AV37:AV38"/>
    <mergeCell ref="AW37:AW38"/>
    <mergeCell ref="W37:W38"/>
    <mergeCell ref="AT22:AT30"/>
    <mergeCell ref="AU22:AU30"/>
    <mergeCell ref="AV22:AV30"/>
    <mergeCell ref="Y22:Y23"/>
    <mergeCell ref="Z22:Z23"/>
    <mergeCell ref="AA22:AA23"/>
    <mergeCell ref="P22:P30"/>
    <mergeCell ref="Q22:Q30"/>
    <mergeCell ref="R22:R30"/>
    <mergeCell ref="S22:S30"/>
    <mergeCell ref="T22:T30"/>
    <mergeCell ref="U22:U30"/>
    <mergeCell ref="V22:V23"/>
    <mergeCell ref="W22:W23"/>
    <mergeCell ref="X22:X23"/>
    <mergeCell ref="D31:D34"/>
    <mergeCell ref="E31:E34"/>
    <mergeCell ref="F31:F34"/>
    <mergeCell ref="G31:G34"/>
    <mergeCell ref="H31:H34"/>
    <mergeCell ref="I22:I30"/>
    <mergeCell ref="J22:J30"/>
    <mergeCell ref="K22:K30"/>
    <mergeCell ref="L22:L30"/>
    <mergeCell ref="N22:N30"/>
    <mergeCell ref="O22:O30"/>
    <mergeCell ref="Q31:Q34"/>
    <mergeCell ref="R31:R34"/>
    <mergeCell ref="S31:S34"/>
    <mergeCell ref="T31:T34"/>
    <mergeCell ref="I31:I34"/>
    <mergeCell ref="J31:J34"/>
    <mergeCell ref="K31:K34"/>
    <mergeCell ref="L31:L34"/>
    <mergeCell ref="M31:M34"/>
    <mergeCell ref="N18:N20"/>
    <mergeCell ref="O18:O20"/>
    <mergeCell ref="P18:P20"/>
    <mergeCell ref="AW22:AW30"/>
    <mergeCell ref="G26:G27"/>
    <mergeCell ref="G28:G29"/>
    <mergeCell ref="AN22:AN23"/>
    <mergeCell ref="AO22:AO23"/>
    <mergeCell ref="AP22:AP23"/>
    <mergeCell ref="AQ22:AQ23"/>
    <mergeCell ref="AR22:AR30"/>
    <mergeCell ref="AS22:AS30"/>
    <mergeCell ref="AH22:AH23"/>
    <mergeCell ref="AI22:AI23"/>
    <mergeCell ref="AJ22:AJ23"/>
    <mergeCell ref="AK22:AK23"/>
    <mergeCell ref="AL22:AL23"/>
    <mergeCell ref="AM22:AM23"/>
    <mergeCell ref="AB22:AB23"/>
    <mergeCell ref="AC22:AC23"/>
    <mergeCell ref="AD22:AD23"/>
    <mergeCell ref="AE22:AE23"/>
    <mergeCell ref="AF22:AF23"/>
    <mergeCell ref="AG22:AG23"/>
    <mergeCell ref="AU18:AU20"/>
    <mergeCell ref="AV18:AV20"/>
    <mergeCell ref="AW18:AW20"/>
    <mergeCell ref="Q18:Q20"/>
    <mergeCell ref="R18:R20"/>
    <mergeCell ref="S18:S20"/>
    <mergeCell ref="T18:T20"/>
    <mergeCell ref="U18:U20"/>
    <mergeCell ref="W18:W20"/>
    <mergeCell ref="AR18:AR20"/>
    <mergeCell ref="AS18:AS20"/>
    <mergeCell ref="AT18:AT20"/>
    <mergeCell ref="AW14:AW16"/>
    <mergeCell ref="G15:G16"/>
    <mergeCell ref="C18:C20"/>
    <mergeCell ref="D18:D20"/>
    <mergeCell ref="E18:E20"/>
    <mergeCell ref="F18:F20"/>
    <mergeCell ref="G18:G20"/>
    <mergeCell ref="H18:H20"/>
    <mergeCell ref="I18:I20"/>
    <mergeCell ref="J18:J20"/>
    <mergeCell ref="W14:W16"/>
    <mergeCell ref="AR14:AR16"/>
    <mergeCell ref="AS14:AS16"/>
    <mergeCell ref="AT14:AT16"/>
    <mergeCell ref="AU14:AU16"/>
    <mergeCell ref="AV14:AV16"/>
    <mergeCell ref="P14:P16"/>
    <mergeCell ref="Q14:Q16"/>
    <mergeCell ref="R14:R16"/>
    <mergeCell ref="S14:S16"/>
    <mergeCell ref="T14:T16"/>
    <mergeCell ref="U14:U16"/>
    <mergeCell ref="J14:J16"/>
    <mergeCell ref="K14:K16"/>
    <mergeCell ref="L14:L16"/>
    <mergeCell ref="M14:M16"/>
    <mergeCell ref="N14:N16"/>
    <mergeCell ref="O14:O16"/>
    <mergeCell ref="AD12:AD13"/>
    <mergeCell ref="AE12:AE13"/>
    <mergeCell ref="AF12:AJ12"/>
    <mergeCell ref="B14:B40"/>
    <mergeCell ref="C14:C16"/>
    <mergeCell ref="D14:D16"/>
    <mergeCell ref="E14:E16"/>
    <mergeCell ref="F14:F16"/>
    <mergeCell ref="H14:H16"/>
    <mergeCell ref="I14:I16"/>
    <mergeCell ref="H11:H13"/>
    <mergeCell ref="C22:C30"/>
    <mergeCell ref="D22:D30"/>
    <mergeCell ref="E22:E30"/>
    <mergeCell ref="F22:F30"/>
    <mergeCell ref="G22:G24"/>
    <mergeCell ref="H22:H30"/>
    <mergeCell ref="K18:K20"/>
    <mergeCell ref="L18:L20"/>
    <mergeCell ref="M18:M20"/>
    <mergeCell ref="AS11:AS13"/>
    <mergeCell ref="AT11:AT13"/>
    <mergeCell ref="AU11:AU13"/>
    <mergeCell ref="AV11:AV13"/>
    <mergeCell ref="AW11:AW13"/>
    <mergeCell ref="I12:L12"/>
    <mergeCell ref="M12:T12"/>
    <mergeCell ref="W12:W13"/>
    <mergeCell ref="X12:X13"/>
    <mergeCell ref="Y12:Y13"/>
    <mergeCell ref="I11:T11"/>
    <mergeCell ref="U11:U13"/>
    <mergeCell ref="V11:V13"/>
    <mergeCell ref="W11:AJ11"/>
    <mergeCell ref="AK11:AR12"/>
    <mergeCell ref="Z12:Z13"/>
    <mergeCell ref="AA12:AA13"/>
    <mergeCell ref="AB12:AB13"/>
    <mergeCell ref="AC12:AC13"/>
    <mergeCell ref="C8:D8"/>
    <mergeCell ref="F8:G8"/>
    <mergeCell ref="C9:D9"/>
    <mergeCell ref="F9:G9"/>
    <mergeCell ref="B11:B13"/>
    <mergeCell ref="C11:C13"/>
    <mergeCell ref="D11:D13"/>
    <mergeCell ref="E11:G12"/>
    <mergeCell ref="B3:B6"/>
    <mergeCell ref="C3:F4"/>
    <mergeCell ref="G3:H3"/>
    <mergeCell ref="G4:H4"/>
    <mergeCell ref="C5:F6"/>
    <mergeCell ref="G5:H5"/>
    <mergeCell ref="G6:H6"/>
  </mergeCells>
  <conditionalFormatting sqref="L39 L61:L62 L22">
    <cfRule type="containsText" dxfId="388" priority="411" operator="containsText" text="MUY BAJA">
      <formula>NOT(ISERROR(SEARCH("MUY BAJA",L22)))</formula>
    </cfRule>
    <cfRule type="containsText" dxfId="387" priority="412" operator="containsText" text="MUY ALTA">
      <formula>NOT(ISERROR(SEARCH("MUY ALTA",L22)))</formula>
    </cfRule>
    <cfRule type="containsText" dxfId="386" priority="413" operator="containsText" text="MUY ALTA ">
      <formula>NOT(ISERROR(SEARCH("MUY ALTA ",L22)))</formula>
    </cfRule>
    <cfRule type="containsText" dxfId="385" priority="414" operator="containsText" text="ALTA">
      <formula>NOT(ISERROR(SEARCH("ALTA",L22)))</formula>
    </cfRule>
    <cfRule type="containsText" dxfId="384" priority="415" operator="containsText" text="BAJA">
      <formula>NOT(ISERROR(SEARCH("BAJA",L22)))</formula>
    </cfRule>
    <cfRule type="containsText" dxfId="383" priority="416" operator="containsText" text="MUY BAJA">
      <formula>NOT(ISERROR(SEARCH("MUY BAJA",L22)))</formula>
    </cfRule>
    <cfRule type="containsText" dxfId="382" priority="417" operator="containsText" text="MEDIA">
      <formula>NOT(ISERROR(SEARCH("MEDIA",L22)))</formula>
    </cfRule>
  </conditionalFormatting>
  <conditionalFormatting sqref="O39 R39 O61:O62 R61:R62 R22 O22">
    <cfRule type="containsText" dxfId="381" priority="405" operator="containsText" text="CATASTRÓFICO">
      <formula>NOT(ISERROR(SEARCH("CATASTRÓFICO",O22)))</formula>
    </cfRule>
    <cfRule type="containsText" dxfId="380" priority="406" operator="containsText" text="CATASTROFICO">
      <formula>NOT(ISERROR(SEARCH("CATASTROFICO",O22)))</formula>
    </cfRule>
    <cfRule type="containsText" dxfId="379" priority="407" operator="containsText" text="MAYOR">
      <formula>NOT(ISERROR(SEARCH("MAYOR",O22)))</formula>
    </cfRule>
    <cfRule type="containsText" dxfId="378" priority="408" operator="containsText" text="MODERADO">
      <formula>NOT(ISERROR(SEARCH("MODERADO",O22)))</formula>
    </cfRule>
    <cfRule type="containsText" dxfId="377" priority="409" operator="containsText" text="MENOR">
      <formula>NOT(ISERROR(SEARCH("MENOR",O22)))</formula>
    </cfRule>
    <cfRule type="containsText" dxfId="376" priority="410" operator="containsText" text="LEVE">
      <formula>NOT(ISERROR(SEARCH("LEVE",O22)))</formula>
    </cfRule>
  </conditionalFormatting>
  <conditionalFormatting sqref="T39 T61:T62 T22">
    <cfRule type="containsText" dxfId="375" priority="400" operator="containsText" text="CATASTRÓFICO">
      <formula>NOT(ISERROR(SEARCH("CATASTRÓFICO",T22)))</formula>
    </cfRule>
    <cfRule type="containsText" dxfId="374" priority="401" operator="containsText" text="MAYOR">
      <formula>NOT(ISERROR(SEARCH("MAYOR",T22)))</formula>
    </cfRule>
    <cfRule type="containsText" dxfId="373" priority="402" operator="containsText" text="MODERADO">
      <formula>NOT(ISERROR(SEARCH("MODERADO",T22)))</formula>
    </cfRule>
    <cfRule type="containsText" dxfId="372" priority="403" operator="containsText" text="MENOR">
      <formula>NOT(ISERROR(SEARCH("MENOR",T22)))</formula>
    </cfRule>
    <cfRule type="containsText" dxfId="371" priority="404" operator="containsText" text="LEVE">
      <formula>NOT(ISERROR(SEARCH("LEVE",T22)))</formula>
    </cfRule>
  </conditionalFormatting>
  <conditionalFormatting sqref="O39 R39 O61:O62 R61:R62 R22 O22">
    <cfRule type="containsBlanks" dxfId="370" priority="399">
      <formula>LEN(TRIM(O22))=0</formula>
    </cfRule>
  </conditionalFormatting>
  <conditionalFormatting sqref="AO21 AM24:AM30 AM21:AM22 AM60 AM37:AM48 AO42:AO48">
    <cfRule type="containsText" dxfId="369" priority="393" operator="containsText" text="MUY ALTA ">
      <formula>NOT(ISERROR(SEARCH("MUY ALTA ",AM21)))</formula>
    </cfRule>
    <cfRule type="containsText" dxfId="368" priority="394" operator="containsText" text="ALTA">
      <formula>NOT(ISERROR(SEARCH("ALTA",AM21)))</formula>
    </cfRule>
    <cfRule type="containsText" dxfId="367" priority="395" operator="containsText" text="MEDIA">
      <formula>NOT(ISERROR(SEARCH("MEDIA",AM21)))</formula>
    </cfRule>
    <cfRule type="containsText" dxfId="366" priority="396" operator="containsText" text="BAJA">
      <formula>NOT(ISERROR(SEARCH("BAJA",AM21)))</formula>
    </cfRule>
    <cfRule type="containsText" dxfId="365" priority="397" operator="containsText" text="MUY BAJA">
      <formula>NOT(ISERROR(SEARCH("MUY BAJA",AM21)))</formula>
    </cfRule>
    <cfRule type="containsText" dxfId="364" priority="398" operator="containsText" text="MUY BAJA ">
      <formula>NOT(ISERROR(SEARCH("MUY BAJA ",AM21)))</formula>
    </cfRule>
  </conditionalFormatting>
  <conditionalFormatting sqref="AO21 AM24:AM30 AM37:AM38 AM21:AM22 AM42:AM48 AO42:AO48">
    <cfRule type="containsText" dxfId="363" priority="392" operator="containsText" text="MUY BAJA ">
      <formula>NOT(ISERROR(SEARCH("MUY BAJA ",AM21)))</formula>
    </cfRule>
  </conditionalFormatting>
  <conditionalFormatting sqref="AO21 AM24:AM30 AM21:AM22 AM60 AM37:AM48 AO42:AO48">
    <cfRule type="containsText" dxfId="362" priority="391" operator="containsText" text="MUY BAJA">
      <formula>NOT(ISERROR(SEARCH("MUY BAJA",AM21)))</formula>
    </cfRule>
  </conditionalFormatting>
  <conditionalFormatting sqref="AN21 AN24:AO30 AN37:AO41 AN60:AO60 AN42:AN48">
    <cfRule type="containsText" dxfId="361" priority="386" operator="containsText" text="CATASTRÓFICO">
      <formula>NOT(ISERROR(SEARCH("CATASTRÓFICO",AN21)))</formula>
    </cfRule>
    <cfRule type="containsText" dxfId="360" priority="387" operator="containsText" text="MAYOR">
      <formula>NOT(ISERROR(SEARCH("MAYOR",AN21)))</formula>
    </cfRule>
    <cfRule type="containsText" dxfId="359" priority="388" operator="containsText" text="MODERADO">
      <formula>NOT(ISERROR(SEARCH("MODERADO",AN21)))</formula>
    </cfRule>
    <cfRule type="containsText" dxfId="358" priority="389" operator="containsText" text="MENOR ">
      <formula>NOT(ISERROR(SEARCH("MENOR ",AN21)))</formula>
    </cfRule>
    <cfRule type="containsText" dxfId="357" priority="390" operator="containsText" text="LEVE">
      <formula>NOT(ISERROR(SEARCH("LEVE",AN21)))</formula>
    </cfRule>
  </conditionalFormatting>
  <conditionalFormatting sqref="AQ22 U22 AQ60 AQ39:AQ48">
    <cfRule type="containsText" dxfId="356" priority="381" operator="containsText" text="EXTREMO">
      <formula>NOT(ISERROR(SEARCH("EXTREMO",U22)))</formula>
    </cfRule>
    <cfRule type="containsText" dxfId="355" priority="382" operator="containsText" text="ALTO">
      <formula>NOT(ISERROR(SEARCH("ALTO",U22)))</formula>
    </cfRule>
    <cfRule type="containsText" dxfId="354" priority="383" operator="containsText" text="MODERADO">
      <formula>NOT(ISERROR(SEARCH("MODERADO",U22)))</formula>
    </cfRule>
    <cfRule type="containsText" dxfId="353" priority="384" operator="containsText" text="BAJO">
      <formula>NOT(ISERROR(SEARCH("BAJO",U22)))</formula>
    </cfRule>
    <cfRule type="containsText" dxfId="352" priority="385" operator="containsText" text="BAJO">
      <formula>NOT(ISERROR(SEARCH("BAJO",U22)))</formula>
    </cfRule>
  </conditionalFormatting>
  <conditionalFormatting sqref="U39">
    <cfRule type="containsText" dxfId="351" priority="376" operator="containsText" text="EXTREMO">
      <formula>NOT(ISERROR(SEARCH("EXTREMO",U39)))</formula>
    </cfRule>
    <cfRule type="containsText" dxfId="350" priority="377" operator="containsText" text="ALTO">
      <formula>NOT(ISERROR(SEARCH("ALTO",U39)))</formula>
    </cfRule>
    <cfRule type="containsText" dxfId="349" priority="378" operator="containsText" text="MODERADO">
      <formula>NOT(ISERROR(SEARCH("MODERADO",U39)))</formula>
    </cfRule>
    <cfRule type="containsText" dxfId="348" priority="379" operator="containsText" text="BAJO">
      <formula>NOT(ISERROR(SEARCH("BAJO",U39)))</formula>
    </cfRule>
    <cfRule type="containsText" dxfId="347" priority="380" operator="containsText" text="BAJO">
      <formula>NOT(ISERROR(SEARCH("BAJO",U39)))</formula>
    </cfRule>
  </conditionalFormatting>
  <conditionalFormatting sqref="AN21 AN24:AO30 AN37:AO41 AN60:AO60 AN42:AN48">
    <cfRule type="containsText" dxfId="346" priority="374" operator="containsText" text="MENOR">
      <formula>NOT(ISERROR(SEARCH("MENOR",AN21)))</formula>
    </cfRule>
    <cfRule type="containsText" dxfId="345" priority="375" operator="containsText" text="MENOR">
      <formula>NOT(ISERROR(SEARCH("MENOR",AN21)))</formula>
    </cfRule>
  </conditionalFormatting>
  <conditionalFormatting sqref="U63">
    <cfRule type="containsText" dxfId="344" priority="369" operator="containsText" text="EXTREMO">
      <formula>NOT(ISERROR(SEARCH("EXTREMO",U63)))</formula>
    </cfRule>
    <cfRule type="containsText" dxfId="343" priority="370" operator="containsText" text="ALTO">
      <formula>NOT(ISERROR(SEARCH("ALTO",U63)))</formula>
    </cfRule>
    <cfRule type="containsText" dxfId="342" priority="371" operator="containsText" text="MODERADO">
      <formula>NOT(ISERROR(SEARCH("MODERADO",U63)))</formula>
    </cfRule>
    <cfRule type="containsText" dxfId="341" priority="372" operator="containsText" text="BAJO">
      <formula>NOT(ISERROR(SEARCH("BAJO",U63)))</formula>
    </cfRule>
    <cfRule type="containsText" dxfId="340" priority="373" operator="containsText" text="BAJO">
      <formula>NOT(ISERROR(SEARCH("BAJO",U63)))</formula>
    </cfRule>
  </conditionalFormatting>
  <conditionalFormatting sqref="AO22">
    <cfRule type="containsText" dxfId="339" priority="363" operator="containsText" text="MUY ALTA ">
      <formula>NOT(ISERROR(SEARCH("MUY ALTA ",AO22)))</formula>
    </cfRule>
    <cfRule type="containsText" dxfId="338" priority="364" operator="containsText" text="ALTA">
      <formula>NOT(ISERROR(SEARCH("ALTA",AO22)))</formula>
    </cfRule>
    <cfRule type="containsText" dxfId="337" priority="365" operator="containsText" text="MEDIA">
      <formula>NOT(ISERROR(SEARCH("MEDIA",AO22)))</formula>
    </cfRule>
    <cfRule type="containsText" dxfId="336" priority="366" operator="containsText" text="BAJA">
      <formula>NOT(ISERROR(SEARCH("BAJA",AO22)))</formula>
    </cfRule>
    <cfRule type="containsText" dxfId="335" priority="367" operator="containsText" text="MUY BAJA">
      <formula>NOT(ISERROR(SEARCH("MUY BAJA",AO22)))</formula>
    </cfRule>
    <cfRule type="containsText" dxfId="334" priority="368" operator="containsText" text="MUY BAJA ">
      <formula>NOT(ISERROR(SEARCH("MUY BAJA ",AO22)))</formula>
    </cfRule>
  </conditionalFormatting>
  <conditionalFormatting sqref="AO22">
    <cfRule type="containsText" dxfId="333" priority="362" operator="containsText" text="MUY BAJA ">
      <formula>NOT(ISERROR(SEARCH("MUY BAJA ",AO22)))</formula>
    </cfRule>
  </conditionalFormatting>
  <conditionalFormatting sqref="AO22">
    <cfRule type="containsText" dxfId="332" priority="361" operator="containsText" text="MUY BAJA">
      <formula>NOT(ISERROR(SEARCH("MUY BAJA",AO22)))</formula>
    </cfRule>
  </conditionalFormatting>
  <conditionalFormatting sqref="AN22">
    <cfRule type="containsText" dxfId="331" priority="356" operator="containsText" text="CATASTRÓFICO">
      <formula>NOT(ISERROR(SEARCH("CATASTRÓFICO",AN22)))</formula>
    </cfRule>
    <cfRule type="containsText" dxfId="330" priority="357" operator="containsText" text="MAYOR">
      <formula>NOT(ISERROR(SEARCH("MAYOR",AN22)))</formula>
    </cfRule>
    <cfRule type="containsText" dxfId="329" priority="358" operator="containsText" text="MODERADO">
      <formula>NOT(ISERROR(SEARCH("MODERADO",AN22)))</formula>
    </cfRule>
    <cfRule type="containsText" dxfId="328" priority="359" operator="containsText" text="MENOR ">
      <formula>NOT(ISERROR(SEARCH("MENOR ",AN22)))</formula>
    </cfRule>
    <cfRule type="containsText" dxfId="327" priority="360" operator="containsText" text="LEVE">
      <formula>NOT(ISERROR(SEARCH("LEVE",AN22)))</formula>
    </cfRule>
  </conditionalFormatting>
  <conditionalFormatting sqref="AN22">
    <cfRule type="containsText" dxfId="326" priority="354" operator="containsText" text="MENOR">
      <formula>NOT(ISERROR(SEARCH("MENOR",AN22)))</formula>
    </cfRule>
    <cfRule type="containsText" dxfId="325" priority="355" operator="containsText" text="MENOR">
      <formula>NOT(ISERROR(SEARCH("MENOR",AN22)))</formula>
    </cfRule>
  </conditionalFormatting>
  <conditionalFormatting sqref="L14">
    <cfRule type="containsText" dxfId="324" priority="347" operator="containsText" text="MUY BAJA">
      <formula>NOT(ISERROR(SEARCH("MUY BAJA",L14)))</formula>
    </cfRule>
    <cfRule type="containsText" dxfId="323" priority="348" operator="containsText" text="MUY ALTA">
      <formula>NOT(ISERROR(SEARCH("MUY ALTA",L14)))</formula>
    </cfRule>
    <cfRule type="containsText" dxfId="322" priority="349" operator="containsText" text="MUY ALTA ">
      <formula>NOT(ISERROR(SEARCH("MUY ALTA ",L14)))</formula>
    </cfRule>
    <cfRule type="containsText" dxfId="321" priority="350" operator="containsText" text="ALTA">
      <formula>NOT(ISERROR(SEARCH("ALTA",L14)))</formula>
    </cfRule>
    <cfRule type="containsText" dxfId="320" priority="351" operator="containsText" text="BAJA">
      <formula>NOT(ISERROR(SEARCH("BAJA",L14)))</formula>
    </cfRule>
    <cfRule type="containsText" dxfId="319" priority="352" operator="containsText" text="MUY BAJA">
      <formula>NOT(ISERROR(SEARCH("MUY BAJA",L14)))</formula>
    </cfRule>
    <cfRule type="containsText" dxfId="318" priority="353" operator="containsText" text="MEDIA">
      <formula>NOT(ISERROR(SEARCH("MEDIA",L14)))</formula>
    </cfRule>
  </conditionalFormatting>
  <conditionalFormatting sqref="O14 R14">
    <cfRule type="containsText" dxfId="317" priority="341" operator="containsText" text="CATASTRÓFICO">
      <formula>NOT(ISERROR(SEARCH("CATASTRÓFICO",O14)))</formula>
    </cfRule>
    <cfRule type="containsText" dxfId="316" priority="342" operator="containsText" text="CATASTROFICO">
      <formula>NOT(ISERROR(SEARCH("CATASTROFICO",O14)))</formula>
    </cfRule>
    <cfRule type="containsText" dxfId="315" priority="343" operator="containsText" text="MAYOR">
      <formula>NOT(ISERROR(SEARCH("MAYOR",O14)))</formula>
    </cfRule>
    <cfRule type="containsText" dxfId="314" priority="344" operator="containsText" text="MODERADO">
      <formula>NOT(ISERROR(SEARCH("MODERADO",O14)))</formula>
    </cfRule>
    <cfRule type="containsText" dxfId="313" priority="345" operator="containsText" text="MENOR">
      <formula>NOT(ISERROR(SEARCH("MENOR",O14)))</formula>
    </cfRule>
    <cfRule type="containsText" dxfId="312" priority="346" operator="containsText" text="LEVE">
      <formula>NOT(ISERROR(SEARCH("LEVE",O14)))</formula>
    </cfRule>
  </conditionalFormatting>
  <conditionalFormatting sqref="T14">
    <cfRule type="containsText" dxfId="311" priority="336" operator="containsText" text="CATASTRÓFICO">
      <formula>NOT(ISERROR(SEARCH("CATASTRÓFICO",T14)))</formula>
    </cfRule>
    <cfRule type="containsText" dxfId="310" priority="337" operator="containsText" text="MAYOR">
      <formula>NOT(ISERROR(SEARCH("MAYOR",T14)))</formula>
    </cfRule>
    <cfRule type="containsText" dxfId="309" priority="338" operator="containsText" text="MODERADO">
      <formula>NOT(ISERROR(SEARCH("MODERADO",T14)))</formula>
    </cfRule>
    <cfRule type="containsText" dxfId="308" priority="339" operator="containsText" text="MENOR">
      <formula>NOT(ISERROR(SEARCH("MENOR",T14)))</formula>
    </cfRule>
    <cfRule type="containsText" dxfId="307" priority="340" operator="containsText" text="LEVE">
      <formula>NOT(ISERROR(SEARCH("LEVE",T14)))</formula>
    </cfRule>
  </conditionalFormatting>
  <conditionalFormatting sqref="O14 R14">
    <cfRule type="containsBlanks" dxfId="306" priority="335">
      <formula>LEN(TRIM(O14))=0</formula>
    </cfRule>
  </conditionalFormatting>
  <conditionalFormatting sqref="AM14:AM16 AM18:AM19">
    <cfRule type="containsText" dxfId="305" priority="329" operator="containsText" text="MUY ALTA ">
      <formula>NOT(ISERROR(SEARCH("MUY ALTA ",AM14)))</formula>
    </cfRule>
    <cfRule type="containsText" dxfId="304" priority="330" operator="containsText" text="ALTA">
      <formula>NOT(ISERROR(SEARCH("ALTA",AM14)))</formula>
    </cfRule>
    <cfRule type="containsText" dxfId="303" priority="331" operator="containsText" text="MEDIA">
      <formula>NOT(ISERROR(SEARCH("MEDIA",AM14)))</formula>
    </cfRule>
    <cfRule type="containsText" dxfId="302" priority="332" operator="containsText" text="BAJA">
      <formula>NOT(ISERROR(SEARCH("BAJA",AM14)))</formula>
    </cfRule>
    <cfRule type="containsText" dxfId="301" priority="333" operator="containsText" text="MUY BAJA">
      <formula>NOT(ISERROR(SEARCH("MUY BAJA",AM14)))</formula>
    </cfRule>
    <cfRule type="containsText" dxfId="300" priority="334" operator="containsText" text="MUY BAJA ">
      <formula>NOT(ISERROR(SEARCH("MUY BAJA ",AM14)))</formula>
    </cfRule>
  </conditionalFormatting>
  <conditionalFormatting sqref="AM14:AM16 AM18:AM19">
    <cfRule type="containsText" dxfId="299" priority="328" operator="containsText" text="MUY BAJA ">
      <formula>NOT(ISERROR(SEARCH("MUY BAJA ",AM14)))</formula>
    </cfRule>
  </conditionalFormatting>
  <conditionalFormatting sqref="AM14:AM16 AM18:AM19">
    <cfRule type="containsText" dxfId="298" priority="327" operator="containsText" text="MUY BAJA">
      <formula>NOT(ISERROR(SEARCH("MUY BAJA",AM14)))</formula>
    </cfRule>
  </conditionalFormatting>
  <conditionalFormatting sqref="AQ14:AQ16 AQ18:AQ19">
    <cfRule type="containsText" dxfId="297" priority="322" operator="containsText" text="EXTREMO">
      <formula>NOT(ISERROR(SEARCH("EXTREMO",AQ14)))</formula>
    </cfRule>
    <cfRule type="containsText" dxfId="296" priority="323" operator="containsText" text="ALTO">
      <formula>NOT(ISERROR(SEARCH("ALTO",AQ14)))</formula>
    </cfRule>
    <cfRule type="containsText" dxfId="295" priority="324" operator="containsText" text="MODERADO">
      <formula>NOT(ISERROR(SEARCH("MODERADO",AQ14)))</formula>
    </cfRule>
    <cfRule type="containsText" dxfId="294" priority="325" operator="containsText" text="BAJO">
      <formula>NOT(ISERROR(SEARCH("BAJO",AQ14)))</formula>
    </cfRule>
    <cfRule type="containsText" dxfId="293" priority="326" operator="containsText" text="BAJO">
      <formula>NOT(ISERROR(SEARCH("BAJO",AQ14)))</formula>
    </cfRule>
  </conditionalFormatting>
  <conditionalFormatting sqref="U14">
    <cfRule type="containsText" dxfId="292" priority="317" operator="containsText" text="EXTREMO">
      <formula>NOT(ISERROR(SEARCH("EXTREMO",U14)))</formula>
    </cfRule>
    <cfRule type="containsText" dxfId="291" priority="318" operator="containsText" text="ALTO">
      <formula>NOT(ISERROR(SEARCH("ALTO",U14)))</formula>
    </cfRule>
    <cfRule type="containsText" dxfId="290" priority="319" operator="containsText" text="MODERADO">
      <formula>NOT(ISERROR(SEARCH("MODERADO",U14)))</formula>
    </cfRule>
    <cfRule type="containsText" dxfId="289" priority="320" operator="containsText" text="BAJO">
      <formula>NOT(ISERROR(SEARCH("BAJO",U14)))</formula>
    </cfRule>
    <cfRule type="containsText" dxfId="288" priority="321" operator="containsText" text="BAJO">
      <formula>NOT(ISERROR(SEARCH("BAJO",U14)))</formula>
    </cfRule>
  </conditionalFormatting>
  <conditionalFormatting sqref="AO14:AO16 AO18:AO19">
    <cfRule type="containsText" dxfId="287" priority="311" operator="containsText" text="MUY ALTA ">
      <formula>NOT(ISERROR(SEARCH("MUY ALTA ",AO14)))</formula>
    </cfRule>
    <cfRule type="containsText" dxfId="286" priority="312" operator="containsText" text="ALTA">
      <formula>NOT(ISERROR(SEARCH("ALTA",AO14)))</formula>
    </cfRule>
    <cfRule type="containsText" dxfId="285" priority="313" operator="containsText" text="MEDIA">
      <formula>NOT(ISERROR(SEARCH("MEDIA",AO14)))</formula>
    </cfRule>
    <cfRule type="containsText" dxfId="284" priority="314" operator="containsText" text="BAJA">
      <formula>NOT(ISERROR(SEARCH("BAJA",AO14)))</formula>
    </cfRule>
    <cfRule type="containsText" dxfId="283" priority="315" operator="containsText" text="MUY BAJA">
      <formula>NOT(ISERROR(SEARCH("MUY BAJA",AO14)))</formula>
    </cfRule>
    <cfRule type="containsText" dxfId="282" priority="316" operator="containsText" text="MUY BAJA ">
      <formula>NOT(ISERROR(SEARCH("MUY BAJA ",AO14)))</formula>
    </cfRule>
  </conditionalFormatting>
  <conditionalFormatting sqref="AO14:AO16 AO18:AO19">
    <cfRule type="containsText" dxfId="281" priority="310" operator="containsText" text="MUY BAJA ">
      <formula>NOT(ISERROR(SEARCH("MUY BAJA ",AO14)))</formula>
    </cfRule>
  </conditionalFormatting>
  <conditionalFormatting sqref="AO14:AO16 AO18:AO19">
    <cfRule type="containsText" dxfId="280" priority="309" operator="containsText" text="MUY BAJA">
      <formula>NOT(ISERROR(SEARCH("MUY BAJA",AO14)))</formula>
    </cfRule>
  </conditionalFormatting>
  <conditionalFormatting sqref="AN14:AN16 AN18:AN19">
    <cfRule type="containsText" dxfId="279" priority="304" operator="containsText" text="CATASTRÓFICO">
      <formula>NOT(ISERROR(SEARCH("CATASTRÓFICO",AN14)))</formula>
    </cfRule>
    <cfRule type="containsText" dxfId="278" priority="305" operator="containsText" text="MAYOR">
      <formula>NOT(ISERROR(SEARCH("MAYOR",AN14)))</formula>
    </cfRule>
    <cfRule type="containsText" dxfId="277" priority="306" operator="containsText" text="MODERADO">
      <formula>NOT(ISERROR(SEARCH("MODERADO",AN14)))</formula>
    </cfRule>
    <cfRule type="containsText" dxfId="276" priority="307" operator="containsText" text="MENOR ">
      <formula>NOT(ISERROR(SEARCH("MENOR ",AN14)))</formula>
    </cfRule>
    <cfRule type="containsText" dxfId="275" priority="308" operator="containsText" text="LEVE">
      <formula>NOT(ISERROR(SEARCH("LEVE",AN14)))</formula>
    </cfRule>
  </conditionalFormatting>
  <conditionalFormatting sqref="AN14:AN16 AN18:AN19">
    <cfRule type="containsText" dxfId="274" priority="302" operator="containsText" text="MENOR">
      <formula>NOT(ISERROR(SEARCH("MENOR",AN14)))</formula>
    </cfRule>
    <cfRule type="containsText" dxfId="273" priority="303" operator="containsText" text="MENOR">
      <formula>NOT(ISERROR(SEARCH("MENOR",AN14)))</formula>
    </cfRule>
  </conditionalFormatting>
  <conditionalFormatting sqref="AQ21">
    <cfRule type="containsText" dxfId="272" priority="297" operator="containsText" text="EXTREMO">
      <formula>NOT(ISERROR(SEARCH("EXTREMO",AQ21)))</formula>
    </cfRule>
    <cfRule type="containsText" dxfId="271" priority="298" operator="containsText" text="ALTO">
      <formula>NOT(ISERROR(SEARCH("ALTO",AQ21)))</formula>
    </cfRule>
    <cfRule type="containsText" dxfId="270" priority="299" operator="containsText" text="MODERADO">
      <formula>NOT(ISERROR(SEARCH("MODERADO",AQ21)))</formula>
    </cfRule>
    <cfRule type="containsText" dxfId="269" priority="300" operator="containsText" text="BAJO">
      <formula>NOT(ISERROR(SEARCH("BAJO",AQ21)))</formula>
    </cfRule>
    <cfRule type="containsText" dxfId="268" priority="301" operator="containsText" text="BAJO">
      <formula>NOT(ISERROR(SEARCH("BAJO",AQ21)))</formula>
    </cfRule>
  </conditionalFormatting>
  <conditionalFormatting sqref="R18">
    <cfRule type="containsText" dxfId="267" priority="291" operator="containsText" text="CATASTRÓFICO">
      <formula>NOT(ISERROR(SEARCH("CATASTRÓFICO",R18)))</formula>
    </cfRule>
    <cfRule type="containsText" dxfId="266" priority="292" operator="containsText" text="CATASTROFICO">
      <formula>NOT(ISERROR(SEARCH("CATASTROFICO",R18)))</formula>
    </cfRule>
    <cfRule type="containsText" dxfId="265" priority="293" operator="containsText" text="MAYOR">
      <formula>NOT(ISERROR(SEARCH("MAYOR",R18)))</formula>
    </cfRule>
    <cfRule type="containsText" dxfId="264" priority="294" operator="containsText" text="MODERADO">
      <formula>NOT(ISERROR(SEARCH("MODERADO",R18)))</formula>
    </cfRule>
    <cfRule type="containsText" dxfId="263" priority="295" operator="containsText" text="MENOR">
      <formula>NOT(ISERROR(SEARCH("MENOR",R18)))</formula>
    </cfRule>
    <cfRule type="containsText" dxfId="262" priority="296" operator="containsText" text="LEVE">
      <formula>NOT(ISERROR(SEARCH("LEVE",R18)))</formula>
    </cfRule>
  </conditionalFormatting>
  <conditionalFormatting sqref="R18">
    <cfRule type="containsBlanks" dxfId="261" priority="290">
      <formula>LEN(TRIM(R18))=0</formula>
    </cfRule>
  </conditionalFormatting>
  <conditionalFormatting sqref="T18">
    <cfRule type="containsText" dxfId="260" priority="285" operator="containsText" text="CATASTRÓFICO">
      <formula>NOT(ISERROR(SEARCH("CATASTRÓFICO",T18)))</formula>
    </cfRule>
    <cfRule type="containsText" dxfId="259" priority="286" operator="containsText" text="MAYOR">
      <formula>NOT(ISERROR(SEARCH("MAYOR",T18)))</formula>
    </cfRule>
    <cfRule type="containsText" dxfId="258" priority="287" operator="containsText" text="MODERADO">
      <formula>NOT(ISERROR(SEARCH("MODERADO",T18)))</formula>
    </cfRule>
    <cfRule type="containsText" dxfId="257" priority="288" operator="containsText" text="MENOR">
      <formula>NOT(ISERROR(SEARCH("MENOR",T18)))</formula>
    </cfRule>
    <cfRule type="containsText" dxfId="256" priority="289" operator="containsText" text="LEVE">
      <formula>NOT(ISERROR(SEARCH("LEVE",T18)))</formula>
    </cfRule>
  </conditionalFormatting>
  <conditionalFormatting sqref="L18">
    <cfRule type="containsText" dxfId="255" priority="278" operator="containsText" text="MUY BAJA">
      <formula>NOT(ISERROR(SEARCH("MUY BAJA",L18)))</formula>
    </cfRule>
    <cfRule type="containsText" dxfId="254" priority="279" operator="containsText" text="MUY ALTA">
      <formula>NOT(ISERROR(SEARCH("MUY ALTA",L18)))</formula>
    </cfRule>
    <cfRule type="containsText" dxfId="253" priority="280" operator="containsText" text="MUY ALTA ">
      <formula>NOT(ISERROR(SEARCH("MUY ALTA ",L18)))</formula>
    </cfRule>
    <cfRule type="containsText" dxfId="252" priority="281" operator="containsText" text="ALTA">
      <formula>NOT(ISERROR(SEARCH("ALTA",L18)))</formula>
    </cfRule>
    <cfRule type="containsText" dxfId="251" priority="282" operator="containsText" text="BAJA">
      <formula>NOT(ISERROR(SEARCH("BAJA",L18)))</formula>
    </cfRule>
    <cfRule type="containsText" dxfId="250" priority="283" operator="containsText" text="MUY BAJA">
      <formula>NOT(ISERROR(SEARCH("MUY BAJA",L18)))</formula>
    </cfRule>
    <cfRule type="containsText" dxfId="249" priority="284" operator="containsText" text="MEDIA">
      <formula>NOT(ISERROR(SEARCH("MEDIA",L18)))</formula>
    </cfRule>
  </conditionalFormatting>
  <conditionalFormatting sqref="O18">
    <cfRule type="containsText" dxfId="248" priority="272" operator="containsText" text="CATASTRÓFICO">
      <formula>NOT(ISERROR(SEARCH("CATASTRÓFICO",O18)))</formula>
    </cfRule>
    <cfRule type="containsText" dxfId="247" priority="273" operator="containsText" text="CATASTROFICO">
      <formula>NOT(ISERROR(SEARCH("CATASTROFICO",O18)))</formula>
    </cfRule>
    <cfRule type="containsText" dxfId="246" priority="274" operator="containsText" text="MAYOR">
      <formula>NOT(ISERROR(SEARCH("MAYOR",O18)))</formula>
    </cfRule>
    <cfRule type="containsText" dxfId="245" priority="275" operator="containsText" text="MODERADO">
      <formula>NOT(ISERROR(SEARCH("MODERADO",O18)))</formula>
    </cfRule>
    <cfRule type="containsText" dxfId="244" priority="276" operator="containsText" text="MENOR">
      <formula>NOT(ISERROR(SEARCH("MENOR",O18)))</formula>
    </cfRule>
    <cfRule type="containsText" dxfId="243" priority="277" operator="containsText" text="LEVE">
      <formula>NOT(ISERROR(SEARCH("LEVE",O18)))</formula>
    </cfRule>
  </conditionalFormatting>
  <conditionalFormatting sqref="O18">
    <cfRule type="containsBlanks" dxfId="242" priority="271">
      <formula>LEN(TRIM(O18))=0</formula>
    </cfRule>
  </conditionalFormatting>
  <conditionalFormatting sqref="AM20">
    <cfRule type="containsText" dxfId="241" priority="265" operator="containsText" text="MUY ALTA ">
      <formula>NOT(ISERROR(SEARCH("MUY ALTA ",AM20)))</formula>
    </cfRule>
    <cfRule type="containsText" dxfId="240" priority="266" operator="containsText" text="ALTA">
      <formula>NOT(ISERROR(SEARCH("ALTA",AM20)))</formula>
    </cfRule>
    <cfRule type="containsText" dxfId="239" priority="267" operator="containsText" text="MEDIA">
      <formula>NOT(ISERROR(SEARCH("MEDIA",AM20)))</formula>
    </cfRule>
    <cfRule type="containsText" dxfId="238" priority="268" operator="containsText" text="BAJA">
      <formula>NOT(ISERROR(SEARCH("BAJA",AM20)))</formula>
    </cfRule>
    <cfRule type="containsText" dxfId="237" priority="269" operator="containsText" text="MUY BAJA">
      <formula>NOT(ISERROR(SEARCH("MUY BAJA",AM20)))</formula>
    </cfRule>
    <cfRule type="containsText" dxfId="236" priority="270" operator="containsText" text="MUY BAJA ">
      <formula>NOT(ISERROR(SEARCH("MUY BAJA ",AM20)))</formula>
    </cfRule>
  </conditionalFormatting>
  <conditionalFormatting sqref="AM20">
    <cfRule type="containsText" dxfId="235" priority="264" operator="containsText" text="MUY BAJA ">
      <formula>NOT(ISERROR(SEARCH("MUY BAJA ",AM20)))</formula>
    </cfRule>
  </conditionalFormatting>
  <conditionalFormatting sqref="AM20">
    <cfRule type="containsText" dxfId="234" priority="263" operator="containsText" text="MUY BAJA">
      <formula>NOT(ISERROR(SEARCH("MUY BAJA",AM20)))</formula>
    </cfRule>
  </conditionalFormatting>
  <conditionalFormatting sqref="AQ20">
    <cfRule type="containsText" dxfId="233" priority="258" operator="containsText" text="EXTREMO">
      <formula>NOT(ISERROR(SEARCH("EXTREMO",AQ20)))</formula>
    </cfRule>
    <cfRule type="containsText" dxfId="232" priority="259" operator="containsText" text="ALTO">
      <formula>NOT(ISERROR(SEARCH("ALTO",AQ20)))</formula>
    </cfRule>
    <cfRule type="containsText" dxfId="231" priority="260" operator="containsText" text="MODERADO">
      <formula>NOT(ISERROR(SEARCH("MODERADO",AQ20)))</formula>
    </cfRule>
    <cfRule type="containsText" dxfId="230" priority="261" operator="containsText" text="BAJO">
      <formula>NOT(ISERROR(SEARCH("BAJO",AQ20)))</formula>
    </cfRule>
    <cfRule type="containsText" dxfId="229" priority="262" operator="containsText" text="BAJO">
      <formula>NOT(ISERROR(SEARCH("BAJO",AQ20)))</formula>
    </cfRule>
  </conditionalFormatting>
  <conditionalFormatting sqref="AO20">
    <cfRule type="containsText" dxfId="228" priority="252" operator="containsText" text="MUY ALTA ">
      <formula>NOT(ISERROR(SEARCH("MUY ALTA ",AO20)))</formula>
    </cfRule>
    <cfRule type="containsText" dxfId="227" priority="253" operator="containsText" text="ALTA">
      <formula>NOT(ISERROR(SEARCH("ALTA",AO20)))</formula>
    </cfRule>
    <cfRule type="containsText" dxfId="226" priority="254" operator="containsText" text="MEDIA">
      <formula>NOT(ISERROR(SEARCH("MEDIA",AO20)))</formula>
    </cfRule>
    <cfRule type="containsText" dxfId="225" priority="255" operator="containsText" text="BAJA">
      <formula>NOT(ISERROR(SEARCH("BAJA",AO20)))</formula>
    </cfRule>
    <cfRule type="containsText" dxfId="224" priority="256" operator="containsText" text="MUY BAJA">
      <formula>NOT(ISERROR(SEARCH("MUY BAJA",AO20)))</formula>
    </cfRule>
    <cfRule type="containsText" dxfId="223" priority="257" operator="containsText" text="MUY BAJA ">
      <formula>NOT(ISERROR(SEARCH("MUY BAJA ",AO20)))</formula>
    </cfRule>
  </conditionalFormatting>
  <conditionalFormatting sqref="AO20">
    <cfRule type="containsText" dxfId="222" priority="251" operator="containsText" text="MUY BAJA ">
      <formula>NOT(ISERROR(SEARCH("MUY BAJA ",AO20)))</formula>
    </cfRule>
  </conditionalFormatting>
  <conditionalFormatting sqref="AO20">
    <cfRule type="containsText" dxfId="221" priority="250" operator="containsText" text="MUY BAJA">
      <formula>NOT(ISERROR(SEARCH("MUY BAJA",AO20)))</formula>
    </cfRule>
  </conditionalFormatting>
  <conditionalFormatting sqref="AN20">
    <cfRule type="containsText" dxfId="220" priority="245" operator="containsText" text="CATASTRÓFICO">
      <formula>NOT(ISERROR(SEARCH("CATASTRÓFICO",AN20)))</formula>
    </cfRule>
    <cfRule type="containsText" dxfId="219" priority="246" operator="containsText" text="MAYOR">
      <formula>NOT(ISERROR(SEARCH("MAYOR",AN20)))</formula>
    </cfRule>
    <cfRule type="containsText" dxfId="218" priority="247" operator="containsText" text="MODERADO">
      <formula>NOT(ISERROR(SEARCH("MODERADO",AN20)))</formula>
    </cfRule>
    <cfRule type="containsText" dxfId="217" priority="248" operator="containsText" text="MENOR ">
      <formula>NOT(ISERROR(SEARCH("MENOR ",AN20)))</formula>
    </cfRule>
    <cfRule type="containsText" dxfId="216" priority="249" operator="containsText" text="LEVE">
      <formula>NOT(ISERROR(SEARCH("LEVE",AN20)))</formula>
    </cfRule>
  </conditionalFormatting>
  <conditionalFormatting sqref="AN20">
    <cfRule type="containsText" dxfId="215" priority="243" operator="containsText" text="MENOR">
      <formula>NOT(ISERROR(SEARCH("MENOR",AN20)))</formula>
    </cfRule>
    <cfRule type="containsText" dxfId="214" priority="244" operator="containsText" text="MENOR">
      <formula>NOT(ISERROR(SEARCH("MENOR",AN20)))</formula>
    </cfRule>
  </conditionalFormatting>
  <conditionalFormatting sqref="L31">
    <cfRule type="containsText" dxfId="213" priority="236" operator="containsText" text="MUY BAJA">
      <formula>NOT(ISERROR(SEARCH("MUY BAJA",L31)))</formula>
    </cfRule>
    <cfRule type="containsText" dxfId="212" priority="237" operator="containsText" text="MUY ALTA">
      <formula>NOT(ISERROR(SEARCH("MUY ALTA",L31)))</formula>
    </cfRule>
    <cfRule type="containsText" dxfId="211" priority="238" operator="containsText" text="MUY ALTA ">
      <formula>NOT(ISERROR(SEARCH("MUY ALTA ",L31)))</formula>
    </cfRule>
    <cfRule type="containsText" dxfId="210" priority="239" operator="containsText" text="ALTA">
      <formula>NOT(ISERROR(SEARCH("ALTA",L31)))</formula>
    </cfRule>
    <cfRule type="containsText" dxfId="209" priority="240" operator="containsText" text="BAJA">
      <formula>NOT(ISERROR(SEARCH("BAJA",L31)))</formula>
    </cfRule>
    <cfRule type="containsText" dxfId="208" priority="241" operator="containsText" text="MUY BAJA">
      <formula>NOT(ISERROR(SEARCH("MUY BAJA",L31)))</formula>
    </cfRule>
    <cfRule type="containsText" dxfId="207" priority="242" operator="containsText" text="MEDIA">
      <formula>NOT(ISERROR(SEARCH("MEDIA",L31)))</formula>
    </cfRule>
  </conditionalFormatting>
  <conditionalFormatting sqref="O31">
    <cfRule type="containsText" dxfId="206" priority="230" operator="containsText" text="CATASTRÓFICO">
      <formula>NOT(ISERROR(SEARCH("CATASTRÓFICO",O31)))</formula>
    </cfRule>
    <cfRule type="containsText" dxfId="205" priority="231" operator="containsText" text="CATASTROFICO">
      <formula>NOT(ISERROR(SEARCH("CATASTROFICO",O31)))</formula>
    </cfRule>
    <cfRule type="containsText" dxfId="204" priority="232" operator="containsText" text="MAYOR">
      <formula>NOT(ISERROR(SEARCH("MAYOR",O31)))</formula>
    </cfRule>
    <cfRule type="containsText" dxfId="203" priority="233" operator="containsText" text="MODERADO">
      <formula>NOT(ISERROR(SEARCH("MODERADO",O31)))</formula>
    </cfRule>
    <cfRule type="containsText" dxfId="202" priority="234" operator="containsText" text="MENOR">
      <formula>NOT(ISERROR(SEARCH("MENOR",O31)))</formula>
    </cfRule>
    <cfRule type="containsText" dxfId="201" priority="235" operator="containsText" text="LEVE">
      <formula>NOT(ISERROR(SEARCH("LEVE",O31)))</formula>
    </cfRule>
  </conditionalFormatting>
  <conditionalFormatting sqref="O31">
    <cfRule type="containsBlanks" dxfId="200" priority="229">
      <formula>LEN(TRIM(O31))=0</formula>
    </cfRule>
  </conditionalFormatting>
  <conditionalFormatting sqref="R31">
    <cfRule type="containsText" dxfId="199" priority="223" operator="containsText" text="CATASTRÓFICO">
      <formula>NOT(ISERROR(SEARCH("CATASTRÓFICO",R31)))</formula>
    </cfRule>
    <cfRule type="containsText" dxfId="198" priority="224" operator="containsText" text="CATASTROFICO">
      <formula>NOT(ISERROR(SEARCH("CATASTROFICO",R31)))</formula>
    </cfRule>
    <cfRule type="containsText" dxfId="197" priority="225" operator="containsText" text="MAYOR">
      <formula>NOT(ISERROR(SEARCH("MAYOR",R31)))</formula>
    </cfRule>
    <cfRule type="containsText" dxfId="196" priority="226" operator="containsText" text="MODERADO">
      <formula>NOT(ISERROR(SEARCH("MODERADO",R31)))</formula>
    </cfRule>
    <cfRule type="containsText" dxfId="195" priority="227" operator="containsText" text="MENOR">
      <formula>NOT(ISERROR(SEARCH("MENOR",R31)))</formula>
    </cfRule>
    <cfRule type="containsText" dxfId="194" priority="228" operator="containsText" text="LEVE">
      <formula>NOT(ISERROR(SEARCH("LEVE",R31)))</formula>
    </cfRule>
  </conditionalFormatting>
  <conditionalFormatting sqref="R31">
    <cfRule type="containsBlanks" dxfId="193" priority="222">
      <formula>LEN(TRIM(R31))=0</formula>
    </cfRule>
  </conditionalFormatting>
  <conditionalFormatting sqref="T31">
    <cfRule type="containsText" dxfId="192" priority="217" operator="containsText" text="CATASTRÓFICO">
      <formula>NOT(ISERROR(SEARCH("CATASTRÓFICO",T31)))</formula>
    </cfRule>
    <cfRule type="containsText" dxfId="191" priority="218" operator="containsText" text="MAYOR">
      <formula>NOT(ISERROR(SEARCH("MAYOR",T31)))</formula>
    </cfRule>
    <cfRule type="containsText" dxfId="190" priority="219" operator="containsText" text="MODERADO">
      <formula>NOT(ISERROR(SEARCH("MODERADO",T31)))</formula>
    </cfRule>
    <cfRule type="containsText" dxfId="189" priority="220" operator="containsText" text="MENOR">
      <formula>NOT(ISERROR(SEARCH("MENOR",T31)))</formula>
    </cfRule>
    <cfRule type="containsText" dxfId="188" priority="221" operator="containsText" text="LEVE">
      <formula>NOT(ISERROR(SEARCH("LEVE",T31)))</formula>
    </cfRule>
  </conditionalFormatting>
  <conditionalFormatting sqref="AM31:AM34">
    <cfRule type="containsText" dxfId="187" priority="211" operator="containsText" text="MUY ALTA ">
      <formula>NOT(ISERROR(SEARCH("MUY ALTA ",AM31)))</formula>
    </cfRule>
    <cfRule type="containsText" dxfId="186" priority="212" operator="containsText" text="ALTA">
      <formula>NOT(ISERROR(SEARCH("ALTA",AM31)))</formula>
    </cfRule>
    <cfRule type="containsText" dxfId="185" priority="213" operator="containsText" text="MEDIA">
      <formula>NOT(ISERROR(SEARCH("MEDIA",AM31)))</formula>
    </cfRule>
    <cfRule type="containsText" dxfId="184" priority="214" operator="containsText" text="BAJA">
      <formula>NOT(ISERROR(SEARCH("BAJA",AM31)))</formula>
    </cfRule>
    <cfRule type="containsText" dxfId="183" priority="215" operator="containsText" text="MUY BAJA">
      <formula>NOT(ISERROR(SEARCH("MUY BAJA",AM31)))</formula>
    </cfRule>
    <cfRule type="containsText" dxfId="182" priority="216" operator="containsText" text="MUY BAJA ">
      <formula>NOT(ISERROR(SEARCH("MUY BAJA ",AM31)))</formula>
    </cfRule>
  </conditionalFormatting>
  <conditionalFormatting sqref="AM31:AM34">
    <cfRule type="containsText" dxfId="181" priority="210" operator="containsText" text="MUY BAJA ">
      <formula>NOT(ISERROR(SEARCH("MUY BAJA ",AM31)))</formula>
    </cfRule>
  </conditionalFormatting>
  <conditionalFormatting sqref="AM31:AM34">
    <cfRule type="containsText" dxfId="180" priority="209" operator="containsText" text="MUY BAJA">
      <formula>NOT(ISERROR(SEARCH("MUY BAJA",AM31)))</formula>
    </cfRule>
  </conditionalFormatting>
  <conditionalFormatting sqref="AN31:AO34">
    <cfRule type="containsText" dxfId="179" priority="204" operator="containsText" text="CATASTRÓFICO">
      <formula>NOT(ISERROR(SEARCH("CATASTRÓFICO",AN31)))</formula>
    </cfRule>
    <cfRule type="containsText" dxfId="178" priority="205" operator="containsText" text="MAYOR">
      <formula>NOT(ISERROR(SEARCH("MAYOR",AN31)))</formula>
    </cfRule>
    <cfRule type="containsText" dxfId="177" priority="206" operator="containsText" text="MODERADO">
      <formula>NOT(ISERROR(SEARCH("MODERADO",AN31)))</formula>
    </cfRule>
    <cfRule type="containsText" dxfId="176" priority="207" operator="containsText" text="MENOR ">
      <formula>NOT(ISERROR(SEARCH("MENOR ",AN31)))</formula>
    </cfRule>
    <cfRule type="containsText" dxfId="175" priority="208" operator="containsText" text="LEVE">
      <formula>NOT(ISERROR(SEARCH("LEVE",AN31)))</formula>
    </cfRule>
  </conditionalFormatting>
  <conditionalFormatting sqref="AN31:AO34">
    <cfRule type="containsText" dxfId="174" priority="202" operator="containsText" text="MENOR">
      <formula>NOT(ISERROR(SEARCH("MENOR",AN31)))</formula>
    </cfRule>
    <cfRule type="containsText" dxfId="173" priority="203" operator="containsText" text="MENOR">
      <formula>NOT(ISERROR(SEARCH("MENOR",AN31)))</formula>
    </cfRule>
  </conditionalFormatting>
  <conditionalFormatting sqref="L35:L36">
    <cfRule type="containsText" dxfId="172" priority="195" operator="containsText" text="MUY BAJA">
      <formula>NOT(ISERROR(SEARCH("MUY BAJA",L35)))</formula>
    </cfRule>
    <cfRule type="containsText" dxfId="171" priority="196" operator="containsText" text="MUY ALTA">
      <formula>NOT(ISERROR(SEARCH("MUY ALTA",L35)))</formula>
    </cfRule>
    <cfRule type="containsText" dxfId="170" priority="197" operator="containsText" text="MUY ALTA ">
      <formula>NOT(ISERROR(SEARCH("MUY ALTA ",L35)))</formula>
    </cfRule>
    <cfRule type="containsText" dxfId="169" priority="198" operator="containsText" text="ALTA">
      <formula>NOT(ISERROR(SEARCH("ALTA",L35)))</formula>
    </cfRule>
    <cfRule type="containsText" dxfId="168" priority="199" operator="containsText" text="BAJA">
      <formula>NOT(ISERROR(SEARCH("BAJA",L35)))</formula>
    </cfRule>
    <cfRule type="containsText" dxfId="167" priority="200" operator="containsText" text="MUY BAJA">
      <formula>NOT(ISERROR(SEARCH("MUY BAJA",L35)))</formula>
    </cfRule>
    <cfRule type="containsText" dxfId="166" priority="201" operator="containsText" text="MEDIA">
      <formula>NOT(ISERROR(SEARCH("MEDIA",L35)))</formula>
    </cfRule>
  </conditionalFormatting>
  <conditionalFormatting sqref="O35:O36">
    <cfRule type="containsText" dxfId="165" priority="189" operator="containsText" text="CATASTRÓFICO">
      <formula>NOT(ISERROR(SEARCH("CATASTRÓFICO",O35)))</formula>
    </cfRule>
    <cfRule type="containsText" dxfId="164" priority="190" operator="containsText" text="CATASTROFICO">
      <formula>NOT(ISERROR(SEARCH("CATASTROFICO",O35)))</formula>
    </cfRule>
    <cfRule type="containsText" dxfId="163" priority="191" operator="containsText" text="MAYOR">
      <formula>NOT(ISERROR(SEARCH("MAYOR",O35)))</formula>
    </cfRule>
    <cfRule type="containsText" dxfId="162" priority="192" operator="containsText" text="MODERADO">
      <formula>NOT(ISERROR(SEARCH("MODERADO",O35)))</formula>
    </cfRule>
    <cfRule type="containsText" dxfId="161" priority="193" operator="containsText" text="MENOR">
      <formula>NOT(ISERROR(SEARCH("MENOR",O35)))</formula>
    </cfRule>
    <cfRule type="containsText" dxfId="160" priority="194" operator="containsText" text="LEVE">
      <formula>NOT(ISERROR(SEARCH("LEVE",O35)))</formula>
    </cfRule>
  </conditionalFormatting>
  <conditionalFormatting sqref="O35:O36">
    <cfRule type="containsBlanks" dxfId="159" priority="188">
      <formula>LEN(TRIM(O35))=0</formula>
    </cfRule>
  </conditionalFormatting>
  <conditionalFormatting sqref="R35:R36">
    <cfRule type="containsText" dxfId="158" priority="182" operator="containsText" text="CATASTRÓFICO">
      <formula>NOT(ISERROR(SEARCH("CATASTRÓFICO",R35)))</formula>
    </cfRule>
    <cfRule type="containsText" dxfId="157" priority="183" operator="containsText" text="CATASTROFICO">
      <formula>NOT(ISERROR(SEARCH("CATASTROFICO",R35)))</formula>
    </cfRule>
    <cfRule type="containsText" dxfId="156" priority="184" operator="containsText" text="MAYOR">
      <formula>NOT(ISERROR(SEARCH("MAYOR",R35)))</formula>
    </cfRule>
    <cfRule type="containsText" dxfId="155" priority="185" operator="containsText" text="MODERADO">
      <formula>NOT(ISERROR(SEARCH("MODERADO",R35)))</formula>
    </cfRule>
    <cfRule type="containsText" dxfId="154" priority="186" operator="containsText" text="MENOR">
      <formula>NOT(ISERROR(SEARCH("MENOR",R35)))</formula>
    </cfRule>
    <cfRule type="containsText" dxfId="153" priority="187" operator="containsText" text="LEVE">
      <formula>NOT(ISERROR(SEARCH("LEVE",R35)))</formula>
    </cfRule>
  </conditionalFormatting>
  <conditionalFormatting sqref="R35:R36">
    <cfRule type="containsBlanks" dxfId="152" priority="181">
      <formula>LEN(TRIM(R35))=0</formula>
    </cfRule>
  </conditionalFormatting>
  <conditionalFormatting sqref="AM35">
    <cfRule type="containsText" dxfId="151" priority="175" operator="containsText" text="MUY ALTA ">
      <formula>NOT(ISERROR(SEARCH("MUY ALTA ",AM35)))</formula>
    </cfRule>
    <cfRule type="containsText" dxfId="150" priority="176" operator="containsText" text="ALTA">
      <formula>NOT(ISERROR(SEARCH("ALTA",AM35)))</formula>
    </cfRule>
    <cfRule type="containsText" dxfId="149" priority="177" operator="containsText" text="MEDIA">
      <formula>NOT(ISERROR(SEARCH("MEDIA",AM35)))</formula>
    </cfRule>
    <cfRule type="containsText" dxfId="148" priority="178" operator="containsText" text="BAJA">
      <formula>NOT(ISERROR(SEARCH("BAJA",AM35)))</formula>
    </cfRule>
    <cfRule type="containsText" dxfId="147" priority="179" operator="containsText" text="MUY BAJA">
      <formula>NOT(ISERROR(SEARCH("MUY BAJA",AM35)))</formula>
    </cfRule>
    <cfRule type="containsText" dxfId="146" priority="180" operator="containsText" text="MUY BAJA ">
      <formula>NOT(ISERROR(SEARCH("MUY BAJA ",AM35)))</formula>
    </cfRule>
  </conditionalFormatting>
  <conditionalFormatting sqref="AM35">
    <cfRule type="containsText" dxfId="145" priority="174" operator="containsText" text="MUY BAJA ">
      <formula>NOT(ISERROR(SEARCH("MUY BAJA ",AM35)))</formula>
    </cfRule>
  </conditionalFormatting>
  <conditionalFormatting sqref="AM35">
    <cfRule type="containsText" dxfId="144" priority="173" operator="containsText" text="MUY BAJA">
      <formula>NOT(ISERROR(SEARCH("MUY BAJA",AM35)))</formula>
    </cfRule>
  </conditionalFormatting>
  <conditionalFormatting sqref="AQ35:AQ36">
    <cfRule type="containsText" dxfId="143" priority="168" operator="containsText" text="EXTREMO">
      <formula>NOT(ISERROR(SEARCH("EXTREMO",AQ35)))</formula>
    </cfRule>
    <cfRule type="containsText" dxfId="142" priority="169" operator="containsText" text="ALTO">
      <formula>NOT(ISERROR(SEARCH("ALTO",AQ35)))</formula>
    </cfRule>
    <cfRule type="containsText" dxfId="141" priority="170" operator="containsText" text="MODERADO">
      <formula>NOT(ISERROR(SEARCH("MODERADO",AQ35)))</formula>
    </cfRule>
    <cfRule type="containsText" dxfId="140" priority="171" operator="containsText" text="BAJO">
      <formula>NOT(ISERROR(SEARCH("BAJO",AQ35)))</formula>
    </cfRule>
    <cfRule type="containsText" dxfId="139" priority="172" operator="containsText" text="BAJO">
      <formula>NOT(ISERROR(SEARCH("BAJO",AQ35)))</formula>
    </cfRule>
  </conditionalFormatting>
  <conditionalFormatting sqref="AO35">
    <cfRule type="containsText" dxfId="138" priority="162" operator="containsText" text="MUY ALTA ">
      <formula>NOT(ISERROR(SEARCH("MUY ALTA ",AO35)))</formula>
    </cfRule>
    <cfRule type="containsText" dxfId="137" priority="163" operator="containsText" text="ALTA">
      <formula>NOT(ISERROR(SEARCH("ALTA",AO35)))</formula>
    </cfRule>
    <cfRule type="containsText" dxfId="136" priority="164" operator="containsText" text="MEDIA">
      <formula>NOT(ISERROR(SEARCH("MEDIA",AO35)))</formula>
    </cfRule>
    <cfRule type="containsText" dxfId="135" priority="165" operator="containsText" text="BAJA">
      <formula>NOT(ISERROR(SEARCH("BAJA",AO35)))</formula>
    </cfRule>
    <cfRule type="containsText" dxfId="134" priority="166" operator="containsText" text="MUY BAJA">
      <formula>NOT(ISERROR(SEARCH("MUY BAJA",AO35)))</formula>
    </cfRule>
    <cfRule type="containsText" dxfId="133" priority="167" operator="containsText" text="MUY BAJA ">
      <formula>NOT(ISERROR(SEARCH("MUY BAJA ",AO35)))</formula>
    </cfRule>
  </conditionalFormatting>
  <conditionalFormatting sqref="AO35">
    <cfRule type="containsText" dxfId="132" priority="161" operator="containsText" text="MUY BAJA ">
      <formula>NOT(ISERROR(SEARCH("MUY BAJA ",AO35)))</formula>
    </cfRule>
  </conditionalFormatting>
  <conditionalFormatting sqref="AO35">
    <cfRule type="containsText" dxfId="131" priority="160" operator="containsText" text="MUY BAJA">
      <formula>NOT(ISERROR(SEARCH("MUY BAJA",AO35)))</formula>
    </cfRule>
  </conditionalFormatting>
  <conditionalFormatting sqref="AN35">
    <cfRule type="containsText" dxfId="130" priority="155" operator="containsText" text="CATASTRÓFICO">
      <formula>NOT(ISERROR(SEARCH("CATASTRÓFICO",AN35)))</formula>
    </cfRule>
    <cfRule type="containsText" dxfId="129" priority="156" operator="containsText" text="MAYOR">
      <formula>NOT(ISERROR(SEARCH("MAYOR",AN35)))</formula>
    </cfRule>
    <cfRule type="containsText" dxfId="128" priority="157" operator="containsText" text="MODERADO">
      <formula>NOT(ISERROR(SEARCH("MODERADO",AN35)))</formula>
    </cfRule>
    <cfRule type="containsText" dxfId="127" priority="158" operator="containsText" text="MENOR ">
      <formula>NOT(ISERROR(SEARCH("MENOR ",AN35)))</formula>
    </cfRule>
    <cfRule type="containsText" dxfId="126" priority="159" operator="containsText" text="LEVE">
      <formula>NOT(ISERROR(SEARCH("LEVE",AN35)))</formula>
    </cfRule>
  </conditionalFormatting>
  <conditionalFormatting sqref="AN35">
    <cfRule type="containsText" dxfId="125" priority="153" operator="containsText" text="MENOR">
      <formula>NOT(ISERROR(SEARCH("MENOR",AN35)))</formula>
    </cfRule>
    <cfRule type="containsText" dxfId="124" priority="154" operator="containsText" text="MENOR">
      <formula>NOT(ISERROR(SEARCH("MENOR",AN35)))</formula>
    </cfRule>
  </conditionalFormatting>
  <conditionalFormatting sqref="AM36">
    <cfRule type="containsText" dxfId="123" priority="147" operator="containsText" text="MUY ALTA ">
      <formula>NOT(ISERROR(SEARCH("MUY ALTA ",AM36)))</formula>
    </cfRule>
    <cfRule type="containsText" dxfId="122" priority="148" operator="containsText" text="ALTA">
      <formula>NOT(ISERROR(SEARCH("ALTA",AM36)))</formula>
    </cfRule>
    <cfRule type="containsText" dxfId="121" priority="149" operator="containsText" text="MEDIA">
      <formula>NOT(ISERROR(SEARCH("MEDIA",AM36)))</formula>
    </cfRule>
    <cfRule type="containsText" dxfId="120" priority="150" operator="containsText" text="BAJA">
      <formula>NOT(ISERROR(SEARCH("BAJA",AM36)))</formula>
    </cfRule>
    <cfRule type="containsText" dxfId="119" priority="151" operator="containsText" text="MUY BAJA">
      <formula>NOT(ISERROR(SEARCH("MUY BAJA",AM36)))</formula>
    </cfRule>
    <cfRule type="containsText" dxfId="118" priority="152" operator="containsText" text="MUY BAJA ">
      <formula>NOT(ISERROR(SEARCH("MUY BAJA ",AM36)))</formula>
    </cfRule>
  </conditionalFormatting>
  <conditionalFormatting sqref="AM36">
    <cfRule type="containsText" dxfId="117" priority="146" operator="containsText" text="MUY BAJA ">
      <formula>NOT(ISERROR(SEARCH("MUY BAJA ",AM36)))</formula>
    </cfRule>
  </conditionalFormatting>
  <conditionalFormatting sqref="AM36">
    <cfRule type="containsText" dxfId="116" priority="145" operator="containsText" text="MUY BAJA">
      <formula>NOT(ISERROR(SEARCH("MUY BAJA",AM36)))</formula>
    </cfRule>
  </conditionalFormatting>
  <conditionalFormatting sqref="AO36">
    <cfRule type="containsText" dxfId="115" priority="139" operator="containsText" text="MUY ALTA ">
      <formula>NOT(ISERROR(SEARCH("MUY ALTA ",AO36)))</formula>
    </cfRule>
    <cfRule type="containsText" dxfId="114" priority="140" operator="containsText" text="ALTA">
      <formula>NOT(ISERROR(SEARCH("ALTA",AO36)))</formula>
    </cfRule>
    <cfRule type="containsText" dxfId="113" priority="141" operator="containsText" text="MEDIA">
      <formula>NOT(ISERROR(SEARCH("MEDIA",AO36)))</formula>
    </cfRule>
    <cfRule type="containsText" dxfId="112" priority="142" operator="containsText" text="BAJA">
      <formula>NOT(ISERROR(SEARCH("BAJA",AO36)))</formula>
    </cfRule>
    <cfRule type="containsText" dxfId="111" priority="143" operator="containsText" text="MUY BAJA">
      <formula>NOT(ISERROR(SEARCH("MUY BAJA",AO36)))</formula>
    </cfRule>
    <cfRule type="containsText" dxfId="110" priority="144" operator="containsText" text="MUY BAJA ">
      <formula>NOT(ISERROR(SEARCH("MUY BAJA ",AO36)))</formula>
    </cfRule>
  </conditionalFormatting>
  <conditionalFormatting sqref="AO36">
    <cfRule type="containsText" dxfId="109" priority="138" operator="containsText" text="MUY BAJA ">
      <formula>NOT(ISERROR(SEARCH("MUY BAJA ",AO36)))</formula>
    </cfRule>
  </conditionalFormatting>
  <conditionalFormatting sqref="AO36">
    <cfRule type="containsText" dxfId="108" priority="137" operator="containsText" text="MUY BAJA">
      <formula>NOT(ISERROR(SEARCH("MUY BAJA",AO36)))</formula>
    </cfRule>
  </conditionalFormatting>
  <conditionalFormatting sqref="AN36">
    <cfRule type="containsText" dxfId="107" priority="132" operator="containsText" text="CATASTRÓFICO">
      <formula>NOT(ISERROR(SEARCH("CATASTRÓFICO",AN36)))</formula>
    </cfRule>
    <cfRule type="containsText" dxfId="106" priority="133" operator="containsText" text="MAYOR">
      <formula>NOT(ISERROR(SEARCH("MAYOR",AN36)))</formula>
    </cfRule>
    <cfRule type="containsText" dxfId="105" priority="134" operator="containsText" text="MODERADO">
      <formula>NOT(ISERROR(SEARCH("MODERADO",AN36)))</formula>
    </cfRule>
    <cfRule type="containsText" dxfId="104" priority="135" operator="containsText" text="MENOR ">
      <formula>NOT(ISERROR(SEARCH("MENOR ",AN36)))</formula>
    </cfRule>
    <cfRule type="containsText" dxfId="103" priority="136" operator="containsText" text="LEVE">
      <formula>NOT(ISERROR(SEARCH("LEVE",AN36)))</formula>
    </cfRule>
  </conditionalFormatting>
  <conditionalFormatting sqref="AN36">
    <cfRule type="containsText" dxfId="102" priority="130" operator="containsText" text="MENOR">
      <formula>NOT(ISERROR(SEARCH("MENOR",AN36)))</formula>
    </cfRule>
    <cfRule type="containsText" dxfId="101" priority="131" operator="containsText" text="MENOR">
      <formula>NOT(ISERROR(SEARCH("MENOR",AN36)))</formula>
    </cfRule>
  </conditionalFormatting>
  <conditionalFormatting sqref="R37">
    <cfRule type="containsText" dxfId="100" priority="124" operator="containsText" text="CATASTRÓFICO">
      <formula>NOT(ISERROR(SEARCH("CATASTRÓFICO",R37)))</formula>
    </cfRule>
    <cfRule type="containsText" dxfId="99" priority="125" operator="containsText" text="CATASTROFICO">
      <formula>NOT(ISERROR(SEARCH("CATASTROFICO",R37)))</formula>
    </cfRule>
    <cfRule type="containsText" dxfId="98" priority="126" operator="containsText" text="MAYOR">
      <formula>NOT(ISERROR(SEARCH("MAYOR",R37)))</formula>
    </cfRule>
    <cfRule type="containsText" dxfId="97" priority="127" operator="containsText" text="MODERADO">
      <formula>NOT(ISERROR(SEARCH("MODERADO",R37)))</formula>
    </cfRule>
    <cfRule type="containsText" dxfId="96" priority="128" operator="containsText" text="MENOR">
      <formula>NOT(ISERROR(SEARCH("MENOR",R37)))</formula>
    </cfRule>
    <cfRule type="containsText" dxfId="95" priority="129" operator="containsText" text="LEVE">
      <formula>NOT(ISERROR(SEARCH("LEVE",R37)))</formula>
    </cfRule>
  </conditionalFormatting>
  <conditionalFormatting sqref="R37">
    <cfRule type="containsBlanks" dxfId="94" priority="123">
      <formula>LEN(TRIM(R37))=0</formula>
    </cfRule>
  </conditionalFormatting>
  <conditionalFormatting sqref="L37">
    <cfRule type="containsText" dxfId="93" priority="116" operator="containsText" text="MUY BAJA">
      <formula>NOT(ISERROR(SEARCH("MUY BAJA",L37)))</formula>
    </cfRule>
    <cfRule type="containsText" dxfId="92" priority="117" operator="containsText" text="MUY ALTA">
      <formula>NOT(ISERROR(SEARCH("MUY ALTA",L37)))</formula>
    </cfRule>
    <cfRule type="containsText" dxfId="91" priority="118" operator="containsText" text="MUY ALTA ">
      <formula>NOT(ISERROR(SEARCH("MUY ALTA ",L37)))</formula>
    </cfRule>
    <cfRule type="containsText" dxfId="90" priority="119" operator="containsText" text="ALTA">
      <formula>NOT(ISERROR(SEARCH("ALTA",L37)))</formula>
    </cfRule>
    <cfRule type="containsText" dxfId="89" priority="120" operator="containsText" text="BAJA">
      <formula>NOT(ISERROR(SEARCH("BAJA",L37)))</formula>
    </cfRule>
    <cfRule type="containsText" dxfId="88" priority="121" operator="containsText" text="MUY BAJA">
      <formula>NOT(ISERROR(SEARCH("MUY BAJA",L37)))</formula>
    </cfRule>
    <cfRule type="containsText" dxfId="87" priority="122" operator="containsText" text="MEDIA">
      <formula>NOT(ISERROR(SEARCH("MEDIA",L37)))</formula>
    </cfRule>
  </conditionalFormatting>
  <conditionalFormatting sqref="AQ37:AQ38">
    <cfRule type="containsText" dxfId="86" priority="111" operator="containsText" text="EXTREMO">
      <formula>NOT(ISERROR(SEARCH("EXTREMO",AQ37)))</formula>
    </cfRule>
    <cfRule type="containsText" dxfId="85" priority="112" operator="containsText" text="ALTO">
      <formula>NOT(ISERROR(SEARCH("ALTO",AQ37)))</formula>
    </cfRule>
    <cfRule type="containsText" dxfId="84" priority="113" operator="containsText" text="MODERADO">
      <formula>NOT(ISERROR(SEARCH("MODERADO",AQ37)))</formula>
    </cfRule>
    <cfRule type="containsText" dxfId="83" priority="114" operator="containsText" text="BAJO">
      <formula>NOT(ISERROR(SEARCH("BAJO",AQ37)))</formula>
    </cfRule>
    <cfRule type="containsText" dxfId="82" priority="115" operator="containsText" text="BAJO">
      <formula>NOT(ISERROR(SEARCH("BAJO",AQ37)))</formula>
    </cfRule>
  </conditionalFormatting>
  <conditionalFormatting sqref="L42">
    <cfRule type="containsText" dxfId="81" priority="104" operator="containsText" text="MUY BAJA">
      <formula>NOT(ISERROR(SEARCH("MUY BAJA",L42)))</formula>
    </cfRule>
    <cfRule type="containsText" dxfId="80" priority="105" operator="containsText" text="MUY ALTA">
      <formula>NOT(ISERROR(SEARCH("MUY ALTA",L42)))</formula>
    </cfRule>
    <cfRule type="containsText" dxfId="79" priority="106" operator="containsText" text="MUY ALTA ">
      <formula>NOT(ISERROR(SEARCH("MUY ALTA ",L42)))</formula>
    </cfRule>
    <cfRule type="containsText" dxfId="78" priority="107" operator="containsText" text="ALTA">
      <formula>NOT(ISERROR(SEARCH("ALTA",L42)))</formula>
    </cfRule>
    <cfRule type="containsText" dxfId="77" priority="108" operator="containsText" text="BAJA">
      <formula>NOT(ISERROR(SEARCH("BAJA",L42)))</formula>
    </cfRule>
    <cfRule type="containsText" dxfId="76" priority="109" operator="containsText" text="MUY BAJA">
      <formula>NOT(ISERROR(SEARCH("MUY BAJA",L42)))</formula>
    </cfRule>
    <cfRule type="containsText" dxfId="75" priority="110" operator="containsText" text="MEDIA">
      <formula>NOT(ISERROR(SEARCH("MEDIA",L42)))</formula>
    </cfRule>
  </conditionalFormatting>
  <conditionalFormatting sqref="R42">
    <cfRule type="containsText" dxfId="74" priority="98" operator="containsText" text="CATASTRÓFICO">
      <formula>NOT(ISERROR(SEARCH("CATASTRÓFICO",R42)))</formula>
    </cfRule>
    <cfRule type="containsText" dxfId="73" priority="99" operator="containsText" text="CATASTROFICO">
      <formula>NOT(ISERROR(SEARCH("CATASTROFICO",R42)))</formula>
    </cfRule>
    <cfRule type="containsText" dxfId="72" priority="100" operator="containsText" text="MAYOR">
      <formula>NOT(ISERROR(SEARCH("MAYOR",R42)))</formula>
    </cfRule>
    <cfRule type="containsText" dxfId="71" priority="101" operator="containsText" text="MODERADO">
      <formula>NOT(ISERROR(SEARCH("MODERADO",R42)))</formula>
    </cfRule>
    <cfRule type="containsText" dxfId="70" priority="102" operator="containsText" text="MENOR">
      <formula>NOT(ISERROR(SEARCH("MENOR",R42)))</formula>
    </cfRule>
    <cfRule type="containsText" dxfId="69" priority="103" operator="containsText" text="LEVE">
      <formula>NOT(ISERROR(SEARCH("LEVE",R42)))</formula>
    </cfRule>
  </conditionalFormatting>
  <conditionalFormatting sqref="R42">
    <cfRule type="containsBlanks" dxfId="68" priority="97">
      <formula>LEN(TRIM(R42))=0</formula>
    </cfRule>
  </conditionalFormatting>
  <conditionalFormatting sqref="U42">
    <cfRule type="containsText" dxfId="67" priority="92" operator="containsText" text="EXTREMO">
      <formula>NOT(ISERROR(SEARCH("EXTREMO",U42)))</formula>
    </cfRule>
    <cfRule type="containsText" dxfId="66" priority="93" operator="containsText" text="ALTO">
      <formula>NOT(ISERROR(SEARCH("ALTO",U42)))</formula>
    </cfRule>
    <cfRule type="containsText" dxfId="65" priority="94" operator="containsText" text="MODERADO">
      <formula>NOT(ISERROR(SEARCH("MODERADO",U42)))</formula>
    </cfRule>
    <cfRule type="containsText" dxfId="64" priority="95" operator="containsText" text="BAJO">
      <formula>NOT(ISERROR(SEARCH("BAJO",U42)))</formula>
    </cfRule>
    <cfRule type="containsText" dxfId="63" priority="96" operator="containsText" text="BAJO">
      <formula>NOT(ISERROR(SEARCH("BAJO",U42)))</formula>
    </cfRule>
  </conditionalFormatting>
  <conditionalFormatting sqref="AN49:AO59">
    <cfRule type="containsText" dxfId="62" priority="73" operator="containsText" text="MENOR">
      <formula>NOT(ISERROR(SEARCH("MENOR",AN49)))</formula>
    </cfRule>
    <cfRule type="containsText" dxfId="61" priority="74" operator="containsText" text="MENOR">
      <formula>NOT(ISERROR(SEARCH("MENOR",AN49)))</formula>
    </cfRule>
  </conditionalFormatting>
  <conditionalFormatting sqref="AM49:AM59">
    <cfRule type="containsText" dxfId="60" priority="86" operator="containsText" text="MUY ALTA ">
      <formula>NOT(ISERROR(SEARCH("MUY ALTA ",AM49)))</formula>
    </cfRule>
    <cfRule type="containsText" dxfId="59" priority="87" operator="containsText" text="ALTA">
      <formula>NOT(ISERROR(SEARCH("ALTA",AM49)))</formula>
    </cfRule>
    <cfRule type="containsText" dxfId="58" priority="88" operator="containsText" text="MEDIA">
      <formula>NOT(ISERROR(SEARCH("MEDIA",AM49)))</formula>
    </cfRule>
    <cfRule type="containsText" dxfId="57" priority="89" operator="containsText" text="BAJA">
      <formula>NOT(ISERROR(SEARCH("BAJA",AM49)))</formula>
    </cfRule>
    <cfRule type="containsText" dxfId="56" priority="90" operator="containsText" text="MUY BAJA">
      <formula>NOT(ISERROR(SEARCH("MUY BAJA",AM49)))</formula>
    </cfRule>
    <cfRule type="containsText" dxfId="55" priority="91" operator="containsText" text="MUY BAJA ">
      <formula>NOT(ISERROR(SEARCH("MUY BAJA ",AM49)))</formula>
    </cfRule>
  </conditionalFormatting>
  <conditionalFormatting sqref="AM49:AM59">
    <cfRule type="containsText" dxfId="54" priority="85" operator="containsText" text="MUY BAJA">
      <formula>NOT(ISERROR(SEARCH("MUY BAJA",AM49)))</formula>
    </cfRule>
  </conditionalFormatting>
  <conditionalFormatting sqref="AN49:AO59">
    <cfRule type="containsText" dxfId="53" priority="80" operator="containsText" text="CATASTRÓFICO">
      <formula>NOT(ISERROR(SEARCH("CATASTRÓFICO",AN49)))</formula>
    </cfRule>
    <cfRule type="containsText" dxfId="52" priority="81" operator="containsText" text="MAYOR">
      <formula>NOT(ISERROR(SEARCH("MAYOR",AN49)))</formula>
    </cfRule>
    <cfRule type="containsText" dxfId="51" priority="82" operator="containsText" text="MODERADO">
      <formula>NOT(ISERROR(SEARCH("MODERADO",AN49)))</formula>
    </cfRule>
    <cfRule type="containsText" dxfId="50" priority="83" operator="containsText" text="MENOR ">
      <formula>NOT(ISERROR(SEARCH("MENOR ",AN49)))</formula>
    </cfRule>
    <cfRule type="containsText" dxfId="49" priority="84" operator="containsText" text="LEVE">
      <formula>NOT(ISERROR(SEARCH("LEVE",AN49)))</formula>
    </cfRule>
  </conditionalFormatting>
  <conditionalFormatting sqref="AQ49:AQ59">
    <cfRule type="containsText" dxfId="48" priority="75" operator="containsText" text="EXTREMO">
      <formula>NOT(ISERROR(SEARCH("EXTREMO",AQ49)))</formula>
    </cfRule>
    <cfRule type="containsText" dxfId="47" priority="76" operator="containsText" text="ALTO">
      <formula>NOT(ISERROR(SEARCH("ALTO",AQ49)))</formula>
    </cfRule>
    <cfRule type="containsText" dxfId="46" priority="77" operator="containsText" text="MODERADO">
      <formula>NOT(ISERROR(SEARCH("MODERADO",AQ49)))</formula>
    </cfRule>
    <cfRule type="containsText" dxfId="45" priority="78" operator="containsText" text="BAJO">
      <formula>NOT(ISERROR(SEARCH("BAJO",AQ49)))</formula>
    </cfRule>
    <cfRule type="containsText" dxfId="44" priority="79" operator="containsText" text="BAJO">
      <formula>NOT(ISERROR(SEARCH("BAJO",AQ49)))</formula>
    </cfRule>
  </conditionalFormatting>
  <conditionalFormatting sqref="L49:L50">
    <cfRule type="containsText" dxfId="43" priority="66" operator="containsText" text="MUY BAJA">
      <formula>NOT(ISERROR(SEARCH("MUY BAJA",L49)))</formula>
    </cfRule>
    <cfRule type="containsText" dxfId="42" priority="67" operator="containsText" text="MUY ALTA">
      <formula>NOT(ISERROR(SEARCH("MUY ALTA",L49)))</formula>
    </cfRule>
    <cfRule type="containsText" dxfId="41" priority="68" operator="containsText" text="MUY ALTA ">
      <formula>NOT(ISERROR(SEARCH("MUY ALTA ",L49)))</formula>
    </cfRule>
    <cfRule type="containsText" dxfId="40" priority="69" operator="containsText" text="ALTA">
      <formula>NOT(ISERROR(SEARCH("ALTA",L49)))</formula>
    </cfRule>
    <cfRule type="containsText" dxfId="39" priority="70" operator="containsText" text="BAJA">
      <formula>NOT(ISERROR(SEARCH("BAJA",L49)))</formula>
    </cfRule>
    <cfRule type="containsText" dxfId="38" priority="71" operator="containsText" text="MUY BAJA">
      <formula>NOT(ISERROR(SEARCH("MUY BAJA",L49)))</formula>
    </cfRule>
    <cfRule type="containsText" dxfId="37" priority="72" operator="containsText" text="MEDIA">
      <formula>NOT(ISERROR(SEARCH("MEDIA",L49)))</formula>
    </cfRule>
  </conditionalFormatting>
  <conditionalFormatting sqref="O49:O50 R49:R50">
    <cfRule type="containsText" dxfId="36" priority="60" operator="containsText" text="CATASTRÓFICO">
      <formula>NOT(ISERROR(SEARCH("CATASTRÓFICO",O49)))</formula>
    </cfRule>
    <cfRule type="containsText" dxfId="35" priority="61" operator="containsText" text="CATASTROFICO">
      <formula>NOT(ISERROR(SEARCH("CATASTROFICO",O49)))</formula>
    </cfRule>
    <cfRule type="containsText" dxfId="34" priority="62" operator="containsText" text="MAYOR">
      <formula>NOT(ISERROR(SEARCH("MAYOR",O49)))</formula>
    </cfRule>
    <cfRule type="containsText" dxfId="33" priority="63" operator="containsText" text="MODERADO">
      <formula>NOT(ISERROR(SEARCH("MODERADO",O49)))</formula>
    </cfRule>
    <cfRule type="containsText" dxfId="32" priority="64" operator="containsText" text="MENOR">
      <formula>NOT(ISERROR(SEARCH("MENOR",O49)))</formula>
    </cfRule>
    <cfRule type="containsText" dxfId="31" priority="65" operator="containsText" text="LEVE">
      <formula>NOT(ISERROR(SEARCH("LEVE",O49)))</formula>
    </cfRule>
  </conditionalFormatting>
  <conditionalFormatting sqref="T49:T50">
    <cfRule type="containsText" dxfId="30" priority="55" operator="containsText" text="CATASTRÓFICO">
      <formula>NOT(ISERROR(SEARCH("CATASTRÓFICO",T49)))</formula>
    </cfRule>
    <cfRule type="containsText" dxfId="29" priority="56" operator="containsText" text="MAYOR">
      <formula>NOT(ISERROR(SEARCH("MAYOR",T49)))</formula>
    </cfRule>
    <cfRule type="containsText" dxfId="28" priority="57" operator="containsText" text="MODERADO">
      <formula>NOT(ISERROR(SEARCH("MODERADO",T49)))</formula>
    </cfRule>
    <cfRule type="containsText" dxfId="27" priority="58" operator="containsText" text="MENOR">
      <formula>NOT(ISERROR(SEARCH("MENOR",T49)))</formula>
    </cfRule>
    <cfRule type="containsText" dxfId="26" priority="59" operator="containsText" text="LEVE">
      <formula>NOT(ISERROR(SEARCH("LEVE",T49)))</formula>
    </cfRule>
  </conditionalFormatting>
  <conditionalFormatting sqref="O49:O50 R49:R50">
    <cfRule type="containsBlanks" dxfId="25" priority="54">
      <formula>LEN(TRIM(O49))=0</formula>
    </cfRule>
  </conditionalFormatting>
  <conditionalFormatting sqref="U49:U50">
    <cfRule type="containsText" dxfId="24" priority="49" operator="containsText" text="EXTREMO">
      <formula>NOT(ISERROR(SEARCH("EXTREMO",U49)))</formula>
    </cfRule>
    <cfRule type="containsText" dxfId="23" priority="50" operator="containsText" text="ALTO">
      <formula>NOT(ISERROR(SEARCH("ALTO",U49)))</formula>
    </cfRule>
    <cfRule type="containsText" dxfId="22" priority="51" operator="containsText" text="MODERADO">
      <formula>NOT(ISERROR(SEARCH("MODERADO",U49)))</formula>
    </cfRule>
    <cfRule type="containsText" dxfId="21" priority="52" operator="containsText" text="BAJO">
      <formula>NOT(ISERROR(SEARCH("BAJO",U49)))</formula>
    </cfRule>
    <cfRule type="containsText" dxfId="20" priority="53" operator="containsText" text="BAJO">
      <formula>NOT(ISERROR(SEARCH("BAJO",U49)))</formula>
    </cfRule>
  </conditionalFormatting>
  <conditionalFormatting sqref="AM17 AO17">
    <cfRule type="containsText" dxfId="19" priority="15" operator="containsText" text="MUY ALTA ">
      <formula>NOT(ISERROR(SEARCH("MUY ALTA ",AM17)))</formula>
    </cfRule>
    <cfRule type="containsText" dxfId="18" priority="16" operator="containsText" text="ALTA">
      <formula>NOT(ISERROR(SEARCH("ALTA",AM17)))</formula>
    </cfRule>
    <cfRule type="containsText" dxfId="17" priority="17" operator="containsText" text="MEDIA">
      <formula>NOT(ISERROR(SEARCH("MEDIA",AM17)))</formula>
    </cfRule>
    <cfRule type="containsText" dxfId="16" priority="18" operator="containsText" text="BAJA">
      <formula>NOT(ISERROR(SEARCH("BAJA",AM17)))</formula>
    </cfRule>
    <cfRule type="containsText" dxfId="15" priority="19" operator="containsText" text="MUY BAJA">
      <formula>NOT(ISERROR(SEARCH("MUY BAJA",AM17)))</formula>
    </cfRule>
    <cfRule type="containsText" dxfId="14" priority="20" operator="containsText" text="MUY BAJA ">
      <formula>NOT(ISERROR(SEARCH("MUY BAJA ",AM17)))</formula>
    </cfRule>
  </conditionalFormatting>
  <conditionalFormatting sqref="AM17 AO17">
    <cfRule type="containsText" dxfId="13" priority="14" operator="containsText" text="MUY BAJA ">
      <formula>NOT(ISERROR(SEARCH("MUY BAJA ",AM17)))</formula>
    </cfRule>
  </conditionalFormatting>
  <conditionalFormatting sqref="AM17 AO17">
    <cfRule type="containsText" dxfId="12" priority="13" operator="containsText" text="MUY BAJA">
      <formula>NOT(ISERROR(SEARCH("MUY BAJA",AM17)))</formula>
    </cfRule>
  </conditionalFormatting>
  <conditionalFormatting sqref="AN17">
    <cfRule type="containsText" dxfId="11" priority="8" operator="containsText" text="CATASTRÓFICO">
      <formula>NOT(ISERROR(SEARCH("CATASTRÓFICO",AN17)))</formula>
    </cfRule>
    <cfRule type="containsText" dxfId="10" priority="9" operator="containsText" text="MAYOR">
      <formula>NOT(ISERROR(SEARCH("MAYOR",AN17)))</formula>
    </cfRule>
    <cfRule type="containsText" dxfId="9" priority="10" operator="containsText" text="MODERADO">
      <formula>NOT(ISERROR(SEARCH("MODERADO",AN17)))</formula>
    </cfRule>
    <cfRule type="containsText" dxfId="8" priority="11" operator="containsText" text="MENOR ">
      <formula>NOT(ISERROR(SEARCH("MENOR ",AN17)))</formula>
    </cfRule>
    <cfRule type="containsText" dxfId="7" priority="12" operator="containsText" text="LEVE">
      <formula>NOT(ISERROR(SEARCH("LEVE",AN17)))</formula>
    </cfRule>
  </conditionalFormatting>
  <conditionalFormatting sqref="AQ17">
    <cfRule type="containsText" dxfId="6" priority="3" operator="containsText" text="EXTREMO">
      <formula>NOT(ISERROR(SEARCH("EXTREMO",AQ17)))</formula>
    </cfRule>
    <cfRule type="containsText" dxfId="5" priority="4" operator="containsText" text="ALTO">
      <formula>NOT(ISERROR(SEARCH("ALTO",AQ17)))</formula>
    </cfRule>
    <cfRule type="containsText" dxfId="4" priority="5" operator="containsText" text="MODERADO">
      <formula>NOT(ISERROR(SEARCH("MODERADO",AQ17)))</formula>
    </cfRule>
    <cfRule type="containsText" dxfId="3" priority="6" operator="containsText" text="BAJO">
      <formula>NOT(ISERROR(SEARCH("BAJO",AQ17)))</formula>
    </cfRule>
    <cfRule type="containsText" dxfId="2" priority="7" operator="containsText" text="BAJO">
      <formula>NOT(ISERROR(SEARCH("BAJO",AQ17)))</formula>
    </cfRule>
  </conditionalFormatting>
  <conditionalFormatting sqref="AN17">
    <cfRule type="containsText" dxfId="1" priority="1" operator="containsText" text="MENOR">
      <formula>NOT(ISERROR(SEARCH("MENOR",AN17)))</formula>
    </cfRule>
    <cfRule type="containsText" dxfId="0" priority="2" operator="containsText" text="MENOR">
      <formula>NOT(ISERROR(SEARCH("MENOR",AN17)))</formula>
    </cfRule>
  </conditionalFormatting>
  <dataValidations count="11">
    <dataValidation type="list" allowBlank="1" showInputMessage="1" showErrorMessage="1" sqref="J14 J35:J37 J18 J39 J31 J21:J22">
      <formula1>$C$81:$C$85</formula1>
    </dataValidation>
    <dataValidation type="list" allowBlank="1" showInputMessage="1" showErrorMessage="1" sqref="P14 P35:P37 P61:P62 P39 P21:P22 P18 P31">
      <formula1>$N$81:$N$86</formula1>
    </dataValidation>
    <dataValidation type="list" allowBlank="1" showInputMessage="1" showErrorMessage="1" sqref="M61:M62 M35:M36 M39 M14 M21:M31 M18">
      <formula1>$M$81:$M$86</formula1>
    </dataValidation>
    <dataValidation type="list" allowBlank="1" showInputMessage="1" showErrorMessage="1" sqref="J49:J57">
      <formula1>$C$54:$C$58</formula1>
    </dataValidation>
    <dataValidation type="list" allowBlank="1" showInputMessage="1" showErrorMessage="1" sqref="P49:P50">
      <formula1>$N$54:$N$59</formula1>
    </dataValidation>
    <dataValidation type="list" allowBlank="1" showInputMessage="1" showErrorMessage="1" sqref="M49:M50">
      <formula1>$M$54:$M$59</formula1>
    </dataValidation>
    <dataValidation type="list" allowBlank="1" showInputMessage="1" showErrorMessage="1" sqref="J42:J48">
      <formula1>$C$68:$C$72</formula1>
    </dataValidation>
    <dataValidation type="list" allowBlank="1" showInputMessage="1" showErrorMessage="1" sqref="P42:P48">
      <formula1>$N$68:$N$73</formula1>
    </dataValidation>
    <dataValidation type="list" allowBlank="1" showInputMessage="1" showErrorMessage="1" sqref="M17">
      <formula1>$M$42:$M$46</formula1>
    </dataValidation>
    <dataValidation type="list" allowBlank="1" showInputMessage="1" showErrorMessage="1" sqref="P17">
      <formula1>$N$42:$N$46</formula1>
    </dataValidation>
    <dataValidation type="list" allowBlank="1" showInputMessage="1" showErrorMessage="1" sqref="J17">
      <formula1>$C$42:$C$45</formula1>
    </dataValidation>
  </dataValidations>
  <pageMargins left="0.7" right="0.7" top="0.75" bottom="0.75" header="0.3" footer="0.3"/>
  <pageSetup scale="10" orientation="portrait" r:id="rId1"/>
  <rowBreaks count="1" manualBreakCount="1">
    <brk id="30" max="49" man="1"/>
  </rowBreaks>
  <colBreaks count="3" manualBreakCount="3">
    <brk id="7" max="93" man="1"/>
    <brk id="21" max="89" man="1"/>
    <brk id="28" max="9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'FORMULAS '!#REF!</xm:f>
          </x14:formula1>
          <xm:sqref>AR39 AR14 AR18 AR31 AR35:AR37 AR21:AR22 AR42 AH24:AJ29 AF18:AF22 AH60:AJ60 AF24:AF29 AD18:AD22 AF60 B42 AD24:AD41 AD60 E39 E61:E62 E22 E31 E14 E42 C39 B61:C62 C22 B14:C14 C31 C18 C37 H39 H31:H32 H42 AD14:AD16 AF14:AF16 AH14:AJ16 AH18:AJ22 C42:C48 AF31:AF48 AH31:AJ48</xm:sqref>
        </x14:dataValidation>
        <x14:dataValidation type="list" allowBlank="1" showInputMessage="1" showErrorMessage="1">
          <x14:formula1>
            <xm:f>'C:\Users\sebastian\Downloads\DOCUMENTOS  BOMBEROS\contextos elaborados\FINALES\mapas\RECURSOS\[MATRIZ RIESGOS GESTION 2025 RECURSO FISICO 22 - 23 , 27 mayo - 5, 11 , 16  y 19  junio albert solo.xlsx]FORMULAS '!#REF!</xm:f>
          </x14:formula1>
          <xm:sqref>H49:H57 E49:E57 AR49 AH49:AJ59 AF49:AF59 AD49:AD59</xm:sqref>
        </x14:dataValidation>
        <x14:dataValidation type="list" allowBlank="1" showInputMessage="1" showErrorMessage="1">
          <x14:formula1>
            <xm:f>'C:\Users\sebastian\Downloads\DOCUMENTOS  BOMBEROS\contextos elaborados\FINALES\mapas\RECURSOS\[MATRIZ RIESGOS GESTION 2025 RECURSO FISICO 22 - 23 , 27 mayo - 5, 11  junio ANA.xlsx]FORMULAS '!#REF!</xm:f>
          </x14:formula1>
          <xm:sqref>C49 AD42:AD48</xm:sqref>
        </x14:dataValidation>
        <x14:dataValidation type="list" allowBlank="1" showInputMessage="1" showErrorMessage="1">
          <x14:formula1>
            <xm:f>'C:\Users\sebastian\Downloads\DOCUMENTOS  BOMBEROS\contextos elaborados\AJUSTES\[GESTION  GESTRATEGICA.xlsx]FORMULAS '!#REF!</xm:f>
          </x14:formula1>
          <xm:sqref>E17 H17 AD17 AF17 AH17:AJ17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B43" workbookViewId="0">
      <selection activeCell="B43" sqref="B43"/>
    </sheetView>
  </sheetViews>
  <sheetFormatPr baseColWidth="10" defaultColWidth="11" defaultRowHeight="14.25" x14ac:dyDescent="0.2"/>
  <cols>
    <col min="2" max="2" width="33.625" customWidth="1"/>
  </cols>
  <sheetData>
    <row r="3" spans="2:2" x14ac:dyDescent="0.2">
      <c r="B3" s="67" t="s">
        <v>481</v>
      </c>
    </row>
    <row r="4" spans="2:2" x14ac:dyDescent="0.2">
      <c r="B4" s="65" t="s">
        <v>482</v>
      </c>
    </row>
    <row r="5" spans="2:2" x14ac:dyDescent="0.2">
      <c r="B5" s="65" t="s">
        <v>483</v>
      </c>
    </row>
    <row r="6" spans="2:2" x14ac:dyDescent="0.2">
      <c r="B6" s="65" t="s">
        <v>484</v>
      </c>
    </row>
    <row r="7" spans="2:2" x14ac:dyDescent="0.2">
      <c r="B7" s="65" t="s">
        <v>485</v>
      </c>
    </row>
    <row r="8" spans="2:2" x14ac:dyDescent="0.2">
      <c r="B8" s="65" t="s">
        <v>180</v>
      </c>
    </row>
    <row r="9" spans="2:2" x14ac:dyDescent="0.2">
      <c r="B9" s="65" t="s">
        <v>486</v>
      </c>
    </row>
    <row r="10" spans="2:2" x14ac:dyDescent="0.2">
      <c r="B10" s="65" t="s">
        <v>487</v>
      </c>
    </row>
    <row r="11" spans="2:2" x14ac:dyDescent="0.2">
      <c r="B11" s="65" t="s">
        <v>488</v>
      </c>
    </row>
    <row r="12" spans="2:2" x14ac:dyDescent="0.2">
      <c r="B12" s="65" t="s">
        <v>489</v>
      </c>
    </row>
    <row r="13" spans="2:2" x14ac:dyDescent="0.2">
      <c r="B13" s="65" t="s">
        <v>490</v>
      </c>
    </row>
    <row r="14" spans="2:2" x14ac:dyDescent="0.2">
      <c r="B14" s="65"/>
    </row>
    <row r="15" spans="2:2" x14ac:dyDescent="0.2">
      <c r="B15" s="65"/>
    </row>
    <row r="18" spans="1:2" x14ac:dyDescent="0.2">
      <c r="B18" s="67" t="s">
        <v>491</v>
      </c>
    </row>
    <row r="20" spans="1:2" x14ac:dyDescent="0.2">
      <c r="B20" s="65" t="s">
        <v>181</v>
      </c>
    </row>
    <row r="21" spans="1:2" x14ac:dyDescent="0.2">
      <c r="B21" s="65" t="s">
        <v>246</v>
      </c>
    </row>
    <row r="24" spans="1:2" x14ac:dyDescent="0.2">
      <c r="B24" s="67" t="s">
        <v>492</v>
      </c>
    </row>
    <row r="25" spans="1:2" x14ac:dyDescent="0.2">
      <c r="A25" s="710" t="s">
        <v>493</v>
      </c>
      <c r="B25" s="68" t="s">
        <v>266</v>
      </c>
    </row>
    <row r="26" spans="1:2" x14ac:dyDescent="0.2">
      <c r="A26" s="711"/>
      <c r="B26" s="68" t="s">
        <v>182</v>
      </c>
    </row>
    <row r="27" spans="1:2" ht="28.5" x14ac:dyDescent="0.2">
      <c r="A27" s="711"/>
      <c r="B27" s="68" t="s">
        <v>324</v>
      </c>
    </row>
    <row r="29" spans="1:2" ht="28.5" x14ac:dyDescent="0.2">
      <c r="A29" s="710" t="s">
        <v>494</v>
      </c>
      <c r="B29" s="66" t="s">
        <v>346</v>
      </c>
    </row>
    <row r="30" spans="1:2" ht="28.5" x14ac:dyDescent="0.2">
      <c r="A30" s="711"/>
      <c r="B30" s="66" t="s">
        <v>495</v>
      </c>
    </row>
    <row r="31" spans="1:2" ht="28.5" x14ac:dyDescent="0.2">
      <c r="A31" s="711"/>
      <c r="B31" s="66" t="s">
        <v>496</v>
      </c>
    </row>
    <row r="32" spans="1:2" ht="28.5" x14ac:dyDescent="0.2">
      <c r="A32" s="711"/>
      <c r="B32" s="66" t="s">
        <v>497</v>
      </c>
    </row>
    <row r="36" spans="2:10" x14ac:dyDescent="0.2">
      <c r="B36" s="67" t="s">
        <v>498</v>
      </c>
    </row>
    <row r="37" spans="2:10" x14ac:dyDescent="0.2">
      <c r="B37" s="69" t="s">
        <v>185</v>
      </c>
    </row>
    <row r="38" spans="2:10" x14ac:dyDescent="0.2">
      <c r="B38" s="69" t="s">
        <v>499</v>
      </c>
    </row>
    <row r="39" spans="2:10" x14ac:dyDescent="0.2">
      <c r="B39" s="69" t="s">
        <v>500</v>
      </c>
    </row>
    <row r="40" spans="2:10" x14ac:dyDescent="0.2">
      <c r="B40" s="69" t="s">
        <v>501</v>
      </c>
    </row>
    <row r="41" spans="2:10" x14ac:dyDescent="0.2">
      <c r="B41" s="69" t="s">
        <v>502</v>
      </c>
    </row>
    <row r="42" spans="2:10" ht="25.5" x14ac:dyDescent="0.2">
      <c r="B42" s="69" t="s">
        <v>503</v>
      </c>
    </row>
    <row r="43" spans="2:10" x14ac:dyDescent="0.2">
      <c r="B43" s="69" t="s">
        <v>504</v>
      </c>
    </row>
    <row r="44" spans="2:10" x14ac:dyDescent="0.2">
      <c r="B44" s="69"/>
    </row>
    <row r="46" spans="2:10" x14ac:dyDescent="0.2">
      <c r="B46" s="70"/>
      <c r="C46" s="77"/>
      <c r="D46" s="77"/>
      <c r="E46" s="77"/>
    </row>
    <row r="47" spans="2:10" x14ac:dyDescent="0.2">
      <c r="B47" s="712" t="s">
        <v>505</v>
      </c>
      <c r="C47" s="712"/>
      <c r="D47" s="712"/>
      <c r="E47" s="712"/>
      <c r="F47" s="77"/>
      <c r="G47" s="71"/>
      <c r="H47" s="712" t="s">
        <v>506</v>
      </c>
      <c r="I47" s="712"/>
      <c r="J47" s="712"/>
    </row>
    <row r="48" spans="2:10" ht="38.25" x14ac:dyDescent="0.2">
      <c r="B48" s="72" t="s">
        <v>507</v>
      </c>
      <c r="C48" s="72" t="s">
        <v>508</v>
      </c>
      <c r="D48" s="72" t="s">
        <v>509</v>
      </c>
      <c r="E48" s="72" t="s">
        <v>510</v>
      </c>
      <c r="G48" s="71"/>
      <c r="H48" s="73" t="s">
        <v>511</v>
      </c>
      <c r="I48" s="73" t="s">
        <v>512</v>
      </c>
      <c r="J48" s="73" t="s">
        <v>513</v>
      </c>
    </row>
    <row r="49" spans="2:15" x14ac:dyDescent="0.2">
      <c r="B49" s="74" t="s">
        <v>197</v>
      </c>
      <c r="C49" s="75">
        <v>0.25</v>
      </c>
      <c r="D49" s="74" t="s">
        <v>514</v>
      </c>
      <c r="E49" s="75">
        <v>0.25</v>
      </c>
      <c r="G49" s="71"/>
      <c r="H49" s="74" t="s">
        <v>199</v>
      </c>
      <c r="I49" s="74" t="s">
        <v>200</v>
      </c>
      <c r="J49" s="74" t="s">
        <v>201</v>
      </c>
    </row>
    <row r="50" spans="2:15" ht="25.5" x14ac:dyDescent="0.2">
      <c r="B50" s="74" t="s">
        <v>213</v>
      </c>
      <c r="C50" s="75">
        <v>0.15</v>
      </c>
      <c r="D50" s="74" t="s">
        <v>198</v>
      </c>
      <c r="E50" s="75">
        <v>0.15</v>
      </c>
      <c r="G50" s="71"/>
      <c r="H50" s="74" t="s">
        <v>515</v>
      </c>
      <c r="I50" s="74" t="s">
        <v>516</v>
      </c>
      <c r="J50" s="74" t="s">
        <v>517</v>
      </c>
    </row>
    <row r="51" spans="2:15" x14ac:dyDescent="0.2">
      <c r="B51" s="74" t="s">
        <v>219</v>
      </c>
      <c r="C51" s="75">
        <v>0.1</v>
      </c>
      <c r="D51" s="69"/>
      <c r="E51" s="69"/>
      <c r="F51" s="69"/>
      <c r="G51" s="71"/>
      <c r="H51" s="74"/>
      <c r="I51" s="74"/>
      <c r="J51" s="74"/>
    </row>
    <row r="52" spans="2:15" x14ac:dyDescent="0.2">
      <c r="B52" s="69"/>
      <c r="C52" s="76"/>
      <c r="D52" s="71"/>
      <c r="E52" s="71"/>
      <c r="F52" s="71"/>
      <c r="G52" s="71"/>
      <c r="H52" s="71"/>
      <c r="I52" s="71"/>
      <c r="J52" s="71"/>
    </row>
    <row r="56" spans="2:15" x14ac:dyDescent="0.2">
      <c r="B56" s="73" t="s">
        <v>179</v>
      </c>
      <c r="F56" s="712" t="s">
        <v>518</v>
      </c>
      <c r="G56" s="712"/>
    </row>
    <row r="57" spans="2:15" ht="25.5" x14ac:dyDescent="0.2">
      <c r="B57" s="74" t="s">
        <v>202</v>
      </c>
      <c r="F57" s="84" t="s">
        <v>507</v>
      </c>
      <c r="G57" s="84" t="s">
        <v>519</v>
      </c>
    </row>
    <row r="58" spans="2:15" x14ac:dyDescent="0.2">
      <c r="B58" s="74" t="s">
        <v>520</v>
      </c>
      <c r="F58" s="74" t="s">
        <v>197</v>
      </c>
      <c r="G58" s="93" t="s">
        <v>260</v>
      </c>
    </row>
    <row r="59" spans="2:15" x14ac:dyDescent="0.2">
      <c r="B59" s="74" t="s">
        <v>521</v>
      </c>
      <c r="F59" s="74" t="s">
        <v>213</v>
      </c>
      <c r="G59" s="93" t="s">
        <v>260</v>
      </c>
    </row>
    <row r="60" spans="2:15" x14ac:dyDescent="0.2">
      <c r="B60" s="74" t="s">
        <v>522</v>
      </c>
      <c r="F60" s="74" t="s">
        <v>219</v>
      </c>
      <c r="G60" s="93" t="s">
        <v>322</v>
      </c>
    </row>
    <row r="61" spans="2:15" x14ac:dyDescent="0.2">
      <c r="B61" s="74" t="s">
        <v>523</v>
      </c>
    </row>
    <row r="64" spans="2:15" x14ac:dyDescent="0.2">
      <c r="E64" s="70"/>
      <c r="F64" s="70"/>
      <c r="G64" s="70"/>
      <c r="H64" s="70"/>
      <c r="I64" s="70"/>
      <c r="J64" s="70"/>
      <c r="K64" s="70"/>
      <c r="L64" s="70"/>
      <c r="M64" s="70"/>
      <c r="N64" s="70"/>
      <c r="O64" s="70"/>
    </row>
    <row r="65" spans="2:15" ht="15" x14ac:dyDescent="0.25">
      <c r="B65" s="78" t="s">
        <v>524</v>
      </c>
      <c r="E65" s="79"/>
      <c r="F65" s="79"/>
      <c r="G65" s="79"/>
      <c r="H65" s="80"/>
      <c r="I65" s="80"/>
      <c r="J65" s="80"/>
      <c r="K65" s="80"/>
      <c r="L65" s="80"/>
      <c r="M65" s="70"/>
      <c r="N65" s="70"/>
      <c r="O65" s="70"/>
    </row>
    <row r="66" spans="2:15" ht="15" x14ac:dyDescent="0.2">
      <c r="B66" s="65" t="s">
        <v>525</v>
      </c>
      <c r="C66" s="65" t="s">
        <v>477</v>
      </c>
      <c r="D66" s="65" t="s">
        <v>526</v>
      </c>
      <c r="E66" s="79"/>
      <c r="F66" s="79"/>
      <c r="G66" s="79"/>
      <c r="H66" s="81"/>
      <c r="I66" s="81"/>
      <c r="J66" s="81"/>
      <c r="K66" s="81"/>
      <c r="L66" s="81"/>
      <c r="M66" s="70"/>
      <c r="N66" s="70"/>
      <c r="O66" s="70"/>
    </row>
    <row r="67" spans="2:15" ht="15" customHeight="1" x14ac:dyDescent="0.2">
      <c r="B67" s="65" t="s">
        <v>466</v>
      </c>
      <c r="C67" s="65" t="s">
        <v>370</v>
      </c>
      <c r="D67" s="65" t="s">
        <v>526</v>
      </c>
      <c r="E67" s="713"/>
      <c r="F67" s="80"/>
      <c r="G67" s="81"/>
      <c r="H67" s="82"/>
      <c r="I67" s="82"/>
      <c r="J67" s="82"/>
      <c r="K67" s="82"/>
      <c r="L67" s="81"/>
      <c r="M67" s="70"/>
      <c r="N67" s="70"/>
      <c r="O67" s="70"/>
    </row>
    <row r="68" spans="2:15" ht="15" x14ac:dyDescent="0.2">
      <c r="B68" s="65" t="s">
        <v>525</v>
      </c>
      <c r="C68" s="65" t="s">
        <v>220</v>
      </c>
      <c r="D68" s="65" t="s">
        <v>220</v>
      </c>
      <c r="E68" s="713"/>
      <c r="F68" s="80"/>
      <c r="G68" s="83"/>
      <c r="H68" s="82"/>
      <c r="I68" s="82"/>
      <c r="J68" s="82"/>
      <c r="K68" s="82"/>
      <c r="L68" s="81"/>
      <c r="M68" s="70"/>
      <c r="N68" s="70"/>
      <c r="O68" s="70"/>
    </row>
    <row r="69" spans="2:15" ht="15" x14ac:dyDescent="0.2">
      <c r="B69" s="65" t="s">
        <v>525</v>
      </c>
      <c r="C69" s="65" t="s">
        <v>270</v>
      </c>
      <c r="D69" s="65" t="s">
        <v>227</v>
      </c>
      <c r="E69" s="713"/>
      <c r="F69" s="80"/>
      <c r="G69" s="83"/>
      <c r="H69" s="82"/>
      <c r="I69" s="82"/>
      <c r="J69" s="82"/>
      <c r="K69" s="82"/>
      <c r="L69" s="81"/>
      <c r="M69" s="70"/>
      <c r="N69" s="70"/>
      <c r="O69" s="70"/>
    </row>
    <row r="70" spans="2:15" ht="15" x14ac:dyDescent="0.2">
      <c r="B70" s="65" t="s">
        <v>525</v>
      </c>
      <c r="C70" s="65" t="s">
        <v>527</v>
      </c>
      <c r="D70" s="65" t="s">
        <v>528</v>
      </c>
      <c r="E70" s="713"/>
      <c r="F70" s="80"/>
      <c r="G70" s="83"/>
      <c r="H70" s="82"/>
      <c r="I70" s="82"/>
      <c r="J70" s="82"/>
      <c r="K70" s="82"/>
      <c r="L70" s="81"/>
      <c r="M70" s="70"/>
      <c r="N70" s="70"/>
      <c r="O70" s="70"/>
    </row>
    <row r="71" spans="2:15" ht="15" x14ac:dyDescent="0.2">
      <c r="B71" s="65" t="s">
        <v>529</v>
      </c>
      <c r="C71" s="65" t="s">
        <v>477</v>
      </c>
      <c r="D71" s="65" t="s">
        <v>526</v>
      </c>
      <c r="E71" s="713"/>
      <c r="F71" s="80"/>
      <c r="G71" s="83"/>
      <c r="H71" s="82"/>
      <c r="I71" s="82"/>
      <c r="J71" s="82"/>
      <c r="K71" s="82"/>
      <c r="L71" s="81"/>
      <c r="M71" s="70"/>
      <c r="N71" s="70"/>
      <c r="O71" s="70"/>
    </row>
    <row r="72" spans="2:15" x14ac:dyDescent="0.2">
      <c r="B72" s="65" t="s">
        <v>529</v>
      </c>
      <c r="C72" s="65" t="s">
        <v>370</v>
      </c>
      <c r="D72" s="65" t="s">
        <v>220</v>
      </c>
    </row>
    <row r="73" spans="2:15" x14ac:dyDescent="0.2">
      <c r="B73" s="65" t="s">
        <v>529</v>
      </c>
      <c r="C73" s="65" t="s">
        <v>220</v>
      </c>
      <c r="D73" s="65" t="s">
        <v>220</v>
      </c>
    </row>
    <row r="74" spans="2:15" x14ac:dyDescent="0.2">
      <c r="B74" s="65" t="s">
        <v>529</v>
      </c>
      <c r="C74" s="65" t="s">
        <v>270</v>
      </c>
      <c r="D74" s="65" t="s">
        <v>227</v>
      </c>
    </row>
    <row r="75" spans="2:15" x14ac:dyDescent="0.2">
      <c r="B75" s="65" t="s">
        <v>529</v>
      </c>
      <c r="C75" s="65" t="s">
        <v>527</v>
      </c>
      <c r="D75" s="65" t="s">
        <v>528</v>
      </c>
    </row>
    <row r="76" spans="2:15" x14ac:dyDescent="0.2">
      <c r="B76" s="65" t="s">
        <v>471</v>
      </c>
      <c r="C76" s="65" t="s">
        <v>477</v>
      </c>
      <c r="D76" s="65" t="s">
        <v>220</v>
      </c>
    </row>
    <row r="77" spans="2:15" x14ac:dyDescent="0.2">
      <c r="B77" s="65" t="s">
        <v>471</v>
      </c>
      <c r="C77" s="65" t="s">
        <v>370</v>
      </c>
      <c r="D77" s="65" t="s">
        <v>220</v>
      </c>
    </row>
    <row r="78" spans="2:15" x14ac:dyDescent="0.2">
      <c r="B78" s="65" t="s">
        <v>471</v>
      </c>
      <c r="C78" s="65" t="s">
        <v>220</v>
      </c>
      <c r="D78" s="65" t="s">
        <v>220</v>
      </c>
    </row>
    <row r="79" spans="2:15" x14ac:dyDescent="0.2">
      <c r="B79" s="65" t="s">
        <v>471</v>
      </c>
      <c r="C79" s="65" t="s">
        <v>270</v>
      </c>
      <c r="D79" s="65" t="s">
        <v>227</v>
      </c>
    </row>
    <row r="80" spans="2:15" x14ac:dyDescent="0.2">
      <c r="B80" s="65" t="s">
        <v>471</v>
      </c>
      <c r="C80" s="65" t="s">
        <v>527</v>
      </c>
      <c r="D80" s="65" t="s">
        <v>528</v>
      </c>
    </row>
    <row r="81" spans="2:4" x14ac:dyDescent="0.2">
      <c r="B81" s="65" t="s">
        <v>269</v>
      </c>
      <c r="C81" s="65" t="s">
        <v>477</v>
      </c>
      <c r="D81" s="65" t="s">
        <v>220</v>
      </c>
    </row>
    <row r="82" spans="2:4" x14ac:dyDescent="0.2">
      <c r="B82" s="65" t="s">
        <v>269</v>
      </c>
      <c r="C82" s="65" t="s">
        <v>370</v>
      </c>
      <c r="D82" s="65" t="s">
        <v>220</v>
      </c>
    </row>
    <row r="83" spans="2:4" x14ac:dyDescent="0.2">
      <c r="B83" s="65" t="s">
        <v>269</v>
      </c>
      <c r="C83" s="65" t="s">
        <v>220</v>
      </c>
      <c r="D83" s="65" t="s">
        <v>227</v>
      </c>
    </row>
    <row r="84" spans="2:4" x14ac:dyDescent="0.2">
      <c r="B84" s="65" t="s">
        <v>269</v>
      </c>
      <c r="C84" s="65" t="s">
        <v>270</v>
      </c>
      <c r="D84" s="65" t="s">
        <v>227</v>
      </c>
    </row>
    <row r="85" spans="2:4" x14ac:dyDescent="0.2">
      <c r="B85" s="65" t="s">
        <v>269</v>
      </c>
      <c r="C85" s="65" t="s">
        <v>527</v>
      </c>
      <c r="D85" s="65" t="s">
        <v>528</v>
      </c>
    </row>
    <row r="86" spans="2:4" x14ac:dyDescent="0.2">
      <c r="B86" s="65" t="s">
        <v>530</v>
      </c>
      <c r="C86" s="65" t="s">
        <v>477</v>
      </c>
      <c r="D86" s="65" t="s">
        <v>227</v>
      </c>
    </row>
    <row r="87" spans="2:4" x14ac:dyDescent="0.2">
      <c r="B87" s="65" t="s">
        <v>530</v>
      </c>
      <c r="C87" s="65" t="s">
        <v>370</v>
      </c>
      <c r="D87" s="65" t="s">
        <v>227</v>
      </c>
    </row>
    <row r="88" spans="2:4" x14ac:dyDescent="0.2">
      <c r="B88" s="65" t="s">
        <v>530</v>
      </c>
      <c r="C88" s="65" t="s">
        <v>220</v>
      </c>
      <c r="D88" s="65" t="s">
        <v>227</v>
      </c>
    </row>
    <row r="89" spans="2:4" x14ac:dyDescent="0.2">
      <c r="B89" s="65" t="s">
        <v>530</v>
      </c>
      <c r="C89" s="65" t="s">
        <v>270</v>
      </c>
      <c r="D89" s="65" t="s">
        <v>227</v>
      </c>
    </row>
    <row r="90" spans="2:4" x14ac:dyDescent="0.2">
      <c r="B90" s="65" t="s">
        <v>530</v>
      </c>
      <c r="C90" s="65" t="s">
        <v>527</v>
      </c>
      <c r="D90" s="65" t="s">
        <v>528</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522</v>
      </c>
      <c r="E2" s="1" t="s">
        <v>531</v>
      </c>
    </row>
    <row r="3" spans="2:5" x14ac:dyDescent="0.25">
      <c r="B3" s="1" t="s">
        <v>523</v>
      </c>
      <c r="E3" s="1" t="s">
        <v>532</v>
      </c>
    </row>
    <row r="4" spans="2:5" x14ac:dyDescent="0.25">
      <c r="B4" s="1" t="s">
        <v>533</v>
      </c>
      <c r="E4" s="1" t="s">
        <v>534</v>
      </c>
    </row>
    <row r="5" spans="2:5" x14ac:dyDescent="0.25">
      <c r="B5" s="1" t="s">
        <v>535</v>
      </c>
    </row>
    <row r="8" spans="2:5" x14ac:dyDescent="0.25">
      <c r="B8" s="1" t="s">
        <v>536</v>
      </c>
    </row>
    <row r="9" spans="2:5" x14ac:dyDescent="0.25">
      <c r="B9" s="1" t="s">
        <v>537</v>
      </c>
    </row>
    <row r="10" spans="2:5" x14ac:dyDescent="0.25">
      <c r="B10" s="1" t="s">
        <v>538</v>
      </c>
    </row>
    <row r="13" spans="2:5" x14ac:dyDescent="0.25">
      <c r="B13" s="1" t="s">
        <v>539</v>
      </c>
    </row>
    <row r="14" spans="2:5" x14ac:dyDescent="0.25">
      <c r="B14" s="1" t="s">
        <v>540</v>
      </c>
    </row>
    <row r="15" spans="2:5" x14ac:dyDescent="0.25">
      <c r="B15" s="1" t="s">
        <v>541</v>
      </c>
    </row>
    <row r="16" spans="2:5" x14ac:dyDescent="0.25">
      <c r="B16" s="1" t="s">
        <v>499</v>
      </c>
    </row>
    <row r="17" spans="2:2" x14ac:dyDescent="0.25">
      <c r="B17" s="1" t="s">
        <v>500</v>
      </c>
    </row>
    <row r="18" spans="2:2" x14ac:dyDescent="0.25">
      <c r="B18" s="1" t="s">
        <v>502</v>
      </c>
    </row>
    <row r="19" spans="2:2" x14ac:dyDescent="0.25">
      <c r="B19" s="1" t="s">
        <v>542</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197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213</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219</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514</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198</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199</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515</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200</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516</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543</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544</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545</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202</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522</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523</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537</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538</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CONTEXTO RIESGOS</vt:lpstr>
      <vt:lpstr>RIESGOS RECURSOS</vt:lpstr>
      <vt:lpstr>FORMULAS </vt:lpstr>
      <vt:lpstr>Opciones Tratamiento</vt:lpstr>
      <vt:lpstr>Hoja1</vt:lpstr>
      <vt:lpstr>'CONTEXTO RIESGOS'!Área_de_impresión</vt:lpstr>
      <vt:lpstr>'RIESGOS RECURSOS'!Área_de_impresión</vt:lpstr>
      <vt:lpstr>'CONTEXTO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2025-12-23T05:27:39Z</dcterms:modified>
  <cp:category/>
  <cp:contentStatus/>
</cp:coreProperties>
</file>