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6060" firstSheet="1" activeTab="9"/>
  </bookViews>
  <sheets>
    <sheet name="CONTEXTO RIESGOS " sheetId="14" state="hidden" r:id="rId1"/>
    <sheet name=" GESTION ESTRATEGICA " sheetId="27" r:id="rId2"/>
    <sheet name="GESTION  TALENTO HUMANO " sheetId="28" r:id="rId3"/>
    <sheet name="REDUCCION" sheetId="20" r:id="rId4"/>
    <sheet name=" MANEJO" sheetId="31" r:id="rId5"/>
    <sheet name="CONOCIMIENTO " sheetId="12" r:id="rId6"/>
    <sheet name="GESTION JURIDICA " sheetId="17" r:id="rId7"/>
    <sheet name="GESTION TIC" sheetId="25" r:id="rId8"/>
    <sheet name="SERVICIO A LA  CIUDADANIA " sheetId="29" r:id="rId9"/>
    <sheet name="GESTION DE  RECURSOS" sheetId="30" r:id="rId10"/>
    <sheet name="EVALUACION Y CONTROL " sheetId="26" r:id="rId11"/>
    <sheet name="FORMULAS " sheetId="10" state="hidden" r:id="rId12"/>
    <sheet name="Opciones Tratamiento" sheetId="6" state="hidden" r:id="rId13"/>
    <sheet name="Hoja1" sheetId="7"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_Obj1" localSheetId="1">OFFSET(#REF!,0,0,COUNTA(#REF!)-1,1)</definedName>
    <definedName name="A_Obj1" localSheetId="4">OFFSET(#REF!,0,0,COUNTA(#REF!)-1,1)</definedName>
    <definedName name="A_Obj1" localSheetId="5">OFFSET(#REF!,0,0,COUNTA(#REF!)-1,1)</definedName>
    <definedName name="A_Obj1" localSheetId="10">OFFSET(#REF!,0,0,COUNTA(#REF!)-1,1)</definedName>
    <definedName name="A_Obj1" localSheetId="2">OFFSET(#REF!,0,0,COUNTA(#REF!)-1,1)</definedName>
    <definedName name="A_Obj1" localSheetId="9">OFFSET(#REF!,0,0,COUNTA(#REF!)-1,1)</definedName>
    <definedName name="A_Obj1" localSheetId="6">OFFSET(#REF!,0,0,COUNTA(#REF!)-1,1)</definedName>
    <definedName name="A_Obj1" localSheetId="7">OFFSET(#REF!,0,0,COUNTA(#REF!)-1,1)</definedName>
    <definedName name="A_Obj1" localSheetId="3">OFFSET(#REF!,0,0,COUNTA(#REF!)-1,1)</definedName>
    <definedName name="A_Obj1" localSheetId="8">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10">OFFSET(#REF!,0,0,COUNTA(#REF!)-1,1)</definedName>
    <definedName name="A_Obj2" localSheetId="2">OFFSET(#REF!,0,0,COUNTA(#REF!)-1,1)</definedName>
    <definedName name="A_Obj2" localSheetId="9">OFFSET(#REF!,0,0,COUNTA(#REF!)-1,1)</definedName>
    <definedName name="A_Obj2" localSheetId="6">OFFSET(#REF!,0,0,COUNTA(#REF!)-1,1)</definedName>
    <definedName name="A_Obj2" localSheetId="7">OFFSET(#REF!,0,0,COUNTA(#REF!)-1,1)</definedName>
    <definedName name="A_Obj2" localSheetId="3">OFFSET(#REF!,0,0,COUNTA(#REF!)-1,1)</definedName>
    <definedName name="A_Obj2" localSheetId="8">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10">OFFSET(#REF!,0,0,COUNTA(#REF!)-1,1)</definedName>
    <definedName name="A_Obj3" localSheetId="2">OFFSET(#REF!,0,0,COUNTA(#REF!)-1,1)</definedName>
    <definedName name="A_Obj3" localSheetId="9">OFFSET(#REF!,0,0,COUNTA(#REF!)-1,1)</definedName>
    <definedName name="A_Obj3" localSheetId="6">OFFSET(#REF!,0,0,COUNTA(#REF!)-1,1)</definedName>
    <definedName name="A_Obj3" localSheetId="7">OFFSET(#REF!,0,0,COUNTA(#REF!)-1,1)</definedName>
    <definedName name="A_Obj3" localSheetId="3">OFFSET(#REF!,0,0,COUNTA(#REF!)-1,1)</definedName>
    <definedName name="A_Obj3" localSheetId="8">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10">OFFSET(#REF!,0,0,COUNTA(#REF!)-1,1)</definedName>
    <definedName name="A_Obj4" localSheetId="2">OFFSET(#REF!,0,0,COUNTA(#REF!)-1,1)</definedName>
    <definedName name="A_Obj4" localSheetId="9">OFFSET(#REF!,0,0,COUNTA(#REF!)-1,1)</definedName>
    <definedName name="A_Obj4" localSheetId="6">OFFSET(#REF!,0,0,COUNTA(#REF!)-1,1)</definedName>
    <definedName name="A_Obj4" localSheetId="7">OFFSET(#REF!,0,0,COUNTA(#REF!)-1,1)</definedName>
    <definedName name="A_Obj4" localSheetId="3">OFFSET(#REF!,0,0,COUNTA(#REF!)-1,1)</definedName>
    <definedName name="A_Obj4" localSheetId="8">OFFSET(#REF!,0,0,COUNTA(#REF!)-1,1)</definedName>
    <definedName name="A_Obj4">OFFSET(#REF!,0,0,COUNTA(#REF!)-1,1)</definedName>
    <definedName name="Acc_1" localSheetId="1">#REF!</definedName>
    <definedName name="Acc_1" localSheetId="4">#REF!</definedName>
    <definedName name="Acc_1" localSheetId="5">#REF!</definedName>
    <definedName name="Acc_1" localSheetId="10">#REF!</definedName>
    <definedName name="Acc_1" localSheetId="2">#REF!</definedName>
    <definedName name="Acc_1" localSheetId="9">#REF!</definedName>
    <definedName name="Acc_1" localSheetId="6">#REF!</definedName>
    <definedName name="Acc_1" localSheetId="7">#REF!</definedName>
    <definedName name="Acc_1" localSheetId="3">#REF!</definedName>
    <definedName name="Acc_1" localSheetId="8">#REF!</definedName>
    <definedName name="Acc_1">#REF!</definedName>
    <definedName name="Acc_2" localSheetId="1">#REF!</definedName>
    <definedName name="Acc_2" localSheetId="4">#REF!</definedName>
    <definedName name="Acc_2" localSheetId="5">#REF!</definedName>
    <definedName name="Acc_2" localSheetId="10">#REF!</definedName>
    <definedName name="Acc_2" localSheetId="2">#REF!</definedName>
    <definedName name="Acc_2" localSheetId="9">#REF!</definedName>
    <definedName name="Acc_2" localSheetId="6">#REF!</definedName>
    <definedName name="Acc_2" localSheetId="7">#REF!</definedName>
    <definedName name="Acc_2" localSheetId="3">#REF!</definedName>
    <definedName name="Acc_2" localSheetId="8">#REF!</definedName>
    <definedName name="Acc_2">#REF!</definedName>
    <definedName name="Acc_3" localSheetId="1">#REF!</definedName>
    <definedName name="Acc_3" localSheetId="4">#REF!</definedName>
    <definedName name="Acc_3" localSheetId="5">#REF!</definedName>
    <definedName name="Acc_3" localSheetId="10">#REF!</definedName>
    <definedName name="Acc_3" localSheetId="2">#REF!</definedName>
    <definedName name="Acc_3" localSheetId="9">#REF!</definedName>
    <definedName name="Acc_3" localSheetId="6">#REF!</definedName>
    <definedName name="Acc_3" localSheetId="7">#REF!</definedName>
    <definedName name="Acc_3" localSheetId="3">#REF!</definedName>
    <definedName name="Acc_3" localSheetId="8">#REF!</definedName>
    <definedName name="Acc_3">#REF!</definedName>
    <definedName name="Acc_4" localSheetId="1">#REF!</definedName>
    <definedName name="Acc_4" localSheetId="4">#REF!</definedName>
    <definedName name="Acc_4" localSheetId="5">#REF!</definedName>
    <definedName name="Acc_4" localSheetId="10">#REF!</definedName>
    <definedName name="Acc_4" localSheetId="2">#REF!</definedName>
    <definedName name="Acc_4" localSheetId="9">#REF!</definedName>
    <definedName name="Acc_4" localSheetId="6">#REF!</definedName>
    <definedName name="Acc_4" localSheetId="7">#REF!</definedName>
    <definedName name="Acc_4" localSheetId="3">#REF!</definedName>
    <definedName name="Acc_4" localSheetId="8">#REF!</definedName>
    <definedName name="Acc_4">#REF!</definedName>
    <definedName name="Acc_5" localSheetId="1">#REF!</definedName>
    <definedName name="Acc_5" localSheetId="4">#REF!</definedName>
    <definedName name="Acc_5" localSheetId="5">#REF!</definedName>
    <definedName name="Acc_5" localSheetId="10">#REF!</definedName>
    <definedName name="Acc_5" localSheetId="2">#REF!</definedName>
    <definedName name="Acc_5" localSheetId="9">#REF!</definedName>
    <definedName name="Acc_5" localSheetId="6">#REF!</definedName>
    <definedName name="Acc_5" localSheetId="7">#REF!</definedName>
    <definedName name="Acc_5" localSheetId="3">#REF!</definedName>
    <definedName name="Acc_5" localSheetId="8">#REF!</definedName>
    <definedName name="Acc_5">#REF!</definedName>
    <definedName name="Acc_6" localSheetId="1">#REF!</definedName>
    <definedName name="Acc_6" localSheetId="4">#REF!</definedName>
    <definedName name="Acc_6" localSheetId="5">#REF!</definedName>
    <definedName name="Acc_6" localSheetId="10">#REF!</definedName>
    <definedName name="Acc_6" localSheetId="2">#REF!</definedName>
    <definedName name="Acc_6" localSheetId="9">#REF!</definedName>
    <definedName name="Acc_6" localSheetId="6">#REF!</definedName>
    <definedName name="Acc_6" localSheetId="7">#REF!</definedName>
    <definedName name="Acc_6" localSheetId="3">#REF!</definedName>
    <definedName name="Acc_6" localSheetId="8">#REF!</definedName>
    <definedName name="Acc_6">#REF!</definedName>
    <definedName name="Acc_7" localSheetId="1">#REF!</definedName>
    <definedName name="Acc_7" localSheetId="4">#REF!</definedName>
    <definedName name="Acc_7" localSheetId="5">#REF!</definedName>
    <definedName name="Acc_7" localSheetId="10">#REF!</definedName>
    <definedName name="Acc_7" localSheetId="2">#REF!</definedName>
    <definedName name="Acc_7" localSheetId="9">#REF!</definedName>
    <definedName name="Acc_7" localSheetId="6">#REF!</definedName>
    <definedName name="Acc_7" localSheetId="7">#REF!</definedName>
    <definedName name="Acc_7" localSheetId="3">#REF!</definedName>
    <definedName name="Acc_7" localSheetId="8">#REF!</definedName>
    <definedName name="Acc_7">#REF!</definedName>
    <definedName name="Acc_8" localSheetId="1">#REF!</definedName>
    <definedName name="Acc_8" localSheetId="4">#REF!</definedName>
    <definedName name="Acc_8" localSheetId="5">#REF!</definedName>
    <definedName name="Acc_8" localSheetId="10">#REF!</definedName>
    <definedName name="Acc_8" localSheetId="2">#REF!</definedName>
    <definedName name="Acc_8" localSheetId="9">#REF!</definedName>
    <definedName name="Acc_8" localSheetId="6">#REF!</definedName>
    <definedName name="Acc_8" localSheetId="7">#REF!</definedName>
    <definedName name="Acc_8" localSheetId="3">#REF!</definedName>
    <definedName name="Acc_8" localSheetId="8">#REF!</definedName>
    <definedName name="Acc_8">#REF!</definedName>
    <definedName name="Acc_9" localSheetId="1">#REF!</definedName>
    <definedName name="Acc_9" localSheetId="4">#REF!</definedName>
    <definedName name="Acc_9" localSheetId="5">#REF!</definedName>
    <definedName name="Acc_9" localSheetId="10">#REF!</definedName>
    <definedName name="Acc_9" localSheetId="2">#REF!</definedName>
    <definedName name="Acc_9" localSheetId="9">#REF!</definedName>
    <definedName name="Acc_9" localSheetId="6">#REF!</definedName>
    <definedName name="Acc_9" localSheetId="7">#REF!</definedName>
    <definedName name="Acc_9" localSheetId="3">#REF!</definedName>
    <definedName name="Acc_9" localSheetId="8">#REF!</definedName>
    <definedName name="Acc_9">#REF!</definedName>
    <definedName name="AMAZONASL" localSheetId="1">#REF!</definedName>
    <definedName name="AMAZONASL" localSheetId="4">#REF!</definedName>
    <definedName name="AMAZONASL" localSheetId="5">#REF!</definedName>
    <definedName name="AMAZONASL" localSheetId="10">#REF!</definedName>
    <definedName name="AMAZONASL" localSheetId="2">#REF!</definedName>
    <definedName name="AMAZONASL" localSheetId="9">#REF!</definedName>
    <definedName name="AMAZONASL" localSheetId="6">#REF!</definedName>
    <definedName name="AMAZONASL" localSheetId="7">#REF!</definedName>
    <definedName name="AMAZONASL" localSheetId="3">#REF!</definedName>
    <definedName name="AMAZONASL" localSheetId="8">#REF!</definedName>
    <definedName name="AMAZONASL">#REF!</definedName>
    <definedName name="ANTIOQUIA" localSheetId="1">#REF!</definedName>
    <definedName name="ANTIOQUIA" localSheetId="4">#REF!</definedName>
    <definedName name="ANTIOQUIA" localSheetId="5">#REF!</definedName>
    <definedName name="ANTIOQUIA" localSheetId="10">#REF!</definedName>
    <definedName name="ANTIOQUIA" localSheetId="2">#REF!</definedName>
    <definedName name="ANTIOQUIA" localSheetId="9">#REF!</definedName>
    <definedName name="ANTIOQUIA" localSheetId="6">#REF!</definedName>
    <definedName name="ANTIOQUIA" localSheetId="7">#REF!</definedName>
    <definedName name="ANTIOQUIA" localSheetId="3">#REF!</definedName>
    <definedName name="ANTIOQUIA" localSheetId="8">#REF!</definedName>
    <definedName name="ANTIOQUIA">#REF!</definedName>
    <definedName name="ANTIOQUIAL" localSheetId="1">#REF!</definedName>
    <definedName name="ANTIOQUIAL" localSheetId="4">#REF!</definedName>
    <definedName name="ANTIOQUIAL" localSheetId="5">#REF!</definedName>
    <definedName name="ANTIOQUIAL" localSheetId="10">#REF!</definedName>
    <definedName name="ANTIOQUIAL" localSheetId="2">#REF!</definedName>
    <definedName name="ANTIOQUIAL" localSheetId="9">#REF!</definedName>
    <definedName name="ANTIOQUIAL" localSheetId="6">#REF!</definedName>
    <definedName name="ANTIOQUIAL" localSheetId="7">#REF!</definedName>
    <definedName name="ANTIOQUIAL" localSheetId="3">#REF!</definedName>
    <definedName name="ANTIOQUIAL" localSheetId="8">#REF!</definedName>
    <definedName name="ANTIOQUIAL">#REF!</definedName>
    <definedName name="ARAUCA" localSheetId="1">#REF!</definedName>
    <definedName name="ARAUCA" localSheetId="4">#REF!</definedName>
    <definedName name="ARAUCA" localSheetId="5">#REF!</definedName>
    <definedName name="ARAUCA" localSheetId="10">#REF!</definedName>
    <definedName name="ARAUCA" localSheetId="2">#REF!</definedName>
    <definedName name="ARAUCA" localSheetId="9">#REF!</definedName>
    <definedName name="ARAUCA" localSheetId="6">#REF!</definedName>
    <definedName name="ARAUCA" localSheetId="7">#REF!</definedName>
    <definedName name="ARAUCA" localSheetId="3">#REF!</definedName>
    <definedName name="ARAUCA" localSheetId="8">#REF!</definedName>
    <definedName name="ARAUCA">#REF!</definedName>
    <definedName name="ARAUCAL" localSheetId="1">#REF!</definedName>
    <definedName name="ARAUCAL" localSheetId="4">#REF!</definedName>
    <definedName name="ARAUCAL" localSheetId="5">#REF!</definedName>
    <definedName name="ARAUCAL" localSheetId="10">#REF!</definedName>
    <definedName name="ARAUCAL" localSheetId="2">#REF!</definedName>
    <definedName name="ARAUCAL" localSheetId="9">#REF!</definedName>
    <definedName name="ARAUCAL" localSheetId="6">#REF!</definedName>
    <definedName name="ARAUCAL" localSheetId="7">#REF!</definedName>
    <definedName name="ARAUCAL" localSheetId="3">#REF!</definedName>
    <definedName name="ARAUCAL" localSheetId="8">#REF!</definedName>
    <definedName name="ARAUCAL">#REF!</definedName>
    <definedName name="_xlnm.Print_Area" localSheetId="0">'CONTEXTO RIESGOS '!$A$1:$I$67</definedName>
    <definedName name="_xlnm.Print_Area" localSheetId="9">'GESTION DE  RECURSOS'!$A$1:$AX$113</definedName>
    <definedName name="_xlnm.Print_Area" localSheetId="6">'GESTION JURIDICA '!$A$2:$AX$69</definedName>
    <definedName name="ATLANTICO" localSheetId="1">#REF!</definedName>
    <definedName name="ATLANTICO" localSheetId="4">#REF!</definedName>
    <definedName name="ATLANTICO" localSheetId="5">#REF!</definedName>
    <definedName name="ATLANTICO" localSheetId="10">#REF!</definedName>
    <definedName name="ATLANTICO" localSheetId="2">#REF!</definedName>
    <definedName name="ATLANTICO" localSheetId="9">#REF!</definedName>
    <definedName name="ATLANTICO" localSheetId="6">#REF!</definedName>
    <definedName name="ATLANTICO" localSheetId="7">#REF!</definedName>
    <definedName name="ATLANTICO" localSheetId="3">#REF!</definedName>
    <definedName name="ATLANTICO" localSheetId="8">#REF!</definedName>
    <definedName name="ATLANTICO">#REF!</definedName>
    <definedName name="ATLANTICOL" localSheetId="1">#REF!</definedName>
    <definedName name="ATLANTICOL" localSheetId="4">#REF!</definedName>
    <definedName name="ATLANTICOL" localSheetId="5">#REF!</definedName>
    <definedName name="ATLANTICOL" localSheetId="10">#REF!</definedName>
    <definedName name="ATLANTICOL" localSheetId="2">#REF!</definedName>
    <definedName name="ATLANTICOL" localSheetId="9">#REF!</definedName>
    <definedName name="ATLANTICOL" localSheetId="6">#REF!</definedName>
    <definedName name="ATLANTICOL" localSheetId="7">#REF!</definedName>
    <definedName name="ATLANTICOL" localSheetId="3">#REF!</definedName>
    <definedName name="ATLANTICOL" localSheetId="8">#REF!</definedName>
    <definedName name="ATLANTICOL">#REF!</definedName>
    <definedName name="BOLIVAR" localSheetId="1">#REF!</definedName>
    <definedName name="BOLIVAR" localSheetId="4">#REF!</definedName>
    <definedName name="BOLIVAR" localSheetId="5">#REF!</definedName>
    <definedName name="BOLIVAR" localSheetId="10">#REF!</definedName>
    <definedName name="BOLIVAR" localSheetId="2">#REF!</definedName>
    <definedName name="BOLIVAR" localSheetId="9">#REF!</definedName>
    <definedName name="BOLIVAR" localSheetId="6">#REF!</definedName>
    <definedName name="BOLIVAR" localSheetId="7">#REF!</definedName>
    <definedName name="BOLIVAR" localSheetId="3">#REF!</definedName>
    <definedName name="BOLIVAR" localSheetId="8">#REF!</definedName>
    <definedName name="BOLIVAR">#REF!</definedName>
    <definedName name="BOLIVARL" localSheetId="1">#REF!</definedName>
    <definedName name="BOLIVARL" localSheetId="4">#REF!</definedName>
    <definedName name="BOLIVARL" localSheetId="5">#REF!</definedName>
    <definedName name="BOLIVARL" localSheetId="10">#REF!</definedName>
    <definedName name="BOLIVARL" localSheetId="2">#REF!</definedName>
    <definedName name="BOLIVARL" localSheetId="9">#REF!</definedName>
    <definedName name="BOLIVARL" localSheetId="6">#REF!</definedName>
    <definedName name="BOLIVARL" localSheetId="7">#REF!</definedName>
    <definedName name="BOLIVARL" localSheetId="3">#REF!</definedName>
    <definedName name="BOLIVARL" localSheetId="8">#REF!</definedName>
    <definedName name="BOLIVARL">#REF!</definedName>
    <definedName name="BOYACA" localSheetId="1">#REF!</definedName>
    <definedName name="BOYACA" localSheetId="4">#REF!</definedName>
    <definedName name="BOYACA" localSheetId="5">#REF!</definedName>
    <definedName name="BOYACA" localSheetId="10">#REF!</definedName>
    <definedName name="BOYACA" localSheetId="2">#REF!</definedName>
    <definedName name="BOYACA" localSheetId="9">#REF!</definedName>
    <definedName name="BOYACA" localSheetId="6">#REF!</definedName>
    <definedName name="BOYACA" localSheetId="7">#REF!</definedName>
    <definedName name="BOYACA" localSheetId="3">#REF!</definedName>
    <definedName name="BOYACA" localSheetId="8">#REF!</definedName>
    <definedName name="BOYACA">#REF!</definedName>
    <definedName name="BOYACAL" localSheetId="1">#REF!</definedName>
    <definedName name="BOYACAL" localSheetId="4">#REF!</definedName>
    <definedName name="BOYACAL" localSheetId="5">#REF!</definedName>
    <definedName name="BOYACAL" localSheetId="10">#REF!</definedName>
    <definedName name="BOYACAL" localSheetId="2">#REF!</definedName>
    <definedName name="BOYACAL" localSheetId="9">#REF!</definedName>
    <definedName name="BOYACAL" localSheetId="6">#REF!</definedName>
    <definedName name="BOYACAL" localSheetId="7">#REF!</definedName>
    <definedName name="BOYACAL" localSheetId="3">#REF!</definedName>
    <definedName name="BOYACAL" localSheetId="8">#REF!</definedName>
    <definedName name="BOYACAL">#REF!</definedName>
    <definedName name="CALDAS" localSheetId="1">#REF!</definedName>
    <definedName name="CALDAS" localSheetId="4">#REF!</definedName>
    <definedName name="CALDAS" localSheetId="5">#REF!</definedName>
    <definedName name="CALDAS" localSheetId="10">#REF!</definedName>
    <definedName name="CALDAS" localSheetId="2">#REF!</definedName>
    <definedName name="CALDAS" localSheetId="9">#REF!</definedName>
    <definedName name="CALDAS" localSheetId="6">#REF!</definedName>
    <definedName name="CALDAS" localSheetId="7">#REF!</definedName>
    <definedName name="CALDAS" localSheetId="3">#REF!</definedName>
    <definedName name="CALDAS" localSheetId="8">#REF!</definedName>
    <definedName name="CALDAS">#REF!</definedName>
    <definedName name="CALDASL" localSheetId="1">#REF!</definedName>
    <definedName name="CALDASL" localSheetId="4">#REF!</definedName>
    <definedName name="CALDASL" localSheetId="5">#REF!</definedName>
    <definedName name="CALDASL" localSheetId="10">#REF!</definedName>
    <definedName name="CALDASL" localSheetId="2">#REF!</definedName>
    <definedName name="CALDASL" localSheetId="9">#REF!</definedName>
    <definedName name="CALDASL" localSheetId="6">#REF!</definedName>
    <definedName name="CALDASL" localSheetId="7">#REF!</definedName>
    <definedName name="CALDASL" localSheetId="3">#REF!</definedName>
    <definedName name="CALDASL" localSheetId="8">#REF!</definedName>
    <definedName name="CALDASL">#REF!</definedName>
    <definedName name="CAQUETA" localSheetId="1">#REF!</definedName>
    <definedName name="CAQUETA" localSheetId="4">#REF!</definedName>
    <definedName name="CAQUETA" localSheetId="5">#REF!</definedName>
    <definedName name="CAQUETA" localSheetId="10">#REF!</definedName>
    <definedName name="CAQUETA" localSheetId="2">#REF!</definedName>
    <definedName name="CAQUETA" localSheetId="9">#REF!</definedName>
    <definedName name="CAQUETA" localSheetId="6">#REF!</definedName>
    <definedName name="CAQUETA" localSheetId="7">#REF!</definedName>
    <definedName name="CAQUETA" localSheetId="3">#REF!</definedName>
    <definedName name="CAQUETA" localSheetId="8">#REF!</definedName>
    <definedName name="CAQUETA">#REF!</definedName>
    <definedName name="CAQUETAL" localSheetId="1">#REF!</definedName>
    <definedName name="CAQUETAL" localSheetId="4">#REF!</definedName>
    <definedName name="CAQUETAL" localSheetId="5">#REF!</definedName>
    <definedName name="CAQUETAL" localSheetId="10">#REF!</definedName>
    <definedName name="CAQUETAL" localSheetId="2">#REF!</definedName>
    <definedName name="CAQUETAL" localSheetId="9">#REF!</definedName>
    <definedName name="CAQUETAL" localSheetId="6">#REF!</definedName>
    <definedName name="CAQUETAL" localSheetId="7">#REF!</definedName>
    <definedName name="CAQUETAL" localSheetId="3">#REF!</definedName>
    <definedName name="CAQUETAL" localSheetId="8">#REF!</definedName>
    <definedName name="CAQUETAL">#REF!</definedName>
    <definedName name="CASANARE" localSheetId="1">#REF!</definedName>
    <definedName name="CASANARE" localSheetId="4">#REF!</definedName>
    <definedName name="CASANARE" localSheetId="5">#REF!</definedName>
    <definedName name="CASANARE" localSheetId="10">#REF!</definedName>
    <definedName name="CASANARE" localSheetId="2">#REF!</definedName>
    <definedName name="CASANARE" localSheetId="9">#REF!</definedName>
    <definedName name="CASANARE" localSheetId="6">#REF!</definedName>
    <definedName name="CASANARE" localSheetId="7">#REF!</definedName>
    <definedName name="CASANARE" localSheetId="3">#REF!</definedName>
    <definedName name="CASANARE" localSheetId="8">#REF!</definedName>
    <definedName name="CASANARE">#REF!</definedName>
    <definedName name="CASANAREL" localSheetId="1">#REF!</definedName>
    <definedName name="CASANAREL" localSheetId="4">#REF!</definedName>
    <definedName name="CASANAREL" localSheetId="5">#REF!</definedName>
    <definedName name="CASANAREL" localSheetId="10">#REF!</definedName>
    <definedName name="CASANAREL" localSheetId="2">#REF!</definedName>
    <definedName name="CASANAREL" localSheetId="9">#REF!</definedName>
    <definedName name="CASANAREL" localSheetId="6">#REF!</definedName>
    <definedName name="CASANAREL" localSheetId="7">#REF!</definedName>
    <definedName name="CASANAREL" localSheetId="3">#REF!</definedName>
    <definedName name="CASANAREL" localSheetId="8">#REF!</definedName>
    <definedName name="CASANAREL">#REF!</definedName>
    <definedName name="CAUCA" localSheetId="1">#REF!</definedName>
    <definedName name="CAUCA" localSheetId="4">#REF!</definedName>
    <definedName name="CAUCA" localSheetId="5">#REF!</definedName>
    <definedName name="CAUCA" localSheetId="10">#REF!</definedName>
    <definedName name="CAUCA" localSheetId="2">#REF!</definedName>
    <definedName name="CAUCA" localSheetId="9">#REF!</definedName>
    <definedName name="CAUCA" localSheetId="6">#REF!</definedName>
    <definedName name="CAUCA" localSheetId="7">#REF!</definedName>
    <definedName name="CAUCA" localSheetId="3">#REF!</definedName>
    <definedName name="CAUCA" localSheetId="8">#REF!</definedName>
    <definedName name="CAUCA">#REF!</definedName>
    <definedName name="CAUCAL" localSheetId="1">#REF!</definedName>
    <definedName name="CAUCAL" localSheetId="4">#REF!</definedName>
    <definedName name="CAUCAL" localSheetId="5">#REF!</definedName>
    <definedName name="CAUCAL" localSheetId="10">#REF!</definedName>
    <definedName name="CAUCAL" localSheetId="2">#REF!</definedName>
    <definedName name="CAUCAL" localSheetId="9">#REF!</definedName>
    <definedName name="CAUCAL" localSheetId="6">#REF!</definedName>
    <definedName name="CAUCAL" localSheetId="7">#REF!</definedName>
    <definedName name="CAUCAL" localSheetId="3">#REF!</definedName>
    <definedName name="CAUCAL" localSheetId="8">#REF!</definedName>
    <definedName name="CAUCAL">#REF!</definedName>
    <definedName name="CENTRO" localSheetId="1">#REF!</definedName>
    <definedName name="CENTRO" localSheetId="4">#REF!</definedName>
    <definedName name="CENTRO" localSheetId="5">#REF!</definedName>
    <definedName name="CENTRO" localSheetId="10">#REF!</definedName>
    <definedName name="CENTRO" localSheetId="2">#REF!</definedName>
    <definedName name="CENTRO" localSheetId="9">#REF!</definedName>
    <definedName name="CENTRO" localSheetId="6">#REF!</definedName>
    <definedName name="CENTRO" localSheetId="7">#REF!</definedName>
    <definedName name="CENTRO" localSheetId="3">#REF!</definedName>
    <definedName name="CENTRO" localSheetId="8">#REF!</definedName>
    <definedName name="CENTRO">#REF!</definedName>
    <definedName name="CENTROS_REGIONALES" localSheetId="1">#REF!</definedName>
    <definedName name="CENTROS_REGIONALES" localSheetId="4">#REF!</definedName>
    <definedName name="CENTROS_REGIONALES" localSheetId="5">#REF!</definedName>
    <definedName name="CENTROS_REGIONALES" localSheetId="10">#REF!</definedName>
    <definedName name="CENTROS_REGIONALES" localSheetId="2">#REF!</definedName>
    <definedName name="CENTROS_REGIONALES" localSheetId="9">#REF!</definedName>
    <definedName name="CENTROS_REGIONALES" localSheetId="6">#REF!</definedName>
    <definedName name="CENTROS_REGIONALES" localSheetId="7">#REF!</definedName>
    <definedName name="CENTROS_REGIONALES" localSheetId="3">#REF!</definedName>
    <definedName name="CENTROS_REGIONALES" localSheetId="8">#REF!</definedName>
    <definedName name="CENTROS_REGIONALES">#REF!</definedName>
    <definedName name="CENTROS2" localSheetId="1">#REF!</definedName>
    <definedName name="CENTROS2" localSheetId="4">#REF!</definedName>
    <definedName name="CENTROS2" localSheetId="5">#REF!</definedName>
    <definedName name="CENTROS2" localSheetId="10">#REF!</definedName>
    <definedName name="CENTROS2" localSheetId="2">#REF!</definedName>
    <definedName name="CENTROS2" localSheetId="9">#REF!</definedName>
    <definedName name="CENTROS2" localSheetId="6">#REF!</definedName>
    <definedName name="CENTROS2" localSheetId="7">#REF!</definedName>
    <definedName name="CENTROS2" localSheetId="3">#REF!</definedName>
    <definedName name="CENTROS2" localSheetId="8">#REF!</definedName>
    <definedName name="CENTROS2">#REF!</definedName>
    <definedName name="CESAR" localSheetId="1">#REF!</definedName>
    <definedName name="CESAR" localSheetId="4">#REF!</definedName>
    <definedName name="CESAR" localSheetId="5">#REF!</definedName>
    <definedName name="CESAR" localSheetId="10">#REF!</definedName>
    <definedName name="CESAR" localSheetId="2">#REF!</definedName>
    <definedName name="CESAR" localSheetId="9">#REF!</definedName>
    <definedName name="CESAR" localSheetId="6">#REF!</definedName>
    <definedName name="CESAR" localSheetId="7">#REF!</definedName>
    <definedName name="CESAR" localSheetId="3">#REF!</definedName>
    <definedName name="CESAR" localSheetId="8">#REF!</definedName>
    <definedName name="CESAR">#REF!</definedName>
    <definedName name="CESARL" localSheetId="1">#REF!</definedName>
    <definedName name="CESARL" localSheetId="4">#REF!</definedName>
    <definedName name="CESARL" localSheetId="5">#REF!</definedName>
    <definedName name="CESARL" localSheetId="10">#REF!</definedName>
    <definedName name="CESARL" localSheetId="2">#REF!</definedName>
    <definedName name="CESARL" localSheetId="9">#REF!</definedName>
    <definedName name="CESARL" localSheetId="6">#REF!</definedName>
    <definedName name="CESARL" localSheetId="7">#REF!</definedName>
    <definedName name="CESARL" localSheetId="3">#REF!</definedName>
    <definedName name="CESARL" localSheetId="8">#REF!</definedName>
    <definedName name="CESARL">#REF!</definedName>
    <definedName name="CHOCO" localSheetId="1">#REF!</definedName>
    <definedName name="CHOCO" localSheetId="4">#REF!</definedName>
    <definedName name="CHOCO" localSheetId="5">#REF!</definedName>
    <definedName name="CHOCO" localSheetId="10">#REF!</definedName>
    <definedName name="CHOCO" localSheetId="2">#REF!</definedName>
    <definedName name="CHOCO" localSheetId="9">#REF!</definedName>
    <definedName name="CHOCO" localSheetId="6">#REF!</definedName>
    <definedName name="CHOCO" localSheetId="7">#REF!</definedName>
    <definedName name="CHOCO" localSheetId="3">#REF!</definedName>
    <definedName name="CHOCO" localSheetId="8">#REF!</definedName>
    <definedName name="CHOCO">#REF!</definedName>
    <definedName name="CHOCOL" localSheetId="1">#REF!</definedName>
    <definedName name="CHOCOL" localSheetId="4">#REF!</definedName>
    <definedName name="CHOCOL" localSheetId="5">#REF!</definedName>
    <definedName name="CHOCOL" localSheetId="10">#REF!</definedName>
    <definedName name="CHOCOL" localSheetId="2">#REF!</definedName>
    <definedName name="CHOCOL" localSheetId="9">#REF!</definedName>
    <definedName name="CHOCOL" localSheetId="6">#REF!</definedName>
    <definedName name="CHOCOL" localSheetId="7">#REF!</definedName>
    <definedName name="CHOCOL" localSheetId="3">#REF!</definedName>
    <definedName name="CHOCOL" localSheetId="8">#REF!</definedName>
    <definedName name="CHOCOL">#REF!</definedName>
    <definedName name="CORDOBA" localSheetId="1">#REF!</definedName>
    <definedName name="CORDOBA" localSheetId="4">#REF!</definedName>
    <definedName name="CORDOBA" localSheetId="5">#REF!</definedName>
    <definedName name="CORDOBA" localSheetId="10">#REF!</definedName>
    <definedName name="CORDOBA" localSheetId="2">#REF!</definedName>
    <definedName name="CORDOBA" localSheetId="9">#REF!</definedName>
    <definedName name="CORDOBA" localSheetId="6">#REF!</definedName>
    <definedName name="CORDOBA" localSheetId="7">#REF!</definedName>
    <definedName name="CORDOBA" localSheetId="3">#REF!</definedName>
    <definedName name="CORDOBA" localSheetId="8">#REF!</definedName>
    <definedName name="CORDOBA">#REF!</definedName>
    <definedName name="CORDOBAL" localSheetId="1">#REF!</definedName>
    <definedName name="CORDOBAL" localSheetId="4">#REF!</definedName>
    <definedName name="CORDOBAL" localSheetId="5">#REF!</definedName>
    <definedName name="CORDOBAL" localSheetId="10">#REF!</definedName>
    <definedName name="CORDOBAL" localSheetId="2">#REF!</definedName>
    <definedName name="CORDOBAL" localSheetId="9">#REF!</definedName>
    <definedName name="CORDOBAL" localSheetId="6">#REF!</definedName>
    <definedName name="CORDOBAL" localSheetId="7">#REF!</definedName>
    <definedName name="CORDOBAL" localSheetId="3">#REF!</definedName>
    <definedName name="CORDOBAL" localSheetId="8">#REF!</definedName>
    <definedName name="CORDOBAL">#REF!</definedName>
    <definedName name="CUNDINAMARCA" localSheetId="1">#REF!</definedName>
    <definedName name="CUNDINAMARCA" localSheetId="4">#REF!</definedName>
    <definedName name="CUNDINAMARCA" localSheetId="5">#REF!</definedName>
    <definedName name="CUNDINAMARCA" localSheetId="10">#REF!</definedName>
    <definedName name="CUNDINAMARCA" localSheetId="2">#REF!</definedName>
    <definedName name="CUNDINAMARCA" localSheetId="9">#REF!</definedName>
    <definedName name="CUNDINAMARCA" localSheetId="6">#REF!</definedName>
    <definedName name="CUNDINAMARCA" localSheetId="7">#REF!</definedName>
    <definedName name="CUNDINAMARCA" localSheetId="3">#REF!</definedName>
    <definedName name="CUNDINAMARCA" localSheetId="8">#REF!</definedName>
    <definedName name="CUNDINAMARCA">#REF!</definedName>
    <definedName name="CUNDINAMARCAL" localSheetId="1">#REF!</definedName>
    <definedName name="CUNDINAMARCAL" localSheetId="4">#REF!</definedName>
    <definedName name="CUNDINAMARCAL" localSheetId="5">#REF!</definedName>
    <definedName name="CUNDINAMARCAL" localSheetId="10">#REF!</definedName>
    <definedName name="CUNDINAMARCAL" localSheetId="2">#REF!</definedName>
    <definedName name="CUNDINAMARCAL" localSheetId="9">#REF!</definedName>
    <definedName name="CUNDINAMARCAL" localSheetId="6">#REF!</definedName>
    <definedName name="CUNDINAMARCAL" localSheetId="7">#REF!</definedName>
    <definedName name="CUNDINAMARCAL" localSheetId="3">#REF!</definedName>
    <definedName name="CUNDINAMARCAL" localSheetId="8">#REF!</definedName>
    <definedName name="CUNDINAMARCAL">#REF!</definedName>
    <definedName name="Departamentos" localSheetId="1">#REF!</definedName>
    <definedName name="Departamentos" localSheetId="4">#REF!</definedName>
    <definedName name="Departamentos" localSheetId="5">#REF!</definedName>
    <definedName name="Departamentos" localSheetId="10">#REF!</definedName>
    <definedName name="Departamentos" localSheetId="2">#REF!</definedName>
    <definedName name="Departamentos" localSheetId="9">#REF!</definedName>
    <definedName name="Departamentos" localSheetId="6">#REF!</definedName>
    <definedName name="Departamentos" localSheetId="7">#REF!</definedName>
    <definedName name="Departamentos" localSheetId="3">#REF!</definedName>
    <definedName name="Departamentos" localSheetId="8">#REF!</definedName>
    <definedName name="Departamentos">#REF!</definedName>
    <definedName name="DIRECCIONL" localSheetId="1">#REF!</definedName>
    <definedName name="DIRECCIONL" localSheetId="4">#REF!</definedName>
    <definedName name="DIRECCIONL" localSheetId="5">#REF!</definedName>
    <definedName name="DIRECCIONL" localSheetId="10">#REF!</definedName>
    <definedName name="DIRECCIONL" localSheetId="2">#REF!</definedName>
    <definedName name="DIRECCIONL" localSheetId="9">#REF!</definedName>
    <definedName name="DIRECCIONL" localSheetId="6">#REF!</definedName>
    <definedName name="DIRECCIONL" localSheetId="7">#REF!</definedName>
    <definedName name="DIRECCIONL" localSheetId="3">#REF!</definedName>
    <definedName name="DIRECCIONL" localSheetId="8">#REF!</definedName>
    <definedName name="DIRECCIONL">#REF!</definedName>
    <definedName name="DISTRITOL" localSheetId="1">#REF!</definedName>
    <definedName name="DISTRITOL" localSheetId="4">#REF!</definedName>
    <definedName name="DISTRITOL" localSheetId="5">#REF!</definedName>
    <definedName name="DISTRITOL" localSheetId="10">#REF!</definedName>
    <definedName name="DISTRITOL" localSheetId="2">#REF!</definedName>
    <definedName name="DISTRITOL" localSheetId="9">#REF!</definedName>
    <definedName name="DISTRITOL" localSheetId="6">#REF!</definedName>
    <definedName name="DISTRITOL" localSheetId="7">#REF!</definedName>
    <definedName name="DISTRITOL" localSheetId="3">#REF!</definedName>
    <definedName name="DISTRITOL" localSheetId="8">#REF!</definedName>
    <definedName name="DISTRITOL">#REF!</definedName>
    <definedName name="Fuentes" localSheetId="1">#REF!</definedName>
    <definedName name="Fuentes" localSheetId="4">#REF!</definedName>
    <definedName name="Fuentes" localSheetId="5">#REF!</definedName>
    <definedName name="Fuentes" localSheetId="10">#REF!</definedName>
    <definedName name="Fuentes" localSheetId="2">#REF!</definedName>
    <definedName name="Fuentes" localSheetId="9">#REF!</definedName>
    <definedName name="Fuentes" localSheetId="6">#REF!</definedName>
    <definedName name="Fuentes" localSheetId="7">#REF!</definedName>
    <definedName name="Fuentes" localSheetId="3">#REF!</definedName>
    <definedName name="Fuentes" localSheetId="8">#REF!</definedName>
    <definedName name="Fuentes">#REF!</definedName>
    <definedName name="GUAINIAL" localSheetId="1">#REF!</definedName>
    <definedName name="GUAINIAL" localSheetId="4">#REF!</definedName>
    <definedName name="GUAINIAL" localSheetId="5">#REF!</definedName>
    <definedName name="GUAINIAL" localSheetId="10">#REF!</definedName>
    <definedName name="GUAINIAL" localSheetId="2">#REF!</definedName>
    <definedName name="GUAINIAL" localSheetId="9">#REF!</definedName>
    <definedName name="GUAINIAL" localSheetId="6">#REF!</definedName>
    <definedName name="GUAINIAL" localSheetId="7">#REF!</definedName>
    <definedName name="GUAINIAL" localSheetId="3">#REF!</definedName>
    <definedName name="GUAINIAL" localSheetId="8">#REF!</definedName>
    <definedName name="GUAINIAL">#REF!</definedName>
    <definedName name="GUAJIRAL" localSheetId="1">#REF!</definedName>
    <definedName name="GUAJIRAL" localSheetId="4">#REF!</definedName>
    <definedName name="GUAJIRAL" localSheetId="5">#REF!</definedName>
    <definedName name="GUAJIRAL" localSheetId="10">#REF!</definedName>
    <definedName name="GUAJIRAL" localSheetId="2">#REF!</definedName>
    <definedName name="GUAJIRAL" localSheetId="9">#REF!</definedName>
    <definedName name="GUAJIRAL" localSheetId="6">#REF!</definedName>
    <definedName name="GUAJIRAL" localSheetId="7">#REF!</definedName>
    <definedName name="GUAJIRAL" localSheetId="3">#REF!</definedName>
    <definedName name="GUAJIRAL" localSheetId="8">#REF!</definedName>
    <definedName name="GUAJIRAL">#REF!</definedName>
    <definedName name="GUAVIAREL" localSheetId="1">#REF!</definedName>
    <definedName name="GUAVIAREL" localSheetId="4">#REF!</definedName>
    <definedName name="GUAVIAREL" localSheetId="5">#REF!</definedName>
    <definedName name="GUAVIAREL" localSheetId="10">#REF!</definedName>
    <definedName name="GUAVIAREL" localSheetId="2">#REF!</definedName>
    <definedName name="GUAVIAREL" localSheetId="9">#REF!</definedName>
    <definedName name="GUAVIAREL" localSheetId="6">#REF!</definedName>
    <definedName name="GUAVIAREL" localSheetId="7">#REF!</definedName>
    <definedName name="GUAVIAREL" localSheetId="3">#REF!</definedName>
    <definedName name="GUAVIAREL" localSheetId="8">#REF!</definedName>
    <definedName name="GUAVIAREL">#REF!</definedName>
    <definedName name="HUILAL" localSheetId="1">#REF!</definedName>
    <definedName name="HUILAL" localSheetId="4">#REF!</definedName>
    <definedName name="HUILAL" localSheetId="5">#REF!</definedName>
    <definedName name="HUILAL" localSheetId="10">#REF!</definedName>
    <definedName name="HUILAL" localSheetId="2">#REF!</definedName>
    <definedName name="HUILAL" localSheetId="9">#REF!</definedName>
    <definedName name="HUILAL" localSheetId="6">#REF!</definedName>
    <definedName name="HUILAL" localSheetId="7">#REF!</definedName>
    <definedName name="HUILAL" localSheetId="3">#REF!</definedName>
    <definedName name="HUILAL" localSheetId="8">#REF!</definedName>
    <definedName name="HUILAL">#REF!</definedName>
    <definedName name="Indicadores" localSheetId="1">#REF!</definedName>
    <definedName name="Indicadores" localSheetId="4">#REF!</definedName>
    <definedName name="Indicadores" localSheetId="5">#REF!</definedName>
    <definedName name="Indicadores" localSheetId="10">#REF!</definedName>
    <definedName name="Indicadores" localSheetId="2">#REF!</definedName>
    <definedName name="Indicadores" localSheetId="9">#REF!</definedName>
    <definedName name="Indicadores" localSheetId="6">#REF!</definedName>
    <definedName name="Indicadores" localSheetId="7">#REF!</definedName>
    <definedName name="Indicadores" localSheetId="3">#REF!</definedName>
    <definedName name="Indicadores" localSheetId="8">#REF!</definedName>
    <definedName name="Indicadores">#REF!</definedName>
    <definedName name="jo_1" localSheetId="1">#REF!</definedName>
    <definedName name="jo_1" localSheetId="4">#REF!</definedName>
    <definedName name="jo_1" localSheetId="10">#REF!</definedName>
    <definedName name="jo_1" localSheetId="2">#REF!</definedName>
    <definedName name="jo_1" localSheetId="9">#REF!</definedName>
    <definedName name="jo_1" localSheetId="6">#REF!</definedName>
    <definedName name="jo_1" localSheetId="7">#REF!</definedName>
    <definedName name="jo_1" localSheetId="3">#REF!</definedName>
    <definedName name="jo_1" localSheetId="8">#REF!</definedName>
    <definedName name="jo_1">#REF!</definedName>
    <definedName name="jom" localSheetId="1">OFFSET(#REF!,0,0,COUNTA(#REF!)-1,1)</definedName>
    <definedName name="jom" localSheetId="4">OFFSET(#REF!,0,0,COUNTA(#REF!)-1,1)</definedName>
    <definedName name="jom" localSheetId="5">OFFSET(#REF!,0,0,COUNTA(#REF!)-1,1)</definedName>
    <definedName name="jom" localSheetId="10">OFFSET(#REF!,0,0,COUNTA(#REF!)-1,1)</definedName>
    <definedName name="jom" localSheetId="2">OFFSET(#REF!,0,0,COUNTA(#REF!)-1,1)</definedName>
    <definedName name="jom" localSheetId="9">OFFSET(#REF!,0,0,COUNTA(#REF!)-1,1)</definedName>
    <definedName name="jom" localSheetId="6">OFFSET(#REF!,0,0,COUNTA(#REF!)-1,1)</definedName>
    <definedName name="jom" localSheetId="7">OFFSET(#REF!,0,0,COUNTA(#REF!)-1,1)</definedName>
    <definedName name="jom" localSheetId="3">OFFSET(#REF!,0,0,COUNTA(#REF!)-1,1)</definedName>
    <definedName name="jom" localSheetId="8">OFFSET(#REF!,0,0,COUNTA(#REF!)-1,1)</definedName>
    <definedName name="jom">OFFSET(#REF!,0,0,COUNTA(#REF!)-1,1)</definedName>
    <definedName name="LISTA_CENTROS_REGIONALES" localSheetId="1">#REF!</definedName>
    <definedName name="LISTA_CENTROS_REGIONALES" localSheetId="4">#REF!</definedName>
    <definedName name="LISTA_CENTROS_REGIONALES" localSheetId="5">#REF!</definedName>
    <definedName name="LISTA_CENTROS_REGIONALES" localSheetId="10">#REF!</definedName>
    <definedName name="LISTA_CENTROS_REGIONALES" localSheetId="2">#REF!</definedName>
    <definedName name="LISTA_CENTROS_REGIONALES" localSheetId="9">#REF!</definedName>
    <definedName name="LISTA_CENTROS_REGIONALES" localSheetId="6">#REF!</definedName>
    <definedName name="LISTA_CENTROS_REGIONALES" localSheetId="7">#REF!</definedName>
    <definedName name="LISTA_CENTROS_REGIONALES" localSheetId="3">#REF!</definedName>
    <definedName name="LISTA_CENTROS_REGIONALES" localSheetId="8">#REF!</definedName>
    <definedName name="LISTA_CENTROS_REGIONALES">#REF!</definedName>
    <definedName name="LISTA_REGIONALES" localSheetId="1">#REF!</definedName>
    <definedName name="LISTA_REGIONALES" localSheetId="4">#REF!</definedName>
    <definedName name="LISTA_REGIONALES" localSheetId="5">#REF!</definedName>
    <definedName name="LISTA_REGIONALES" localSheetId="10">#REF!</definedName>
    <definedName name="LISTA_REGIONALES" localSheetId="2">#REF!</definedName>
    <definedName name="LISTA_REGIONALES" localSheetId="9">#REF!</definedName>
    <definedName name="LISTA_REGIONALES" localSheetId="6">#REF!</definedName>
    <definedName name="LISTA_REGIONALES" localSheetId="7">#REF!</definedName>
    <definedName name="LISTA_REGIONALES" localSheetId="3">#REF!</definedName>
    <definedName name="LISTA_REGIONALES" localSheetId="8">#REF!</definedName>
    <definedName name="LISTA_REGIONALES">#REF!</definedName>
    <definedName name="LISTADESPLEGAR_CENTRO" localSheetId="1">#REF!</definedName>
    <definedName name="LISTADESPLEGAR_CENTRO" localSheetId="4">#REF!</definedName>
    <definedName name="LISTADESPLEGAR_CENTRO" localSheetId="5">#REF!</definedName>
    <definedName name="LISTADESPLEGAR_CENTRO" localSheetId="10">#REF!</definedName>
    <definedName name="LISTADESPLEGAR_CENTRO" localSheetId="2">#REF!</definedName>
    <definedName name="LISTADESPLEGAR_CENTRO" localSheetId="9">#REF!</definedName>
    <definedName name="LISTADESPLEGAR_CENTRO" localSheetId="6">#REF!</definedName>
    <definedName name="LISTADESPLEGAR_CENTRO" localSheetId="7">#REF!</definedName>
    <definedName name="LISTADESPLEGAR_CENTRO" localSheetId="3">#REF!</definedName>
    <definedName name="LISTADESPLEGAR_CENTRO" localSheetId="8">#REF!</definedName>
    <definedName name="LISTADESPLEGAR_CENTRO">#REF!</definedName>
    <definedName name="MAGDALENAL" localSheetId="1">#REF!</definedName>
    <definedName name="MAGDALENAL" localSheetId="4">#REF!</definedName>
    <definedName name="MAGDALENAL" localSheetId="5">#REF!</definedName>
    <definedName name="MAGDALENAL" localSheetId="10">#REF!</definedName>
    <definedName name="MAGDALENAL" localSheetId="2">#REF!</definedName>
    <definedName name="MAGDALENAL" localSheetId="9">#REF!</definedName>
    <definedName name="MAGDALENAL" localSheetId="6">#REF!</definedName>
    <definedName name="MAGDALENAL" localSheetId="7">#REF!</definedName>
    <definedName name="MAGDALENAL" localSheetId="3">#REF!</definedName>
    <definedName name="MAGDALENAL" localSheetId="8">#REF!</definedName>
    <definedName name="MAGDALENAL">#REF!</definedName>
    <definedName name="METAL" localSheetId="1">#REF!</definedName>
    <definedName name="METAL" localSheetId="4">#REF!</definedName>
    <definedName name="METAL" localSheetId="5">#REF!</definedName>
    <definedName name="METAL" localSheetId="10">#REF!</definedName>
    <definedName name="METAL" localSheetId="2">#REF!</definedName>
    <definedName name="METAL" localSheetId="9">#REF!</definedName>
    <definedName name="METAL" localSheetId="6">#REF!</definedName>
    <definedName name="METAL" localSheetId="7">#REF!</definedName>
    <definedName name="METAL" localSheetId="3">#REF!</definedName>
    <definedName name="METAL" localSheetId="8">#REF!</definedName>
    <definedName name="METAL">#REF!</definedName>
    <definedName name="NARIÑOL" localSheetId="1">#REF!</definedName>
    <definedName name="NARIÑOL" localSheetId="4">#REF!</definedName>
    <definedName name="NARIÑOL" localSheetId="5">#REF!</definedName>
    <definedName name="NARIÑOL" localSheetId="10">#REF!</definedName>
    <definedName name="NARIÑOL" localSheetId="2">#REF!</definedName>
    <definedName name="NARIÑOL" localSheetId="9">#REF!</definedName>
    <definedName name="NARIÑOL" localSheetId="6">#REF!</definedName>
    <definedName name="NARIÑOL" localSheetId="7">#REF!</definedName>
    <definedName name="NARIÑOL" localSheetId="3">#REF!</definedName>
    <definedName name="NARIÑOL" localSheetId="8">#REF!</definedName>
    <definedName name="NARIÑOL">#REF!</definedName>
    <definedName name="NORTEL" localSheetId="1">#REF!</definedName>
    <definedName name="NORTEL" localSheetId="4">#REF!</definedName>
    <definedName name="NORTEL" localSheetId="5">#REF!</definedName>
    <definedName name="NORTEL" localSheetId="10">#REF!</definedName>
    <definedName name="NORTEL" localSheetId="2">#REF!</definedName>
    <definedName name="NORTEL" localSheetId="9">#REF!</definedName>
    <definedName name="NORTEL" localSheetId="6">#REF!</definedName>
    <definedName name="NORTEL" localSheetId="7">#REF!</definedName>
    <definedName name="NORTEL" localSheetId="3">#REF!</definedName>
    <definedName name="NORTEL" localSheetId="8">#REF!</definedName>
    <definedName name="NORTEL">#REF!</definedName>
    <definedName name="Objetivos" localSheetId="1">OFFSET(#REF!,0,0,COUNTA(#REF!)-1,1)</definedName>
    <definedName name="Objetivos" localSheetId="4">OFFSET(#REF!,0,0,COUNTA(#REF!)-1,1)</definedName>
    <definedName name="Objetivos" localSheetId="5">OFFSET(#REF!,0,0,COUNTA(#REF!)-1,1)</definedName>
    <definedName name="Objetivos" localSheetId="10">OFFSET(#REF!,0,0,COUNTA(#REF!)-1,1)</definedName>
    <definedName name="Objetivos" localSheetId="2">OFFSET(#REF!,0,0,COUNTA(#REF!)-1,1)</definedName>
    <definedName name="Objetivos" localSheetId="9">OFFSET(#REF!,0,0,COUNTA(#REF!)-1,1)</definedName>
    <definedName name="Objetivos" localSheetId="6">OFFSET(#REF!,0,0,COUNTA(#REF!)-1,1)</definedName>
    <definedName name="Objetivos" localSheetId="7">OFFSET(#REF!,0,0,COUNTA(#REF!)-1,1)</definedName>
    <definedName name="Objetivos" localSheetId="3">OFFSET(#REF!,0,0,COUNTA(#REF!)-1,1)</definedName>
    <definedName name="Objetivos" localSheetId="8">OFFSET(#REF!,0,0,COUNTA(#REF!)-1,1)</definedName>
    <definedName name="Objetivos">OFFSET(#REF!,0,0,COUNTA(#REF!)-1,1)</definedName>
    <definedName name="ok" localSheetId="1">OFFSET(#REF!,0,0,COUNTA(#REF!)-1,1)</definedName>
    <definedName name="ok" localSheetId="4">OFFSET(#REF!,0,0,COUNTA(#REF!)-1,1)</definedName>
    <definedName name="ok" localSheetId="10">OFFSET(#REF!,0,0,COUNTA(#REF!)-1,1)</definedName>
    <definedName name="ok" localSheetId="2">OFFSET(#REF!,0,0,COUNTA(#REF!)-1,1)</definedName>
    <definedName name="ok" localSheetId="9">OFFSET(#REF!,0,0,COUNTA(#REF!)-1,1)</definedName>
    <definedName name="ok" localSheetId="6">OFFSET(#REF!,0,0,COUNTA(#REF!)-1,1)</definedName>
    <definedName name="ok" localSheetId="7">OFFSET(#REF!,0,0,COUNTA(#REF!)-1,1)</definedName>
    <definedName name="ok" localSheetId="3">OFFSET(#REF!,0,0,COUNTA(#REF!)-1,1)</definedName>
    <definedName name="ok" localSheetId="8">OFFSET(#REF!,0,0,COUNTA(#REF!)-1,1)</definedName>
    <definedName name="ok">OFFSET(#REF!,0,0,COUNTA(#REF!)-1,1)</definedName>
    <definedName name="PUTUMAYOL" localSheetId="1">#REF!</definedName>
    <definedName name="PUTUMAYOL" localSheetId="4">#REF!</definedName>
    <definedName name="PUTUMAYOL" localSheetId="5">#REF!</definedName>
    <definedName name="PUTUMAYOL" localSheetId="10">#REF!</definedName>
    <definedName name="PUTUMAYOL" localSheetId="2">#REF!</definedName>
    <definedName name="PUTUMAYOL" localSheetId="9">#REF!</definedName>
    <definedName name="PUTUMAYOL" localSheetId="6">#REF!</definedName>
    <definedName name="PUTUMAYOL" localSheetId="7">#REF!</definedName>
    <definedName name="PUTUMAYOL" localSheetId="3">#REF!</definedName>
    <definedName name="PUTUMAYOL" localSheetId="8">#REF!</definedName>
    <definedName name="PUTUMAYOL">#REF!</definedName>
    <definedName name="QUINDIOL" localSheetId="1">#REF!</definedName>
    <definedName name="QUINDIOL" localSheetId="4">#REF!</definedName>
    <definedName name="QUINDIOL" localSheetId="5">#REF!</definedName>
    <definedName name="QUINDIOL" localSheetId="10">#REF!</definedName>
    <definedName name="QUINDIOL" localSheetId="2">#REF!</definedName>
    <definedName name="QUINDIOL" localSheetId="9">#REF!</definedName>
    <definedName name="QUINDIOL" localSheetId="6">#REF!</definedName>
    <definedName name="QUINDIOL" localSheetId="7">#REF!</definedName>
    <definedName name="QUINDIOL" localSheetId="3">#REF!</definedName>
    <definedName name="QUINDIOL" localSheetId="8">#REF!</definedName>
    <definedName name="QUINDIOL">#REF!</definedName>
    <definedName name="REGIONAL" localSheetId="1">#REF!</definedName>
    <definedName name="REGIONAL" localSheetId="4">#REF!</definedName>
    <definedName name="REGIONAL" localSheetId="5">#REF!</definedName>
    <definedName name="REGIONAL" localSheetId="10">#REF!</definedName>
    <definedName name="REGIONAL" localSheetId="2">#REF!</definedName>
    <definedName name="REGIONAL" localSheetId="9">#REF!</definedName>
    <definedName name="REGIONAL" localSheetId="6">#REF!</definedName>
    <definedName name="REGIONAL" localSheetId="7">#REF!</definedName>
    <definedName name="REGIONAL" localSheetId="3">#REF!</definedName>
    <definedName name="REGIONAL" localSheetId="8">#REF!</definedName>
    <definedName name="REGIONAL">#REF!</definedName>
    <definedName name="REGIONALES" localSheetId="1">#REF!</definedName>
    <definedName name="REGIONALES" localSheetId="4">#REF!</definedName>
    <definedName name="REGIONALES" localSheetId="5">#REF!</definedName>
    <definedName name="REGIONALES" localSheetId="10">#REF!</definedName>
    <definedName name="REGIONALES" localSheetId="2">#REF!</definedName>
    <definedName name="REGIONALES" localSheetId="9">#REF!</definedName>
    <definedName name="REGIONALES" localSheetId="6">#REF!</definedName>
    <definedName name="REGIONALES" localSheetId="7">#REF!</definedName>
    <definedName name="REGIONALES" localSheetId="3">#REF!</definedName>
    <definedName name="REGIONALES" localSheetId="8">#REF!</definedName>
    <definedName name="REGIONALES">#REF!</definedName>
    <definedName name="RISARALDAL" localSheetId="1">#REF!</definedName>
    <definedName name="RISARALDAL" localSheetId="4">#REF!</definedName>
    <definedName name="RISARALDAL" localSheetId="5">#REF!</definedName>
    <definedName name="RISARALDAL" localSheetId="10">#REF!</definedName>
    <definedName name="RISARALDAL" localSheetId="2">#REF!</definedName>
    <definedName name="RISARALDAL" localSheetId="9">#REF!</definedName>
    <definedName name="RISARALDAL" localSheetId="6">#REF!</definedName>
    <definedName name="RISARALDAL" localSheetId="7">#REF!</definedName>
    <definedName name="RISARALDAL" localSheetId="3">#REF!</definedName>
    <definedName name="RISARALDAL" localSheetId="8">#REF!</definedName>
    <definedName name="RISARALDAL">#REF!</definedName>
    <definedName name="SANANDRESL" localSheetId="1">#REF!</definedName>
    <definedName name="SANANDRESL" localSheetId="4">#REF!</definedName>
    <definedName name="SANANDRESL" localSheetId="5">#REF!</definedName>
    <definedName name="SANANDRESL" localSheetId="10">#REF!</definedName>
    <definedName name="SANANDRESL" localSheetId="2">#REF!</definedName>
    <definedName name="SANANDRESL" localSheetId="9">#REF!</definedName>
    <definedName name="SANANDRESL" localSheetId="6">#REF!</definedName>
    <definedName name="SANANDRESL" localSheetId="7">#REF!</definedName>
    <definedName name="SANANDRESL" localSheetId="3">#REF!</definedName>
    <definedName name="SANANDRESL" localSheetId="8">#REF!</definedName>
    <definedName name="SANANDRESL">#REF!</definedName>
    <definedName name="SANTANDERL" localSheetId="1">#REF!</definedName>
    <definedName name="SANTANDERL" localSheetId="4">#REF!</definedName>
    <definedName name="SANTANDERL" localSheetId="5">#REF!</definedName>
    <definedName name="SANTANDERL" localSheetId="10">#REF!</definedName>
    <definedName name="SANTANDERL" localSheetId="2">#REF!</definedName>
    <definedName name="SANTANDERL" localSheetId="9">#REF!</definedName>
    <definedName name="SANTANDERL" localSheetId="6">#REF!</definedName>
    <definedName name="SANTANDERL" localSheetId="7">#REF!</definedName>
    <definedName name="SANTANDERL" localSheetId="3">#REF!</definedName>
    <definedName name="SANTANDERL" localSheetId="8">#REF!</definedName>
    <definedName name="SANTANDERL">#REF!</definedName>
    <definedName name="sebas" localSheetId="1">#REF!</definedName>
    <definedName name="sebas" localSheetId="4">#REF!</definedName>
    <definedName name="sebas" localSheetId="5">#REF!</definedName>
    <definedName name="sebas" localSheetId="10">#REF!</definedName>
    <definedName name="sebas" localSheetId="2">#REF!</definedName>
    <definedName name="sebas" localSheetId="9">#REF!</definedName>
    <definedName name="sebas" localSheetId="6">#REF!</definedName>
    <definedName name="sebas" localSheetId="7">#REF!</definedName>
    <definedName name="sebas" localSheetId="3">#REF!</definedName>
    <definedName name="sebas" localSheetId="8">#REF!</definedName>
    <definedName name="sebas">#REF!</definedName>
    <definedName name="SN">[1]Maestros!$B$1:$B$2</definedName>
    <definedName name="SUCREL" localSheetId="1">#REF!</definedName>
    <definedName name="SUCREL" localSheetId="4">#REF!</definedName>
    <definedName name="SUCREL" localSheetId="5">#REF!</definedName>
    <definedName name="SUCREL" localSheetId="10">#REF!</definedName>
    <definedName name="SUCREL" localSheetId="2">#REF!</definedName>
    <definedName name="SUCREL" localSheetId="9">#REF!</definedName>
    <definedName name="SUCREL" localSheetId="6">#REF!</definedName>
    <definedName name="SUCREL" localSheetId="7">#REF!</definedName>
    <definedName name="SUCREL" localSheetId="3">#REF!</definedName>
    <definedName name="SUCREL" localSheetId="8">#REF!</definedName>
    <definedName name="SUCREL">#REF!</definedName>
    <definedName name="_xlnm.Print_Titles" localSheetId="0">'CONTEXTO RIESGOS '!$12:$13</definedName>
    <definedName name="TOLIMAL" localSheetId="1">#REF!</definedName>
    <definedName name="TOLIMAL" localSheetId="4">#REF!</definedName>
    <definedName name="TOLIMAL" localSheetId="5">#REF!</definedName>
    <definedName name="TOLIMAL" localSheetId="10">#REF!</definedName>
    <definedName name="TOLIMAL" localSheetId="2">#REF!</definedName>
    <definedName name="TOLIMAL" localSheetId="9">#REF!</definedName>
    <definedName name="TOLIMAL" localSheetId="6">#REF!</definedName>
    <definedName name="TOLIMAL" localSheetId="7">#REF!</definedName>
    <definedName name="TOLIMAL" localSheetId="3">#REF!</definedName>
    <definedName name="TOLIMAL" localSheetId="8">#REF!</definedName>
    <definedName name="TOLIMAL">#REF!</definedName>
    <definedName name="VALLE" localSheetId="1">#REF!</definedName>
    <definedName name="VALLE" localSheetId="4">#REF!</definedName>
    <definedName name="VALLE" localSheetId="5">#REF!</definedName>
    <definedName name="VALLE" localSheetId="10">#REF!</definedName>
    <definedName name="VALLE" localSheetId="2">#REF!</definedName>
    <definedName name="VALLE" localSheetId="9">#REF!</definedName>
    <definedName name="VALLE" localSheetId="6">#REF!</definedName>
    <definedName name="VALLE" localSheetId="7">#REF!</definedName>
    <definedName name="VALLE" localSheetId="3">#REF!</definedName>
    <definedName name="VALLE" localSheetId="8">#REF!</definedName>
    <definedName name="VALLE">#REF!</definedName>
    <definedName name="VALLEL" localSheetId="1">#REF!</definedName>
    <definedName name="VALLEL" localSheetId="4">#REF!</definedName>
    <definedName name="VALLEL" localSheetId="5">#REF!</definedName>
    <definedName name="VALLEL" localSheetId="10">#REF!</definedName>
    <definedName name="VALLEL" localSheetId="2">#REF!</definedName>
    <definedName name="VALLEL" localSheetId="9">#REF!</definedName>
    <definedName name="VALLEL" localSheetId="6">#REF!</definedName>
    <definedName name="VALLEL" localSheetId="7">#REF!</definedName>
    <definedName name="VALLEL" localSheetId="3">#REF!</definedName>
    <definedName name="VALLEL" localSheetId="8">#REF!</definedName>
    <definedName name="VALLEL">#REF!</definedName>
    <definedName name="VAUPESL" localSheetId="1">#REF!</definedName>
    <definedName name="VAUPESL" localSheetId="4">#REF!</definedName>
    <definedName name="VAUPESL" localSheetId="5">#REF!</definedName>
    <definedName name="VAUPESL" localSheetId="10">#REF!</definedName>
    <definedName name="VAUPESL" localSheetId="2">#REF!</definedName>
    <definedName name="VAUPESL" localSheetId="9">#REF!</definedName>
    <definedName name="VAUPESL" localSheetId="6">#REF!</definedName>
    <definedName name="VAUPESL" localSheetId="7">#REF!</definedName>
    <definedName name="VAUPESL" localSheetId="3">#REF!</definedName>
    <definedName name="VAUPESL" localSheetId="8">#REF!</definedName>
    <definedName name="VAUPESL">#REF!</definedName>
    <definedName name="VICHADAL" localSheetId="1">#REF!</definedName>
    <definedName name="VICHADAL" localSheetId="4">#REF!</definedName>
    <definedName name="VICHADAL" localSheetId="5">#REF!</definedName>
    <definedName name="VICHADAL" localSheetId="10">#REF!</definedName>
    <definedName name="VICHADAL" localSheetId="2">#REF!</definedName>
    <definedName name="VICHADAL" localSheetId="9">#REF!</definedName>
    <definedName name="VICHADAL" localSheetId="6">#REF!</definedName>
    <definedName name="VICHADAL" localSheetId="7">#REF!</definedName>
    <definedName name="VICHADAL" localSheetId="3">#REF!</definedName>
    <definedName name="VICHADAL" localSheetId="8">#REF!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9" roundtripDataSignature="AMtx7mi4j+EpcdQpWDW7IJY13cNpL8ldUg=="/>
    </ext>
  </extLst>
</workbook>
</file>

<file path=xl/calcChain.xml><?xml version="1.0" encoding="utf-8"?>
<calcChain xmlns="http://schemas.openxmlformats.org/spreadsheetml/2006/main">
  <c r="AP17" i="30" l="1"/>
  <c r="U23" i="31" l="1"/>
  <c r="AO20" i="31"/>
  <c r="AL20" i="31"/>
  <c r="AG20" i="31"/>
  <c r="AE20" i="31"/>
  <c r="R20" i="31"/>
  <c r="Q20" i="31"/>
  <c r="O20" i="31"/>
  <c r="N20" i="31"/>
  <c r="S20" i="31" s="1"/>
  <c r="T20" i="31" s="1"/>
  <c r="L20" i="31"/>
  <c r="K20" i="31"/>
  <c r="AG19" i="31"/>
  <c r="AE19" i="31"/>
  <c r="AK19" i="31" s="1"/>
  <c r="R19" i="31"/>
  <c r="Q19" i="31"/>
  <c r="O19" i="31"/>
  <c r="N19" i="31"/>
  <c r="S19" i="31" s="1"/>
  <c r="T19" i="31" s="1"/>
  <c r="L19" i="31"/>
  <c r="K19" i="31"/>
  <c r="AG18" i="31"/>
  <c r="AE18" i="31"/>
  <c r="AK18" i="31" s="1"/>
  <c r="R18" i="31"/>
  <c r="Q18" i="31"/>
  <c r="O18" i="31"/>
  <c r="N18" i="31"/>
  <c r="S18" i="31" s="1"/>
  <c r="T18" i="31" s="1"/>
  <c r="L18" i="31"/>
  <c r="K18" i="31"/>
  <c r="AM19" i="31" l="1"/>
  <c r="AL19" i="31"/>
  <c r="AM18" i="31"/>
  <c r="AL18" i="31"/>
  <c r="AN18" i="31"/>
  <c r="AN19" i="31"/>
  <c r="AP19" i="31" l="1"/>
  <c r="AO19" i="31"/>
  <c r="AP18" i="31"/>
  <c r="AO18" i="31"/>
  <c r="U63" i="30" l="1"/>
  <c r="AO59" i="30"/>
  <c r="AM59" i="30"/>
  <c r="AL59" i="30"/>
  <c r="AG59" i="30"/>
  <c r="AE59" i="30"/>
  <c r="AO58" i="30"/>
  <c r="AM58" i="30"/>
  <c r="AL58" i="30"/>
  <c r="AG58" i="30"/>
  <c r="AE58" i="30"/>
  <c r="AO57" i="30"/>
  <c r="AM57" i="30"/>
  <c r="AL57" i="30"/>
  <c r="AG57" i="30"/>
  <c r="AE57" i="30"/>
  <c r="AM56" i="30"/>
  <c r="AG56" i="30"/>
  <c r="AE56" i="30"/>
  <c r="AO55" i="30"/>
  <c r="AM55" i="30"/>
  <c r="AL55" i="30"/>
  <c r="AG55" i="30"/>
  <c r="AE55" i="30"/>
  <c r="AO54" i="30"/>
  <c r="AM54" i="30"/>
  <c r="AL54" i="30"/>
  <c r="AG54" i="30"/>
  <c r="AE54" i="30"/>
  <c r="AO53" i="30"/>
  <c r="AM53" i="30"/>
  <c r="AL53" i="30"/>
  <c r="AG53" i="30"/>
  <c r="AE53" i="30"/>
  <c r="AO52" i="30"/>
  <c r="AM52" i="30"/>
  <c r="AL52" i="30"/>
  <c r="AG52" i="30"/>
  <c r="AE52" i="30"/>
  <c r="AO51" i="30"/>
  <c r="AM51" i="30"/>
  <c r="AL51" i="30"/>
  <c r="AG51" i="30"/>
  <c r="AE51" i="30"/>
  <c r="AO50" i="30"/>
  <c r="AM50" i="30"/>
  <c r="AL50" i="30"/>
  <c r="AG50" i="30"/>
  <c r="AE50" i="30"/>
  <c r="AG49" i="30"/>
  <c r="AE49" i="30"/>
  <c r="AK49" i="30" s="1"/>
  <c r="O49" i="30"/>
  <c r="N49" i="30"/>
  <c r="S49" i="30" s="1"/>
  <c r="AO48" i="30"/>
  <c r="AM48" i="30"/>
  <c r="AL48" i="30"/>
  <c r="AG48" i="30"/>
  <c r="AE48" i="30"/>
  <c r="AO47" i="30"/>
  <c r="AM47" i="30"/>
  <c r="AL47" i="30"/>
  <c r="AG47" i="30"/>
  <c r="AE47" i="30"/>
  <c r="AO46" i="30"/>
  <c r="AM46" i="30"/>
  <c r="AL46" i="30"/>
  <c r="AG46" i="30"/>
  <c r="AE46" i="30"/>
  <c r="AO45" i="30"/>
  <c r="AM45" i="30"/>
  <c r="AL45" i="30"/>
  <c r="AG45" i="30"/>
  <c r="AE45" i="30"/>
  <c r="AO44" i="30"/>
  <c r="AM44" i="30"/>
  <c r="AL44" i="30"/>
  <c r="AG44" i="30"/>
  <c r="AE44" i="30"/>
  <c r="AO43" i="30"/>
  <c r="AM43" i="30"/>
  <c r="AL43" i="30"/>
  <c r="AG43" i="30"/>
  <c r="AE43" i="30"/>
  <c r="AG42" i="30"/>
  <c r="AE42" i="30"/>
  <c r="AK42" i="30" s="1"/>
  <c r="AM40" i="30"/>
  <c r="AL40" i="30"/>
  <c r="AG40" i="30"/>
  <c r="AE40" i="30"/>
  <c r="AG39" i="30"/>
  <c r="AK39" i="30" s="1"/>
  <c r="AE39" i="30"/>
  <c r="R39" i="30"/>
  <c r="Q39" i="30"/>
  <c r="O39" i="30"/>
  <c r="N39" i="30"/>
  <c r="S39" i="30" s="1"/>
  <c r="L39" i="30"/>
  <c r="K39" i="30"/>
  <c r="AM38" i="30"/>
  <c r="AL38" i="30"/>
  <c r="AO37" i="30"/>
  <c r="AK37" i="30"/>
  <c r="AL37" i="30" s="1"/>
  <c r="AG37" i="30"/>
  <c r="AE37" i="30"/>
  <c r="R37" i="30"/>
  <c r="Q37" i="30"/>
  <c r="L37" i="30"/>
  <c r="K37" i="30"/>
  <c r="AO36" i="30"/>
  <c r="AM36" i="30"/>
  <c r="AL36" i="30"/>
  <c r="R36" i="30"/>
  <c r="Q36" i="30"/>
  <c r="O36" i="30"/>
  <c r="N36" i="30"/>
  <c r="L36" i="30"/>
  <c r="K36" i="30"/>
  <c r="AM35" i="30"/>
  <c r="AL35" i="30"/>
  <c r="AG35" i="30"/>
  <c r="AE35" i="30"/>
  <c r="AN35" i="30" s="1"/>
  <c r="AO35" i="30" s="1"/>
  <c r="R35" i="30"/>
  <c r="Q35" i="30"/>
  <c r="O35" i="30"/>
  <c r="N35" i="30"/>
  <c r="L35" i="30"/>
  <c r="K35" i="30"/>
  <c r="AM34" i="30"/>
  <c r="AL34" i="30"/>
  <c r="AG34" i="30"/>
  <c r="AE34" i="30"/>
  <c r="AM33" i="30"/>
  <c r="AL33" i="30"/>
  <c r="AG33" i="30"/>
  <c r="AE33" i="30"/>
  <c r="AM32" i="30"/>
  <c r="AL32" i="30"/>
  <c r="AG32" i="30"/>
  <c r="AE32" i="30"/>
  <c r="AG31" i="30"/>
  <c r="AE31" i="30"/>
  <c r="AK31" i="30" s="1"/>
  <c r="R31" i="30"/>
  <c r="Q31" i="30"/>
  <c r="O31" i="30"/>
  <c r="N31" i="30"/>
  <c r="S31" i="30" s="1"/>
  <c r="T31" i="30" s="1"/>
  <c r="L31" i="30"/>
  <c r="K31" i="30"/>
  <c r="AQ30" i="30"/>
  <c r="AP30" i="30"/>
  <c r="AM30" i="30"/>
  <c r="AM29" i="30"/>
  <c r="AL29" i="30"/>
  <c r="AM28" i="30"/>
  <c r="AL28" i="30"/>
  <c r="AM27" i="30"/>
  <c r="AM26" i="30"/>
  <c r="AL26" i="30"/>
  <c r="AM25" i="30"/>
  <c r="AO24" i="30"/>
  <c r="AM24" i="30"/>
  <c r="AL24" i="30"/>
  <c r="AN22" i="30"/>
  <c r="AO22" i="30" s="1"/>
  <c r="AM22" i="30"/>
  <c r="S22" i="30"/>
  <c r="T22" i="30" s="1"/>
  <c r="AP20" i="30"/>
  <c r="AM20" i="30"/>
  <c r="AL20" i="30"/>
  <c r="AG20" i="30"/>
  <c r="AE20" i="30"/>
  <c r="AP19" i="30"/>
  <c r="AM19" i="30"/>
  <c r="AL19" i="30"/>
  <c r="AG19" i="30"/>
  <c r="AE19" i="30"/>
  <c r="AG18" i="30"/>
  <c r="AK18" i="30" s="1"/>
  <c r="AE18" i="30"/>
  <c r="R18" i="30"/>
  <c r="Q18" i="30"/>
  <c r="O18" i="30"/>
  <c r="N18" i="30"/>
  <c r="S18" i="30" s="1"/>
  <c r="L18" i="30"/>
  <c r="K18" i="30"/>
  <c r="AM17" i="30"/>
  <c r="AL17" i="30"/>
  <c r="AG17" i="30"/>
  <c r="AO16" i="30"/>
  <c r="AM16" i="30"/>
  <c r="AL16" i="30"/>
  <c r="AG16" i="30"/>
  <c r="AE16" i="30"/>
  <c r="AP15" i="30"/>
  <c r="AO15" i="30"/>
  <c r="AM15" i="30"/>
  <c r="AL15" i="30"/>
  <c r="AG15" i="30"/>
  <c r="AE15" i="30"/>
  <c r="AG14" i="30"/>
  <c r="AE14" i="30"/>
  <c r="AK14" i="30" s="1"/>
  <c r="R14" i="30"/>
  <c r="Q14" i="30"/>
  <c r="O14" i="30"/>
  <c r="N14" i="30"/>
  <c r="S14" i="30" s="1"/>
  <c r="T14" i="30" s="1"/>
  <c r="L14" i="30"/>
  <c r="K14" i="30"/>
  <c r="AL31" i="30" l="1"/>
  <c r="AM31" i="30"/>
  <c r="T18" i="30"/>
  <c r="AN18" i="30"/>
  <c r="AN39" i="30"/>
  <c r="T39" i="30"/>
  <c r="U39" i="30" s="1"/>
  <c r="AL49" i="30"/>
  <c r="AM49" i="30"/>
  <c r="AM18" i="30"/>
  <c r="AL18" i="30"/>
  <c r="AM39" i="30"/>
  <c r="AL39" i="30"/>
  <c r="AM14" i="30"/>
  <c r="AL14" i="30"/>
  <c r="AN40" i="30"/>
  <c r="AL42" i="30"/>
  <c r="AM42" i="30"/>
  <c r="AN42" i="30"/>
  <c r="AO42" i="30" s="1"/>
  <c r="AN49" i="30"/>
  <c r="AO49" i="30" s="1"/>
  <c r="AN14" i="30"/>
  <c r="AM37" i="30"/>
  <c r="AO40" i="30" l="1"/>
  <c r="AP40" i="30"/>
  <c r="AQ40" i="30" s="1"/>
  <c r="AP18" i="30"/>
  <c r="AO18" i="30"/>
  <c r="AO14" i="30"/>
  <c r="AP14" i="30"/>
  <c r="AP39" i="30"/>
  <c r="AQ39" i="30" s="1"/>
  <c r="AO39" i="30"/>
  <c r="U23" i="29" l="1"/>
  <c r="AP20" i="29"/>
  <c r="AO20" i="29"/>
  <c r="AM20" i="29"/>
  <c r="AL20" i="29"/>
  <c r="AG20" i="29"/>
  <c r="AE20" i="29"/>
  <c r="AG19" i="29"/>
  <c r="AE19" i="29"/>
  <c r="AK19" i="29" s="1"/>
  <c r="R19" i="29"/>
  <c r="Q19" i="29"/>
  <c r="O19" i="29"/>
  <c r="N19" i="29"/>
  <c r="S19" i="29" s="1"/>
  <c r="L19" i="29"/>
  <c r="K19" i="29"/>
  <c r="AM18" i="29"/>
  <c r="AL18" i="29"/>
  <c r="AG18" i="29"/>
  <c r="AE18" i="29"/>
  <c r="AG17" i="29"/>
  <c r="AE17" i="29"/>
  <c r="AK17" i="29" s="1"/>
  <c r="R17" i="29"/>
  <c r="Q17" i="29"/>
  <c r="O17" i="29"/>
  <c r="N17" i="29"/>
  <c r="S17" i="29" s="1"/>
  <c r="T17" i="29" s="1"/>
  <c r="L17" i="29"/>
  <c r="K17" i="29"/>
  <c r="AL17" i="29" l="1"/>
  <c r="AM17" i="29"/>
  <c r="AN19" i="29"/>
  <c r="T19" i="29"/>
  <c r="AN18" i="29"/>
  <c r="AO18" i="29" s="1"/>
  <c r="AL19" i="29"/>
  <c r="AM19" i="29"/>
  <c r="AN17" i="29"/>
  <c r="AO17" i="29" s="1"/>
  <c r="AO19" i="29" l="1"/>
  <c r="AP19" i="29"/>
  <c r="U29" i="28" l="1"/>
  <c r="AP26" i="28"/>
  <c r="AO26" i="28"/>
  <c r="AM26" i="28"/>
  <c r="AG26" i="28"/>
  <c r="AE26" i="28"/>
  <c r="AP25" i="28"/>
  <c r="AO25" i="28"/>
  <c r="AM25" i="28"/>
  <c r="AL25" i="28"/>
  <c r="AG25" i="28"/>
  <c r="AE25" i="28"/>
  <c r="AG24" i="28"/>
  <c r="AE24" i="28"/>
  <c r="AK24" i="28" s="1"/>
  <c r="R24" i="28"/>
  <c r="Q24" i="28"/>
  <c r="O24" i="28"/>
  <c r="N24" i="28"/>
  <c r="S24" i="28" s="1"/>
  <c r="T24" i="28" s="1"/>
  <c r="K24" i="28"/>
  <c r="AP23" i="28"/>
  <c r="AO23" i="28"/>
  <c r="AG23" i="28"/>
  <c r="AE23" i="28"/>
  <c r="AP22" i="28"/>
  <c r="AO22" i="28"/>
  <c r="AG22" i="28"/>
  <c r="AE22" i="28"/>
  <c r="AP21" i="28"/>
  <c r="AO21" i="28"/>
  <c r="AG21" i="28"/>
  <c r="AE21" i="28"/>
  <c r="AP20" i="28"/>
  <c r="AO20" i="28"/>
  <c r="AG20" i="28"/>
  <c r="AE20" i="28"/>
  <c r="AG19" i="28"/>
  <c r="AE19" i="28"/>
  <c r="R19" i="28"/>
  <c r="Q19" i="28"/>
  <c r="S19" i="28" s="1"/>
  <c r="T19" i="28" s="1"/>
  <c r="O19" i="28"/>
  <c r="L19" i="28"/>
  <c r="K19" i="28"/>
  <c r="AM18" i="28"/>
  <c r="AG18" i="28"/>
  <c r="AE18" i="28"/>
  <c r="AN18" i="28" s="1"/>
  <c r="AN17" i="28"/>
  <c r="AP17" i="28" s="1"/>
  <c r="AG17" i="28"/>
  <c r="AE17" i="28"/>
  <c r="AN16" i="28"/>
  <c r="AO16" i="28" s="1"/>
  <c r="AG16" i="28"/>
  <c r="AE16" i="28"/>
  <c r="S16" i="28"/>
  <c r="T16" i="28" s="1"/>
  <c r="R16" i="28"/>
  <c r="O16" i="28"/>
  <c r="L16" i="28"/>
  <c r="K16" i="28"/>
  <c r="AK16" i="28" s="1"/>
  <c r="AL24" i="28" l="1"/>
  <c r="AM24" i="28"/>
  <c r="AM16" i="28"/>
  <c r="AL16" i="28"/>
  <c r="AK17" i="28" s="1"/>
  <c r="AO18" i="28"/>
  <c r="AP18" i="28"/>
  <c r="AN19" i="28"/>
  <c r="AO17" i="28"/>
  <c r="AN24" i="28"/>
  <c r="AP16" i="28"/>
  <c r="AK19" i="28"/>
  <c r="AL19" i="28" l="1"/>
  <c r="AK20" i="28" s="1"/>
  <c r="AM19" i="28"/>
  <c r="AP19" i="28"/>
  <c r="AO19" i="28"/>
  <c r="AP24" i="28"/>
  <c r="AO24" i="28"/>
  <c r="AM17" i="28"/>
  <c r="AL17" i="28"/>
  <c r="AL20" i="28" l="1"/>
  <c r="AK21" i="28" s="1"/>
  <c r="AL21" i="28" s="1"/>
  <c r="AK22" i="28" s="1"/>
  <c r="AL22" i="28" s="1"/>
  <c r="AK23" i="28" s="1"/>
  <c r="AL23" i="28" s="1"/>
  <c r="AM20" i="28"/>
  <c r="U25" i="27" l="1"/>
  <c r="AP23" i="27"/>
  <c r="AM23" i="27"/>
  <c r="AL23" i="27"/>
  <c r="AG23" i="27"/>
  <c r="AP22" i="27"/>
  <c r="AM22" i="27"/>
  <c r="AL22" i="27"/>
  <c r="AG22" i="27"/>
  <c r="AE22" i="27"/>
  <c r="AP21" i="27"/>
  <c r="AM21" i="27"/>
  <c r="AG21" i="27"/>
  <c r="AE21" i="27"/>
  <c r="AP20" i="27"/>
  <c r="AM20" i="27"/>
  <c r="AL20" i="27"/>
  <c r="AG20" i="27"/>
  <c r="AE20" i="27"/>
  <c r="AP19" i="27"/>
  <c r="AM19" i="27"/>
  <c r="AL19" i="27"/>
  <c r="AG19" i="27"/>
  <c r="AE19" i="27"/>
  <c r="AP18" i="27"/>
  <c r="AM18" i="27"/>
  <c r="AL18" i="27"/>
  <c r="AG18" i="27"/>
  <c r="AE18" i="27"/>
  <c r="AP17" i="27"/>
  <c r="AM17" i="27"/>
  <c r="AG17" i="27"/>
  <c r="AE17" i="27"/>
  <c r="AN16" i="27"/>
  <c r="AP16" i="27" s="1"/>
  <c r="AG16" i="27"/>
  <c r="AE16" i="27"/>
  <c r="AK16" i="27" s="1"/>
  <c r="O16" i="27"/>
  <c r="N16" i="27"/>
  <c r="AM16" i="27" l="1"/>
  <c r="AL16" i="27"/>
  <c r="AO16" i="27"/>
  <c r="U39" i="26" l="1"/>
  <c r="AM35" i="26"/>
  <c r="AL35" i="26"/>
  <c r="AO34" i="26"/>
  <c r="AL34" i="26"/>
  <c r="AO33" i="26"/>
  <c r="AL33" i="26"/>
  <c r="AO32" i="26"/>
  <c r="AL32" i="26"/>
  <c r="AL31" i="26"/>
  <c r="AO30" i="26"/>
  <c r="AL30" i="26"/>
  <c r="AG30" i="26"/>
  <c r="AE30" i="26"/>
  <c r="S30" i="26"/>
  <c r="T30" i="26" s="1"/>
  <c r="R30" i="26"/>
  <c r="O30" i="26"/>
  <c r="N30" i="26"/>
  <c r="L30" i="26"/>
  <c r="K30" i="26"/>
  <c r="AM29" i="26"/>
  <c r="AL29" i="26"/>
  <c r="AE29" i="26"/>
  <c r="S29" i="26"/>
  <c r="AN29" i="26" s="1"/>
  <c r="AO29" i="26" s="1"/>
  <c r="R29" i="26"/>
  <c r="AO28" i="26"/>
  <c r="AK28" i="26"/>
  <c r="AM28" i="26" s="1"/>
  <c r="AG28" i="26"/>
  <c r="AE28" i="26"/>
  <c r="S28" i="26"/>
  <c r="R28" i="26"/>
  <c r="AM27" i="26"/>
  <c r="AL27" i="26"/>
  <c r="AG27" i="26"/>
  <c r="AE27" i="26"/>
  <c r="AG26" i="26"/>
  <c r="AE26" i="26"/>
  <c r="AK26" i="26" s="1"/>
  <c r="O26" i="26"/>
  <c r="N26" i="26"/>
  <c r="S26" i="26" s="1"/>
  <c r="AP25" i="26"/>
  <c r="AG25" i="26"/>
  <c r="AE25" i="26"/>
  <c r="AP24" i="26"/>
  <c r="AO24" i="26"/>
  <c r="AG24" i="26"/>
  <c r="AE24" i="26"/>
  <c r="AP23" i="26"/>
  <c r="AO23" i="26"/>
  <c r="AG23" i="26"/>
  <c r="AE23" i="26"/>
  <c r="AP22" i="26"/>
  <c r="AO22" i="26"/>
  <c r="AG22" i="26"/>
  <c r="AE22" i="26"/>
  <c r="AK23" i="26" s="1"/>
  <c r="AG21" i="26"/>
  <c r="AE21" i="26"/>
  <c r="AG20" i="26"/>
  <c r="AE20" i="26"/>
  <c r="R20" i="26"/>
  <c r="Q20" i="26"/>
  <c r="O20" i="26"/>
  <c r="N20" i="26"/>
  <c r="S20" i="26" s="1"/>
  <c r="L20" i="26"/>
  <c r="K20" i="26"/>
  <c r="T20" i="26" l="1"/>
  <c r="AN21" i="26"/>
  <c r="AN20" i="26"/>
  <c r="AL23" i="26"/>
  <c r="AM23" i="26"/>
  <c r="AK24" i="26"/>
  <c r="AL26" i="26"/>
  <c r="AM26" i="26"/>
  <c r="AN26" i="26"/>
  <c r="AL28" i="26"/>
  <c r="AK20" i="26"/>
  <c r="AM20" i="26" l="1"/>
  <c r="AL20" i="26"/>
  <c r="AK21" i="26" s="1"/>
  <c r="AP26" i="26"/>
  <c r="AO26" i="26"/>
  <c r="AP20" i="26"/>
  <c r="AO20" i="26"/>
  <c r="AL24" i="26"/>
  <c r="AK25" i="26" s="1"/>
  <c r="AM24" i="26"/>
  <c r="AP21" i="26"/>
  <c r="AO21" i="26"/>
  <c r="AM21" i="26" l="1"/>
  <c r="AL21" i="26"/>
  <c r="AK22" i="26" s="1"/>
  <c r="AM22" i="26" s="1"/>
  <c r="AM25" i="26"/>
  <c r="AL25" i="26"/>
  <c r="U37" i="25" l="1"/>
  <c r="AO33" i="25"/>
  <c r="AM33" i="25"/>
  <c r="AL33" i="25"/>
  <c r="AG33" i="25"/>
  <c r="AE33" i="25"/>
  <c r="AO32" i="25"/>
  <c r="AM32" i="25"/>
  <c r="AL32" i="25"/>
  <c r="AG32" i="25"/>
  <c r="AE32" i="25"/>
  <c r="AM31" i="25"/>
  <c r="AL31" i="25"/>
  <c r="AG31" i="25"/>
  <c r="AE31" i="25"/>
  <c r="AO30" i="25"/>
  <c r="AM30" i="25"/>
  <c r="AL30" i="25"/>
  <c r="AG30" i="25"/>
  <c r="AE30" i="25"/>
  <c r="AO29" i="25"/>
  <c r="AM29" i="25"/>
  <c r="AL29" i="25"/>
  <c r="AG29" i="25"/>
  <c r="AE29" i="25"/>
  <c r="R29" i="25"/>
  <c r="O29" i="25"/>
  <c r="N29" i="25"/>
  <c r="K29" i="25"/>
  <c r="AG28" i="25"/>
  <c r="AE28" i="25"/>
  <c r="AM27" i="25"/>
  <c r="AL27" i="25"/>
  <c r="AG27" i="25"/>
  <c r="AE27" i="25"/>
  <c r="AG26" i="25"/>
  <c r="AE26" i="25"/>
  <c r="R26" i="25"/>
  <c r="Q26" i="25"/>
  <c r="O26" i="25"/>
  <c r="N26" i="25"/>
  <c r="L26" i="25"/>
  <c r="K26" i="25"/>
  <c r="AK26" i="25" s="1"/>
  <c r="AG25" i="25"/>
  <c r="AE25" i="25"/>
  <c r="AN25" i="25" s="1"/>
  <c r="AG24" i="25"/>
  <c r="AE24" i="25"/>
  <c r="AK24" i="25" s="1"/>
  <c r="L24" i="25"/>
  <c r="AG22" i="25"/>
  <c r="AE22" i="25"/>
  <c r="AG21" i="25"/>
  <c r="AE21" i="25"/>
  <c r="AG20" i="25"/>
  <c r="AE20" i="25"/>
  <c r="AG19" i="25"/>
  <c r="AE19" i="25"/>
  <c r="AK19" i="25" s="1"/>
  <c r="AL19" i="25" s="1"/>
  <c r="S19" i="25"/>
  <c r="AL24" i="25" l="1"/>
  <c r="AM24" i="25"/>
  <c r="AM26" i="25"/>
  <c r="AL26" i="25"/>
  <c r="AK28" i="25" s="1"/>
  <c r="AN24" i="25"/>
  <c r="AK25" i="25"/>
  <c r="AM28" i="25" l="1"/>
  <c r="AL28" i="25"/>
  <c r="AM25" i="25"/>
  <c r="AL25" i="25"/>
  <c r="U27" i="20" l="1"/>
  <c r="AG22" i="20"/>
  <c r="AE22" i="20"/>
  <c r="R22" i="20"/>
  <c r="Q22" i="20"/>
  <c r="O22" i="20"/>
  <c r="N22" i="20"/>
  <c r="AP21" i="20"/>
  <c r="AO21" i="20"/>
  <c r="AM21" i="20"/>
  <c r="AL21" i="20"/>
  <c r="AG21" i="20"/>
  <c r="AE21" i="20"/>
  <c r="AG20" i="20"/>
  <c r="AE20" i="20"/>
  <c r="R20" i="20"/>
  <c r="Q20" i="20"/>
  <c r="O20" i="20"/>
  <c r="N20" i="20"/>
  <c r="K20" i="20"/>
  <c r="AK20" i="20" s="1"/>
  <c r="AP19" i="20"/>
  <c r="AM19" i="20"/>
  <c r="AG19" i="20"/>
  <c r="AE19" i="20"/>
  <c r="AP18" i="20"/>
  <c r="AO18" i="20"/>
  <c r="AM18" i="20"/>
  <c r="AL18" i="20"/>
  <c r="AG18" i="20"/>
  <c r="AE18" i="20"/>
  <c r="AG17" i="20"/>
  <c r="AE17" i="20"/>
  <c r="O17" i="20"/>
  <c r="N17" i="20"/>
  <c r="S17" i="20" s="1"/>
  <c r="L17" i="20"/>
  <c r="K17" i="20"/>
  <c r="AG16" i="20"/>
  <c r="AE16" i="20"/>
  <c r="R16" i="20"/>
  <c r="Q16" i="20"/>
  <c r="O16" i="20"/>
  <c r="N16" i="20"/>
  <c r="L16" i="20"/>
  <c r="K16" i="20"/>
  <c r="AK22" i="20" l="1"/>
  <c r="S16" i="20"/>
  <c r="T16" i="20" s="1"/>
  <c r="AK16" i="20"/>
  <c r="S20" i="20"/>
  <c r="AN20" i="20" s="1"/>
  <c r="S22" i="20"/>
  <c r="T22" i="20" s="1"/>
  <c r="AK17" i="20"/>
  <c r="AN17" i="20"/>
  <c r="AO17" i="20" s="1"/>
  <c r="AM20" i="20"/>
  <c r="AL20" i="20"/>
  <c r="AM22" i="20"/>
  <c r="AL22" i="20"/>
  <c r="AL16" i="20"/>
  <c r="AM16" i="20"/>
  <c r="AN22" i="20"/>
  <c r="AM17" i="20"/>
  <c r="AL17" i="20"/>
  <c r="AN16" i="20"/>
  <c r="T17" i="20"/>
  <c r="AP17" i="20" l="1"/>
  <c r="T20" i="20"/>
  <c r="AP16" i="20"/>
  <c r="AO16" i="20"/>
  <c r="AP20" i="20"/>
  <c r="AO20" i="20"/>
  <c r="AP22" i="20"/>
  <c r="AO22" i="20"/>
  <c r="U26" i="17" l="1"/>
  <c r="AG23" i="17"/>
  <c r="AE23" i="17"/>
  <c r="R23" i="17"/>
  <c r="Q23" i="17"/>
  <c r="O23" i="17"/>
  <c r="N23" i="17"/>
  <c r="K23" i="17"/>
  <c r="AK23" i="17" s="1"/>
  <c r="AG22" i="17"/>
  <c r="AE22" i="17"/>
  <c r="O22" i="17"/>
  <c r="N22" i="17"/>
  <c r="K22" i="17"/>
  <c r="AP21" i="17"/>
  <c r="AO21" i="17"/>
  <c r="AM21" i="17"/>
  <c r="AL21" i="17"/>
  <c r="AG21" i="17"/>
  <c r="AE21" i="17"/>
  <c r="AG20" i="17"/>
  <c r="AE20" i="17"/>
  <c r="R20" i="17"/>
  <c r="Q20" i="17"/>
  <c r="O20" i="17"/>
  <c r="N20" i="17"/>
  <c r="S20" i="17" s="1"/>
  <c r="K20" i="17"/>
  <c r="AP19" i="17"/>
  <c r="AO19" i="17"/>
  <c r="AM19" i="17"/>
  <c r="AL19" i="17"/>
  <c r="AG19" i="17"/>
  <c r="AE19" i="17"/>
  <c r="AG18" i="17"/>
  <c r="AE18" i="17"/>
  <c r="R18" i="17"/>
  <c r="Q18" i="17"/>
  <c r="O18" i="17"/>
  <c r="N18" i="17"/>
  <c r="L18" i="17"/>
  <c r="K18" i="17"/>
  <c r="AG17" i="17"/>
  <c r="AE17" i="17"/>
  <c r="AG16" i="17"/>
  <c r="AE16" i="17"/>
  <c r="R16" i="17"/>
  <c r="Q16" i="17"/>
  <c r="O16" i="17"/>
  <c r="N16" i="17"/>
  <c r="L16" i="17"/>
  <c r="K16" i="17"/>
  <c r="AK18" i="17" l="1"/>
  <c r="AM18" i="17" s="1"/>
  <c r="AK16" i="17"/>
  <c r="AM16" i="17" s="1"/>
  <c r="S18" i="17"/>
  <c r="S23" i="17"/>
  <c r="T23" i="17" s="1"/>
  <c r="S16" i="17"/>
  <c r="AN17" i="17" s="1"/>
  <c r="AK20" i="17"/>
  <c r="AL20" i="17" s="1"/>
  <c r="AK22" i="17"/>
  <c r="AM22" i="17" s="1"/>
  <c r="AM23" i="17"/>
  <c r="AL23" i="17"/>
  <c r="AN18" i="17"/>
  <c r="T18" i="17"/>
  <c r="T20" i="17"/>
  <c r="AN20" i="17"/>
  <c r="AL16" i="17"/>
  <c r="AK17" i="17" s="1"/>
  <c r="AL18" i="17"/>
  <c r="AN22" i="17"/>
  <c r="AN23" i="17" l="1"/>
  <c r="AL22" i="17"/>
  <c r="T16" i="17"/>
  <c r="AN16" i="17"/>
  <c r="AP16" i="17" s="1"/>
  <c r="AM20" i="17"/>
  <c r="AM17" i="17"/>
  <c r="AL17" i="17"/>
  <c r="AP20" i="17"/>
  <c r="AO20" i="17"/>
  <c r="AO17" i="17"/>
  <c r="AP17" i="17"/>
  <c r="AO18" i="17"/>
  <c r="AP18" i="17"/>
  <c r="AP22" i="17"/>
  <c r="AO22" i="17"/>
  <c r="AP23" i="17"/>
  <c r="AO23" i="17"/>
  <c r="AO16" i="17" l="1"/>
  <c r="AG20" i="12" l="1"/>
  <c r="U24" i="12" l="1"/>
  <c r="AG21" i="12"/>
  <c r="AE21" i="12"/>
  <c r="AE20" i="12"/>
  <c r="O20" i="12"/>
  <c r="N20" i="12"/>
  <c r="S20" i="12" l="1"/>
  <c r="AK20" i="12"/>
  <c r="T20" i="12" l="1"/>
  <c r="AN20" i="12"/>
  <c r="AN21" i="12"/>
  <c r="AM20" i="12"/>
  <c r="AL20" i="12"/>
  <c r="AO21" i="12" l="1"/>
  <c r="AL21" i="12"/>
  <c r="AM21" i="12"/>
  <c r="AO20" i="12"/>
</calcChain>
</file>

<file path=xl/sharedStrings.xml><?xml version="1.0" encoding="utf-8"?>
<sst xmlns="http://schemas.openxmlformats.org/spreadsheetml/2006/main" count="3933" uniqueCount="1122">
  <si>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</si>
  <si>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</si>
  <si>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</si>
  <si>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</si>
  <si>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</si>
  <si>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</si>
  <si>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</si>
  <si>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</si>
  <si>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</si>
  <si>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</si>
  <si>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</si>
  <si>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</si>
  <si>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CONOCIMIENTO </t>
  </si>
  <si>
    <t>OBJETIVO  DEL PROCESO 
(Caracterización de Proceso)</t>
  </si>
  <si>
    <t>Conocer de manera detallada las condiciones de riesgo de la ciudad de Bogotá que se encuentren asociadas a la misión de la UAECOB e identificar, diseñar y priorizar las medidas de intervención destinadas a reducir el riesgo y a prepararse para la respuesta a emergencias.</t>
  </si>
  <si>
    <t xml:space="preserve">ALCANCE </t>
  </si>
  <si>
    <t>El proceso inicia con la elaboración de la caracterización, formulación e identificación de políticas, planes, programas y proyectos, evaluaciones y finaliza con  la formulación, aprobación e implementación, de los planes,protocolos, proyectos, fichas técnicas o similares y ejercicios deentrenamiento (simulaciones y simulacros), que generan un impacto social en las acciones prospectivas y correctivas</t>
  </si>
  <si>
    <t xml:space="preserve">ACTIVIDADES DE LA CADENA DE VALOR/ FACTORES CLAVES DE ÉXITO </t>
  </si>
  <si>
    <t xml:space="preserve">1. Analisis  de la amenaza y vulnerabilidad del riesgo para los escenarios responsabilidad  de la entidad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</si>
  <si>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</si>
  <si>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</si>
  <si>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</si>
  <si>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</si>
  <si>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</si>
  <si>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</si>
  <si>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</si>
  <si>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</si>
  <si>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</si>
  <si>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</si>
  <si>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</si>
  <si>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</si>
  <si>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</si>
  <si>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Consecución de información geografica ,  estadistisca necesaria  para el proceso de conocimiento  provista por entidades externas a la entidad </t>
  </si>
  <si>
    <t xml:space="preserve">2. Aspectos políticos nacionales </t>
  </si>
  <si>
    <t xml:space="preserve">Otros: </t>
  </si>
  <si>
    <t>FINANCIERO</t>
  </si>
  <si>
    <t xml:space="preserve">1. Presupuesto  </t>
  </si>
  <si>
    <t>X</t>
  </si>
  <si>
    <t xml:space="preserve">No contar con recursos (humano, tecnologico)  para el desarrollo de las actividades propias del proceso </t>
  </si>
  <si>
    <t xml:space="preserve">2. Recortes presupuestales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</si>
  <si>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</si>
  <si>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</si>
  <si>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</si>
  <si>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</si>
  <si>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</si>
  <si>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t xml:space="preserve">TECNOLÓGICOS   </t>
  </si>
  <si>
    <t>1. Avances en tecnologías de la información.</t>
  </si>
  <si>
    <t xml:space="preserve">mecanismos de transmisión de la información con mayor celeridad </t>
  </si>
  <si>
    <t xml:space="preserve">No contar con tecnologia acorde a los avances  que tienen otras entidades para el manejo de la información </t>
  </si>
  <si>
    <t>2. Acceso a sistemas de información externos relacionados con el objeto misional y con actividades de soporte.</t>
  </si>
  <si>
    <t xml:space="preserve">facilidad en le acceso a  bases de datos  de entidades distritales </t>
  </si>
  <si>
    <t>3. Ataques informáticos</t>
  </si>
  <si>
    <t xml:space="preserve">perdida de la integridad, confidencialidad  y disponibilidad de la informacion y / o de los  servicios tecnologicos </t>
  </si>
  <si>
    <t xml:space="preserve">AMBIENTALES   </t>
  </si>
  <si>
    <t>1. Condiciones climatológicas que inciden en la prestación del servicio</t>
  </si>
  <si>
    <t>2.  Requerimientos de sostenibilidad ambiental exigidos tanto a nivel nacional como distrital.</t>
  </si>
  <si>
    <t>3. Capacidad para atender emergencias ocasionadas por desastres naturales (sismos, deslizamientos, terrenos inestables, inundaciones, incendios, entre otros).</t>
  </si>
  <si>
    <t xml:space="preserve">LEGALES </t>
  </si>
  <si>
    <t>1. Expedición de normatividad que incidan en la institucionalidad</t>
  </si>
  <si>
    <t xml:space="preserve">Expedición de normatividad  que afecta el acceso a información de orden sensible </t>
  </si>
  <si>
    <t xml:space="preserve">FACTORES INTERNOS </t>
  </si>
  <si>
    <t>PERSONAL</t>
  </si>
  <si>
    <t>1. Competencias del talento humano</t>
  </si>
  <si>
    <t>contar con personal idoneo  para ejecutar las actividades del proceso</t>
  </si>
  <si>
    <t>2. Disponibilidad del talento humano</t>
  </si>
  <si>
    <t xml:space="preserve">No contar con el personal contratistas suficiente e idoneo para el desarrollo de las actividades del proceso </t>
  </si>
  <si>
    <t xml:space="preserve">3. Influencia para propiciar  posibles actos de corrupcion, fraude, lavado de activos y financiacion del terrorismo </t>
  </si>
  <si>
    <t xml:space="preserve">4. Integridad publica (conflicto de interes) </t>
  </si>
  <si>
    <t>5. Retiro de personal  (fuga de conocimiento)    en forma voluntaria o involuntaria</t>
  </si>
  <si>
    <t xml:space="preserve">Rotación de personal </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</si>
  <si>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</si>
  <si>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</si>
  <si>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</si>
  <si>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hardware e infraestructura) que atendiendan las necesidades de la entidad. </t>
  </si>
  <si>
    <t xml:space="preserve"> No contar con las condiciones tecnológicas necesarias para el desarrollo de las actividades del proceso
Desactualización  u obsolescencia de la plataforma tecnológica  </t>
  </si>
  <si>
    <t>2. Confidencialidad, integridad y disponibilidad de la información.</t>
  </si>
  <si>
    <t xml:space="preserve">
perdida de la confidencialidad , integridad y disponibilidad de la información</t>
  </si>
  <si>
    <t>PROCESOS</t>
  </si>
  <si>
    <t xml:space="preserve">1.    Desempeño de los procesos  (Indicadores, resultados de seguimiento, etc ) </t>
  </si>
  <si>
    <t xml:space="preserve">el proceso realiza sus actividades de forma controladas llevando los respectivos reportes con sus evidencias </t>
  </si>
  <si>
    <t>2. Falta de procedimientos  ( fuga de conocimiento)  / falta de   controles efectivos en los  procedimientos, necesarios para el desarrollo de la gestión</t>
  </si>
  <si>
    <t xml:space="preserve">Actualización y mejora de los procedimientos que hacen parte del proceso </t>
  </si>
  <si>
    <t>3.    Interacción entre procesos.</t>
  </si>
  <si>
    <t xml:space="preserve">Entrega y recibo oportuna y de calidad de informacion con los procesos de manejo y reducción </t>
  </si>
  <si>
    <r>
      <rPr>
        <sz val="11"/>
        <rFont val="Arial"/>
        <family val="2"/>
      </rPr>
      <t>procesos de depuración  y manejo de información alfanúmerica, geografica y estadistica  de manera imprecisa</t>
    </r>
    <r>
      <rPr>
        <sz val="11"/>
        <color rgb="FFFF0000"/>
        <rFont val="Arial"/>
        <family val="2"/>
      </rPr>
      <t xml:space="preserve">
</t>
    </r>
  </si>
  <si>
    <t xml:space="preserve">posibilidad de afectacion reputacional  por  la generación de información tecnica  imprecisa requerida para  el desarrollo de actividades en los procesos de reducción y manejo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</si>
  <si>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</si>
  <si>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</si>
  <si>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</si>
  <si>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</si>
  <si>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</si>
  <si>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</si>
  <si>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</si>
  <si>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</si>
  <si>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</si>
  <si>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</si>
  <si>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</si>
  <si>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</si>
  <si>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</si>
  <si>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</si>
  <si>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</si>
  <si>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</si>
  <si>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</si>
  <si>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</si>
  <si>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</si>
  <si>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</si>
  <si>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</si>
  <si>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</si>
  <si>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</si>
  <si>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</si>
  <si>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</si>
  <si>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</si>
  <si>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</si>
  <si>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</si>
  <si>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</si>
  <si>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</si>
  <si>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</si>
  <si>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</si>
  <si>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</si>
  <si>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</si>
  <si>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</si>
  <si>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</si>
  <si>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</si>
  <si>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</si>
  <si>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</si>
  <si>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</si>
  <si>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</si>
  <si>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</si>
  <si>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</si>
  <si>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</si>
  <si>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</si>
  <si>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</si>
  <si>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</si>
  <si>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</si>
  <si>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</si>
  <si>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</si>
  <si>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</si>
  <si>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</si>
  <si>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</si>
  <si>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</si>
  <si>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</si>
  <si>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</si>
  <si>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</si>
  <si>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</si>
  <si>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</si>
  <si>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</si>
  <si>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</si>
  <si>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</si>
  <si>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</si>
  <si>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</si>
  <si>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</si>
  <si>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 xml:space="preserve">GESTIÓN ESTRATEGICA </t>
  </si>
  <si>
    <t>Gestión</t>
  </si>
  <si>
    <t>Posibilidad de pérdida reputacional</t>
  </si>
  <si>
    <t xml:space="preserve"> Por debilidades en la planeacion institucional  ( planes , programas y proyectos ) 
</t>
  </si>
  <si>
    <t xml:space="preserve">Debido a  falta de articulación entre las politicas,  planes y programas institucionales con el Plan estrategico 
</t>
  </si>
  <si>
    <t>Ejecución y Administración de procesos</t>
  </si>
  <si>
    <t>La actividad que conlleva el riesgo se ejecuta de 3 a 24 veces por año</t>
  </si>
  <si>
    <t xml:space="preserve">Muy baja </t>
  </si>
  <si>
    <t>N/A</t>
  </si>
  <si>
    <t>El riesgo afecta la imagen de la entidad internamente, de conocimiento general, nivel interno, de junta directiva y accionistas y/o de provedores</t>
  </si>
  <si>
    <t>Menor</t>
  </si>
  <si>
    <t xml:space="preserve">Menor </t>
  </si>
  <si>
    <t xml:space="preserve">Bajo </t>
  </si>
  <si>
    <t xml:space="preserve">Jefe Oficina Asesora de Planeación </t>
  </si>
  <si>
    <t xml:space="preserve">Servidor de planta o contratista </t>
  </si>
  <si>
    <t>Anual</t>
  </si>
  <si>
    <t>Revisar  la articulación entre los planes y   programas institucionales con el plan de acción</t>
  </si>
  <si>
    <t xml:space="preserve">Por medio de acompañamientos y asesorias al nivel  directivo y  de enlaces de procesos, se valida la articulación de las metas del PDD y politicas públicas con los  objetivos estratégicos e  institucionales,    asi como con  las actividades establecidas en los  planes de acción , los cuales  dan respuesta a los ejes estructurales del Plan estrategico </t>
  </si>
  <si>
    <t xml:space="preserve">En caso de encontrar inconsistencias  en la alineación , se solicita actuallización y aprobación en Comité Institucional de Gestión y Desempeño.
</t>
  </si>
  <si>
    <t xml:space="preserve">Documento del PEI  
Planes de acción
PTEP 
Acta de reunión
Correo electrónico </t>
  </si>
  <si>
    <t>Detectivo</t>
  </si>
  <si>
    <t>Manual</t>
  </si>
  <si>
    <t>Documentado</t>
  </si>
  <si>
    <t>Continua</t>
  </si>
  <si>
    <t>Con Registro</t>
  </si>
  <si>
    <t>Bajo</t>
  </si>
  <si>
    <t>Aceptar</t>
  </si>
  <si>
    <t>No se formulan acciones por quedar en zona Bajo</t>
  </si>
  <si>
    <r>
      <t>NOMBRE</t>
    </r>
    <r>
      <rPr>
        <sz val="20"/>
        <color theme="1"/>
        <rFont val="Arial"/>
        <family val="2"/>
      </rPr>
      <t xml:space="preserve"> Cumplimiento metas de los planes, programas y proyectos </t>
    </r>
    <r>
      <rPr>
        <b/>
        <sz val="20"/>
        <color theme="1"/>
        <rFont val="Arial"/>
        <family val="2"/>
      </rPr>
      <t xml:space="preserve">
FORMULA </t>
    </r>
    <r>
      <rPr>
        <sz val="20"/>
        <color theme="1"/>
        <rFont val="Arial"/>
        <family val="2"/>
      </rPr>
      <t>Número de actividades ejecutadas  / Número de actividades establecidas    *100</t>
    </r>
    <r>
      <rPr>
        <b/>
        <sz val="20"/>
        <color theme="1"/>
        <rFont val="Arial"/>
        <family val="2"/>
      </rPr>
      <t xml:space="preserve">
META : </t>
    </r>
    <r>
      <rPr>
        <sz val="20"/>
        <color theme="1"/>
        <rFont val="Arial"/>
        <family val="2"/>
      </rPr>
      <t>100%</t>
    </r>
    <r>
      <rPr>
        <b/>
        <sz val="20"/>
        <color theme="1"/>
        <rFont val="Arial"/>
        <family val="2"/>
      </rPr>
      <t xml:space="preserve">
FRECUENCIA DE MEDICIÓN : </t>
    </r>
    <r>
      <rPr>
        <sz val="20"/>
        <color theme="1"/>
        <rFont val="Arial"/>
        <family val="2"/>
      </rPr>
      <t xml:space="preserve">mensual </t>
    </r>
  </si>
  <si>
    <t xml:space="preserve">Debido a  formulación inadecuada  de planes, programas 
</t>
  </si>
  <si>
    <t xml:space="preserve">Anual </t>
  </si>
  <si>
    <t xml:space="preserve">Revisar  formulación de los planes y programas  </t>
  </si>
  <si>
    <t>Una vez realizada  la asesoria por por parte de la OAP, se revisa que la primera linea haya realizado oportuna y correctamente la formulación de  las actividades a su cargo  requeridas  para los planes y programas institucionales   acorde con  lineamientos normativos y metodológicos  establecidos.</t>
  </si>
  <si>
    <t xml:space="preserve"> En caso de inconsistencias  en la aplicación  de los lineamientos  normativos y metodológicos se  solicitará por correo electrónico  a la primera linea ( dependencias)    realizar los ajustes  a que haya lugar. </t>
  </si>
  <si>
    <t xml:space="preserve">Planes y programas institucionales 
Correo electrónico </t>
  </si>
  <si>
    <t>Cada vez que se presenta una actualización</t>
  </si>
  <si>
    <t>Verificar la justificación de la actualización de   los planes  y programas  para su aprobación  en el CIGD</t>
  </si>
  <si>
    <t>Una vez recibida la solicitud de actualización  por parte de la dependencia  se revisan los planes y programas  a modificar  teniendo en cuenta la justificación y se realiza la asesoria correspondiente  con el fin de no afectar  la planeación institucional  para  su posterior presentación y aprobación por parte del CIGD</t>
  </si>
  <si>
    <t>Si la justificación no tiene soporte  adecuado  la OAP   rechaza la misma o se solicita su ajuste 
Si el comité no aprueba la modificación se rechaza la solicitud de actualización</t>
  </si>
  <si>
    <t>Comunicación oficial 
Acta de comité</t>
  </si>
  <si>
    <t xml:space="preserve">Debido a la no aplicación de los lineamientos emitidos por las entidades competentes para la formulación   de proyectos de inversión / instrumentos de planeación </t>
  </si>
  <si>
    <t xml:space="preserve">Cada vez que se emita un lineamiento por la entidad competente </t>
  </si>
  <si>
    <t xml:space="preserve">Revisar  los lineamientos emitidos por las entidades competentes </t>
  </si>
  <si>
    <t xml:space="preserve">Se  revisa  la metodología (acciones , tiempos,  formatos, etc),  se socializa a la primera linea  (a los responsables de procesos por comunicación) ( a los enlaces por medio de mesas de trabajo)  para  proceder con el acompañamiento y asesoria  en la  formulación / actualización del proyecto o instrumento de planeación </t>
  </si>
  <si>
    <t>En caso de inconsistencias  en la aplicación  de los lineamientos  se realiza consulta con la entidad correspondiente para solicitar la aclaración  en el tema  
y realizar los  ajustes  en  la formulación  / actualización del proyecto o instrumento de planeación</t>
  </si>
  <si>
    <t xml:space="preserve">Mesas de trabajo
Formulación / actualizacion del proyecto de inversión o instrumento de gestión
Comunicación oficial </t>
  </si>
  <si>
    <t>Preventivo</t>
  </si>
  <si>
    <t>La actividad que conlleva el riesgo se ejecuta mínimo 500 veces al año y máximo 5000 veces por año</t>
  </si>
  <si>
    <t xml:space="preserve">Alta </t>
  </si>
  <si>
    <t>El riesgo afecta la imagen de la entidad con algunos usuarios de relevancia frente al logro de los objetivos</t>
  </si>
  <si>
    <t>Moderado</t>
  </si>
  <si>
    <t xml:space="preserve">Alto </t>
  </si>
  <si>
    <t xml:space="preserve">Cada vez que se elabore una solicitud de expedición de Certificado de Disponibilidad Presupuestal </t>
  </si>
  <si>
    <t>Reducir</t>
  </si>
  <si>
    <t xml:space="preserve">Realizar  retroalimentación a los referentes de presupuesto de inversión  de los procesos   en cuanto a los principales errores que se presentan en las solicitudes de expedición de CDP </t>
  </si>
  <si>
    <t xml:space="preserve">Cada vez que se recibe una solicitud de expedición de Certificado de Disponibilidad Presupuestal </t>
  </si>
  <si>
    <t>Verificar y validar objeto contractual , recursos de inversión y  concepto de gasto de la solicitud.</t>
  </si>
  <si>
    <t xml:space="preserve">Cada vez que se recibe  una solicitud de expedición de Certificado de Disponibilidad Presupuestal para aprobación </t>
  </si>
  <si>
    <t xml:space="preserve">CONTROL  DE CAMBIOS </t>
  </si>
  <si>
    <t xml:space="preserve">FECHA </t>
  </si>
  <si>
    <t xml:space="preserve">DESCRIPCION DE LOS CAMBIOS </t>
  </si>
  <si>
    <t xml:space="preserve">JULIO DE 2025 </t>
  </si>
  <si>
    <t xml:space="preserve">Los riesgos : 
1.Posibilidad de pérdida de apropiación de recursos y perdida de imagen institucional,  por una deficiente definición de actividades y metas en los proyectos de inversión, debido a una inadecuada definición de lineamientos y asesoría en la etapa de planeación.
2. Posibilidad de pérdida reputacional, por recursos no cubiertos en la entidad por una insuficiente gestión y/o proyección de necesidades deficiente debido a la aprobación del presupuesto final por debajo de las necesidades proyectadas.
3. Posibilidad de pérdida de credibilidad de nuestros grupos de interés por incumplimiento de las metas y objetivos institucionales debido, tanto a la inadecuada formulación de las metas, como al deficiente seguimiento y análisis de los reportes de avances.
4. Posibilidad de pérdida de credibilidad y confianza con las áreas y aliados estratégicos de la entidad. Por deficiente socialización y gestión de las actividades de cooperación. Debido a un inadecuada definición de lineamientos y procedimientos para el desarrollo efectivo de la cooperación técnica y financiera no reembolsable de la entidad.
5. Posibilidad de pérdida de credibilidad y confianza por una insuficiente capacidad de implementación de estrategias y oportunidad de desarrollo debido a un bajo uso de metodologías e instrumentos para la optimización de la gestión institucional 
6. Posibilidad de perdida de credibilidad y confianza con las áreas de la entidad por incumplimiento de la metodología de administración de riesgos debido a un inadecuado seguimiento en su implementación y gestión 
Se  ajustan de acuerdo con el análisis del contexto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</si>
  <si>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</si>
  <si>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</si>
  <si>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</si>
  <si>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</si>
  <si>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</si>
  <si>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</si>
  <si>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</si>
  <si>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</si>
  <si>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</si>
  <si>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</si>
  <si>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</si>
  <si>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</si>
  <si>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</si>
  <si>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Baja</t>
  </si>
  <si>
    <t xml:space="preserve">Entre 10 y 50 SMLMV </t>
  </si>
  <si>
    <t>Media</t>
  </si>
  <si>
    <t>La actividad que conlleva el riesgo se ejecuta de 24 a 500 veces por año</t>
  </si>
  <si>
    <t xml:space="preserve">Moderado </t>
  </si>
  <si>
    <t xml:space="preserve">Entre 50 y 100 SMLMV </t>
  </si>
  <si>
    <t>Alta</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</si>
  <si>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</si>
  <si>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</si>
  <si>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</si>
  <si>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</si>
  <si>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</si>
  <si>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</si>
  <si>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</si>
  <si>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</si>
  <si>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</si>
  <si>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</si>
  <si>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</si>
  <si>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Alto</t>
  </si>
  <si>
    <t>Extremo</t>
  </si>
  <si>
    <t>JULIO DE 2025</t>
  </si>
  <si>
    <t>MANEJO</t>
  </si>
  <si>
    <t xml:space="preserve">Por  inadecuado manejo de la atención de la emergencia </t>
  </si>
  <si>
    <t xml:space="preserve">Debido a desactualización o inexistencia de procedimientos para el manejo de las emergencias </t>
  </si>
  <si>
    <t xml:space="preserve">Subdirector Operativo </t>
  </si>
  <si>
    <t xml:space="preserve">Profesional contratista
 (enlace planeación) </t>
  </si>
  <si>
    <t xml:space="preserve">Trimestral </t>
  </si>
  <si>
    <t xml:space="preserve">Revisar  que los documentos  esten acordes a la normativa y a la experticia del personal operativo </t>
  </si>
  <si>
    <t xml:space="preserve">se revisa que el contenido de los documentos  del proceso esten acordes con la normativa  relacionada con la atención de emergencias, asi mismo se valida con el personal operativo los aspectos técnicos de  los documentos </t>
  </si>
  <si>
    <t xml:space="preserve">En caso de que los documentos presenten  inconsistencias, se realizan los ajustes a que haya lugar y/o se procede  a documentar las actividades  de atención de emergencias faltantes 
</t>
  </si>
  <si>
    <t xml:space="preserve">Correos electrónicos 
Actas de socialización de documentos 
Piezas gráficas 
Documentos  actualizados / creados   y publicados en la página web </t>
  </si>
  <si>
    <t xml:space="preserve">Realizar análisis y evaluación  de incidentes o servicios de emergencia  con el fin de genrar acciones de mejora </t>
  </si>
  <si>
    <t>Subdiretor operativo</t>
  </si>
  <si>
    <t xml:space="preserve">Julio de 2025 </t>
  </si>
  <si>
    <t xml:space="preserve">Diciembre de 2025 </t>
  </si>
  <si>
    <r>
      <rPr>
        <b/>
        <sz val="20"/>
        <color theme="1"/>
        <rFont val="Arial"/>
        <family val="2"/>
      </rPr>
      <t>NOMBRE</t>
    </r>
    <r>
      <rPr>
        <sz val="20"/>
        <color theme="1"/>
        <rFont val="Arial"/>
        <family val="2"/>
      </rPr>
      <t xml:space="preserve">: Evaluación Incidentes o Servicio 
FORMULA: Número de evaluaciones realizadas 
</t>
    </r>
    <r>
      <rPr>
        <b/>
        <sz val="20"/>
        <color theme="1"/>
        <rFont val="Arial"/>
        <family val="2"/>
      </rPr>
      <t>META:</t>
    </r>
    <r>
      <rPr>
        <sz val="20"/>
        <color theme="1"/>
        <rFont val="Arial"/>
        <family val="2"/>
      </rPr>
      <t xml:space="preserve"> 17
</t>
    </r>
    <r>
      <rPr>
        <b/>
        <sz val="20"/>
        <color theme="1"/>
        <rFont val="Arial"/>
        <family val="2"/>
      </rPr>
      <t>FRECUENCIA DE MEDICIÓN:</t>
    </r>
    <r>
      <rPr>
        <sz val="20"/>
        <color theme="1"/>
        <rFont val="Arial"/>
        <family val="2"/>
      </rPr>
      <t xml:space="preserve"> Semestral</t>
    </r>
  </si>
  <si>
    <t>Fiscal</t>
  </si>
  <si>
    <t>Posibilidad  de efecto dañoso sobre el recurso público</t>
  </si>
  <si>
    <t xml:space="preserve">
Por el no reporte del presunto siniestro  de bienes inventariados para adelantar el proceso de reclamacion al programa de seguros </t>
  </si>
  <si>
    <t xml:space="preserve">DEBIDO A 
la no aplicación de lo establecido en el procedimiento Reclamaciones la programa de seguros </t>
  </si>
  <si>
    <t xml:space="preserve">Profesional contratista  
(enlace planeación) </t>
  </si>
  <si>
    <t xml:space="preserve">cada vez que se presente un siniestro </t>
  </si>
  <si>
    <t xml:space="preserve">revisar que la documentacion este completa  y correcta </t>
  </si>
  <si>
    <t xml:space="preserve">una vez se reciben los documentos soporte del presunto siniestro se procede  a revisar que estos sean los establecidos en el procedimiento de reclamaciones al programa de seguros, y que la informacion sea acorde con el reporte </t>
  </si>
  <si>
    <t xml:space="preserve">En caso  de recibir reportes  de siniestros incompletos ( información y documentación) se devuelve al uniformado para que realice las correcciones del caso </t>
  </si>
  <si>
    <t xml:space="preserve">Elaborar un memorando en el cual se inste a los servidores a cumplir con el reporte y aplicación del procedimiento GR-PR-12 reclamaciones al programa de seguros </t>
  </si>
  <si>
    <t xml:space="preserve">profesional suboperativa </t>
  </si>
  <si>
    <t>Julio de 2025</t>
  </si>
  <si>
    <r>
      <rPr>
        <b/>
        <sz val="20"/>
        <color theme="1"/>
        <rFont val="Arial"/>
        <family val="2"/>
      </rPr>
      <t>NOMBRE</t>
    </r>
    <r>
      <rPr>
        <sz val="20"/>
        <color theme="1"/>
        <rFont val="Arial"/>
        <family val="2"/>
      </rPr>
      <t xml:space="preserve">: Reporte de siniestros 
</t>
    </r>
    <r>
      <rPr>
        <b/>
        <sz val="20"/>
        <color theme="1"/>
        <rFont val="Arial"/>
        <family val="2"/>
      </rPr>
      <t>FORMULA</t>
    </r>
    <r>
      <rPr>
        <sz val="20"/>
        <color theme="1"/>
        <rFont val="Arial"/>
        <family val="2"/>
      </rPr>
      <t xml:space="preserve">: Número de siniestros detectados sin reporte 
</t>
    </r>
    <r>
      <rPr>
        <b/>
        <sz val="20"/>
        <color theme="1"/>
        <rFont val="Arial"/>
        <family val="2"/>
      </rPr>
      <t>META</t>
    </r>
    <r>
      <rPr>
        <sz val="20"/>
        <color theme="1"/>
        <rFont val="Arial"/>
        <family val="2"/>
      </rPr>
      <t xml:space="preserve">: 2
</t>
    </r>
    <r>
      <rPr>
        <b/>
        <sz val="20"/>
        <color theme="1"/>
        <rFont val="Arial"/>
        <family val="2"/>
      </rPr>
      <t>FRECUENCIA DE MEDICIÓN</t>
    </r>
    <r>
      <rPr>
        <sz val="20"/>
        <color theme="1"/>
        <rFont val="Arial"/>
        <family val="2"/>
      </rPr>
      <t xml:space="preserve">: Semestral </t>
    </r>
  </si>
  <si>
    <t>Por información  imprecisa en el formato único de recolección de datos</t>
  </si>
  <si>
    <t xml:space="preserve">DEBIDO al diligenciamiento ilegible, incompleto e impreciso de los incidentes reportados </t>
  </si>
  <si>
    <t xml:space="preserve">comandante de incidente y /o 
comandante de guardia </t>
  </si>
  <si>
    <t xml:space="preserve">cada vez que se presente una emergencia </t>
  </si>
  <si>
    <t xml:space="preserve">Revisar que  la información reportada en el FURD este completa y con la calidad requerida </t>
  </si>
  <si>
    <t>Una vez se recibe  el FURD se revisa de forma aleatoria que el  mismo este  totalmente diligenciado  en forma clara, legible y  sin enmendaduras</t>
  </si>
  <si>
    <t xml:space="preserve">En caso de encontrar inconsistencias  se solicitan las correcciones a que haya lugar </t>
  </si>
  <si>
    <t xml:space="preserve">Muestra aleatoria  de FURD - Formato Unico de Recolección de Datos 
</t>
  </si>
  <si>
    <t>Correctivo</t>
  </si>
  <si>
    <t xml:space="preserve">Implementar el FURD hibrido ( fisico- digital) </t>
  </si>
  <si>
    <r>
      <rPr>
        <b/>
        <sz val="20"/>
        <color theme="1"/>
        <rFont val="Arial"/>
        <family val="2"/>
      </rPr>
      <t>NOMBRE.</t>
    </r>
    <r>
      <rPr>
        <sz val="20"/>
        <color theme="1"/>
        <rFont val="Arial"/>
        <family val="2"/>
      </rPr>
      <t xml:space="preserve"> Diligenciamiento FURD
</t>
    </r>
    <r>
      <rPr>
        <b/>
        <sz val="20"/>
        <color theme="1"/>
        <rFont val="Arial"/>
        <family val="2"/>
      </rPr>
      <t>FORMULA:</t>
    </r>
    <r>
      <rPr>
        <sz val="20"/>
        <color theme="1"/>
        <rFont val="Arial"/>
        <family val="2"/>
      </rPr>
      <t xml:space="preserve"> Número de FURD  con información  imprecisa 
</t>
    </r>
    <r>
      <rPr>
        <b/>
        <sz val="20"/>
        <color theme="1"/>
        <rFont val="Arial"/>
        <family val="2"/>
      </rPr>
      <t xml:space="preserve">META: </t>
    </r>
    <r>
      <rPr>
        <sz val="20"/>
        <color theme="1"/>
        <rFont val="Arial"/>
        <family val="2"/>
      </rPr>
      <t xml:space="preserve"> 5 
</t>
    </r>
    <r>
      <rPr>
        <b/>
        <sz val="20"/>
        <color theme="1"/>
        <rFont val="Arial"/>
        <family val="2"/>
      </rPr>
      <t>FRECUENCIA DE MEDICIÓN</t>
    </r>
    <r>
      <rPr>
        <sz val="20"/>
        <color theme="1"/>
        <rFont val="Arial"/>
        <family val="2"/>
      </rPr>
      <t xml:space="preserve">: Mensual </t>
    </r>
  </si>
  <si>
    <t>Junio de 2025</t>
  </si>
  <si>
    <t xml:space="preserve">los riesgos :
1. Posibilidad de pérdida de imagen institucional por inadecuada inversión de los recursos, debido a la deficiente planeación de la gestión de la subdirección operativa
2.  Posibilidad de pérdida reputacional y económica por atención inadecuada e inoportuna de las emergencias, debido a fallas, tanto en la identificación de recursos logísticos, proyección de necesidades de la operación misional, como en la definición y aplicación de los procedimientos 
se ajustan de acuerdo con el contexto identificado </t>
  </si>
  <si>
    <t>REDUCCIÓN</t>
  </si>
  <si>
    <t xml:space="preserve"> por elaborar formaciones o capacitaciones no acordes con la gestión del riesgo</t>
  </si>
  <si>
    <t xml:space="preserve">Debido a la deficiencia en la revisión de los contenidos temáticos </t>
  </si>
  <si>
    <t xml:space="preserve">Subdirector de gestión del riesgo </t>
  </si>
  <si>
    <r>
      <t xml:space="preserve">Profesional especializado </t>
    </r>
    <r>
      <rPr>
        <sz val="20"/>
        <color rgb="FFFF0000"/>
        <rFont val="Arial"/>
        <family val="2"/>
      </rPr>
      <t xml:space="preserve">
</t>
    </r>
    <r>
      <rPr>
        <sz val="20"/>
        <color theme="1"/>
        <rFont val="Arial"/>
        <family val="2"/>
      </rPr>
      <t xml:space="preserve">
</t>
    </r>
  </si>
  <si>
    <t xml:space="preserve">Una vez se elabore el programa de formación y capacitación / trimestralmente </t>
  </si>
  <si>
    <t xml:space="preserve">Validar  la pertinencia de los contenidos de cada programa </t>
  </si>
  <si>
    <t>Se revisa en conjunto con el equipo de formacion y capacitación que los contenidos de los nuevos programas  y de los existentes  sean pertinentes a la gestión del riesgo</t>
  </si>
  <si>
    <t xml:space="preserve">En caso de presentarse inconsistencias se realizan los ajustes a que hayan lugar </t>
  </si>
  <si>
    <t>Programa de formación y capacitación validado (microcurriculo)</t>
  </si>
  <si>
    <t>Realizar encuestas de satisfacción con la implementación de las capacitaciones</t>
  </si>
  <si>
    <t xml:space="preserve">Profesional especializado </t>
  </si>
  <si>
    <r>
      <t>NOMBRE</t>
    </r>
    <r>
      <rPr>
        <sz val="20"/>
        <color theme="1"/>
        <rFont val="Arial"/>
        <family val="2"/>
      </rPr>
      <t xml:space="preserve"> Porcentaje de satisfacción en formaciones/capacitaciones en gestión del riesgo</t>
    </r>
    <r>
      <rPr>
        <b/>
        <sz val="20"/>
        <color theme="1"/>
        <rFont val="Arial"/>
        <family val="2"/>
      </rPr>
      <t xml:space="preserve">
FORMULA (</t>
    </r>
    <r>
      <rPr>
        <sz val="20"/>
        <color theme="1"/>
        <rFont val="Arial"/>
        <family val="2"/>
      </rPr>
      <t>No. De personas asistentes que calificaron bien la formación/capacitación / Total de personas asistentes a la formación/capacitación)*100</t>
    </r>
    <r>
      <rPr>
        <b/>
        <sz val="20"/>
        <color theme="1"/>
        <rFont val="Arial"/>
        <family val="2"/>
      </rPr>
      <t xml:space="preserve">
META: </t>
    </r>
    <r>
      <rPr>
        <sz val="20"/>
        <color theme="1"/>
        <rFont val="Arial"/>
        <family val="2"/>
      </rPr>
      <t>80%</t>
    </r>
    <r>
      <rPr>
        <b/>
        <sz val="20"/>
        <color theme="1"/>
        <rFont val="Arial"/>
        <family val="2"/>
      </rPr>
      <t xml:space="preserve">
FRECUENCIA DE MEDICIÓN: </t>
    </r>
    <r>
      <rPr>
        <sz val="20"/>
        <color theme="1"/>
        <rFont val="Arial"/>
        <family val="2"/>
      </rPr>
      <t>anual</t>
    </r>
    <r>
      <rPr>
        <b/>
        <sz val="20"/>
        <color theme="1"/>
        <rFont val="Arial"/>
        <family val="2"/>
      </rPr>
      <t xml:space="preserve"> </t>
    </r>
  </si>
  <si>
    <t xml:space="preserve">Por emitir conceptos técnicos (inspecciones, revisión de proyectos,   protección contra incendio y seguridad humana, aglomeraciones de público y/o pirotecnia), que no cumplan con la normatividad vigente </t>
  </si>
  <si>
    <t>Debido a la deficiencia en la  revisión de la información existente</t>
  </si>
  <si>
    <t>Profesional especializado 
(Coordinador de Inspecciones técnicas)</t>
  </si>
  <si>
    <t xml:space="preserve">Mensual </t>
  </si>
  <si>
    <t xml:space="preserve">Validar por medio de visitas  de manera aleatoria  la veracidad de la informacion registrada en el portal de servicios por parte del solicitante </t>
  </si>
  <si>
    <t xml:space="preserve">Durante la visita se validan la condiciones de seguridad humana y protección contra incendios de los establecimientos comerciales frente a la informacion registrada en el aplicativo misional </t>
  </si>
  <si>
    <t xml:space="preserve">En caso en que se encuentren incumplimientos frente a la norma existente se revoca el concepto tecnico y se notifica  la Alcalcia Local para que ejecute las acciones legales pertinentes </t>
  </si>
  <si>
    <t>Formato de visita inspección técnica diligenciado
Comunicación oficial a la Alcadia Local correspondiene, adjuntando las evidencias (cuando aplique)</t>
  </si>
  <si>
    <t>Realizar sensibilizaciones al equipo de trabajo para reforzar y unificar criterios normativos y procedimentales para la emisión de conceptos técnicos</t>
  </si>
  <si>
    <t>Profesional coordinador de inspecciones técnicos</t>
  </si>
  <si>
    <t>Diciembre de 2025</t>
  </si>
  <si>
    <r>
      <t xml:space="preserve">NOMBRE </t>
    </r>
    <r>
      <rPr>
        <sz val="20"/>
        <color theme="1"/>
        <rFont val="Arial"/>
        <family val="2"/>
      </rPr>
      <t xml:space="preserve">Conceptos técnicos </t>
    </r>
    <r>
      <rPr>
        <b/>
        <sz val="20"/>
        <color theme="1"/>
        <rFont val="Arial"/>
        <family val="2"/>
      </rPr>
      <t xml:space="preserve">
FORMULA:</t>
    </r>
    <r>
      <rPr>
        <sz val="20"/>
        <color theme="1"/>
        <rFont val="Arial"/>
        <family val="2"/>
      </rPr>
      <t xml:space="preserve">Número de conceptos técnicos corregidos </t>
    </r>
    <r>
      <rPr>
        <b/>
        <sz val="20"/>
        <color theme="1"/>
        <rFont val="Arial"/>
        <family val="2"/>
      </rPr>
      <t xml:space="preserve">
</t>
    </r>
    <r>
      <rPr>
        <b/>
        <sz val="20"/>
        <rFont val="Arial"/>
        <family val="2"/>
      </rPr>
      <t xml:space="preserve">META </t>
    </r>
    <r>
      <rPr>
        <sz val="20"/>
        <rFont val="Arial"/>
        <family val="2"/>
      </rPr>
      <t xml:space="preserve"> : 0 </t>
    </r>
    <r>
      <rPr>
        <b/>
        <sz val="20"/>
        <color rgb="FFFF0000"/>
        <rFont val="Arial"/>
        <family val="2"/>
      </rPr>
      <t xml:space="preserve">
</t>
    </r>
    <r>
      <rPr>
        <b/>
        <sz val="20"/>
        <rFont val="Arial"/>
        <family val="2"/>
      </rPr>
      <t>FRECUENCIA DE MEDICIÓN :</t>
    </r>
    <r>
      <rPr>
        <b/>
        <sz val="20"/>
        <color theme="1"/>
        <rFont val="Arial"/>
        <family val="2"/>
      </rPr>
      <t xml:space="preserve"> </t>
    </r>
    <r>
      <rPr>
        <sz val="20"/>
        <color theme="1"/>
        <rFont val="Arial"/>
        <family val="2"/>
      </rPr>
      <t xml:space="preserve">mensual </t>
    </r>
  </si>
  <si>
    <t>Profesional y/o técnicos Aglomeraciones de Público SGR</t>
  </si>
  <si>
    <t xml:space="preserve">Cada vez que se reciba solicitud por SUGA </t>
  </si>
  <si>
    <t xml:space="preserve">Validar  la información registrada dentro del SUGA por parte del solicitante </t>
  </si>
  <si>
    <t xml:space="preserve">Se revisa que las especificaciones del evento sean acordes con la normatividad legal vigente </t>
  </si>
  <si>
    <t>En caso en que se encuentren incumplimientos frente a la norma existente se revoca el concepto tecnico y se se remite al SUGA</t>
  </si>
  <si>
    <t>SUGA - Concepto técnico</t>
  </si>
  <si>
    <t>Cada vez que se reciba una solicitud de revisión del proyecto</t>
  </si>
  <si>
    <t xml:space="preserve">Validar  la información suministrada por parte del solicitante </t>
  </si>
  <si>
    <t>Se revisa que las especificaciones normativas vigentes estén contempladas dentro del proyecto</t>
  </si>
  <si>
    <t>En caso de encontrar incumplimientos en la revisión del proyecto se notifica al solicitante las recomendaciones para su subsanación</t>
  </si>
  <si>
    <t>Comunicación oficial (Informe de revisión del proyecto</t>
  </si>
  <si>
    <t xml:space="preserve">Por implementar programas y campañas de prevención en gestión de riesgos no acordes al arbol de programas y campañas </t>
  </si>
  <si>
    <t xml:space="preserve">Debido a la inadecuada revisión  del contenido  del programa / campaña </t>
  </si>
  <si>
    <t>Subdirector de gestión del riesgo</t>
  </si>
  <si>
    <t>Subdirector de gestión del riesgo,</t>
  </si>
  <si>
    <t xml:space="preserve">Cada vez que se genera un programa o campaña </t>
  </si>
  <si>
    <t xml:space="preserve">Revisar y aprobar  que el programa/ campaña este acorde con el árbol de programas y campañas establecido en la guia de elaboracion de programas y campañas </t>
  </si>
  <si>
    <t xml:space="preserve">Se revisa  que el programa o campaña cumpla con la identificacion de los riesgos, definicion de objetivos ,identificación de población objeto y Caracterización de la población objeto  para dar la viabilidad </t>
  </si>
  <si>
    <t>En caso  que le programa o campaña no este acorde con los lineamientos establecidos se solicita  la modificación del contenido.</t>
  </si>
  <si>
    <t xml:space="preserve">Documentos soporte del programa o campaña </t>
  </si>
  <si>
    <t>Realizar encuestas de satisfacción durante la implementación de los programas</t>
  </si>
  <si>
    <t>Profesional (Líder programas y campañas de prevención)</t>
  </si>
  <si>
    <r>
      <t xml:space="preserve">NOMBRE: </t>
    </r>
    <r>
      <rPr>
        <sz val="20"/>
        <color theme="1"/>
        <rFont val="Arial"/>
        <family val="2"/>
      </rPr>
      <t>Programas y campañas</t>
    </r>
    <r>
      <rPr>
        <sz val="20"/>
        <rFont val="Arial"/>
        <family val="2"/>
      </rPr>
      <t xml:space="preserve">
</t>
    </r>
    <r>
      <rPr>
        <b/>
        <sz val="20"/>
        <rFont val="Arial"/>
        <family val="2"/>
      </rPr>
      <t xml:space="preserve">FORMULA: </t>
    </r>
    <r>
      <rPr>
        <sz val="20"/>
        <rFont val="Arial"/>
        <family val="2"/>
      </rPr>
      <t>Número de programas o campañas que después de aplicada la prueba piloto tuvieron correcciones</t>
    </r>
    <r>
      <rPr>
        <b/>
        <sz val="20"/>
        <rFont val="Arial"/>
        <family val="2"/>
      </rPr>
      <t xml:space="preserve">
META: </t>
    </r>
    <r>
      <rPr>
        <sz val="20"/>
        <rFont val="Arial"/>
        <family val="2"/>
      </rPr>
      <t>0</t>
    </r>
    <r>
      <rPr>
        <b/>
        <sz val="20"/>
        <rFont val="Arial"/>
        <family val="2"/>
      </rPr>
      <t xml:space="preserve">
FRECUENCIA DE MEDICIÓN: </t>
    </r>
    <r>
      <rPr>
        <sz val="20"/>
        <rFont val="Arial"/>
        <family val="2"/>
      </rPr>
      <t>anual</t>
    </r>
  </si>
  <si>
    <t xml:space="preserve">Debido a la falta de seguimiento a la implementación del programa / campaña </t>
  </si>
  <si>
    <t>Profesional ( Líder programas y campañas de prevención)</t>
  </si>
  <si>
    <t>Cada vez que se genera un programa o campaña 
En la implementación</t>
  </si>
  <si>
    <t>Revisar los resultados de los programas o campañas implementadas</t>
  </si>
  <si>
    <t>Se revisan los resultados de los programas o campañas implementadas, teniendo en cuenta número de personas que solicitan y número de personas que participan en los programas.</t>
  </si>
  <si>
    <t xml:space="preserve">En caso de presentarse incumplimientos se realizan los ajustes pertinentes al programa o campaña </t>
  </si>
  <si>
    <t>Evidencias ( soportes de ejecución campaña / programa) , indicadores de producto, bases de datos de beneficiarios de los programas</t>
  </si>
  <si>
    <t>Por la no atención oportuna de las acciones o plan de acción derivadas de los Consejos locales de Gestión del Riesgo y Cambio Climático</t>
  </si>
  <si>
    <t>Debido a la falta de seguimiento a las acciones o plan de acción bajo la responsabilidad de la entidad</t>
  </si>
  <si>
    <t>media</t>
  </si>
  <si>
    <t>Profesional especializado</t>
  </si>
  <si>
    <t>Cada vez que se asista a un consejo local de de Gestión del Riesgo y Cambio Climático</t>
  </si>
  <si>
    <t xml:space="preserve">Revisar los reportes y asignar los compromisos a los responsables </t>
  </si>
  <si>
    <t>Se consolidan las actas en un forms y se registra en un cuadro de control, en los reportes se revisa la asistencias, los compromisos adquiridos por parte de la entidad. Revisados los compromisos se programan el desarrollo del mismo con la subdirección correspondiente. Se transmite a la subdirección correspondiente para que inicie su implementación</t>
  </si>
  <si>
    <t>En caso de encontrar que un compromiso no es competencia de la entidad, el delegado tendrá que informar en la próxima sesión</t>
  </si>
  <si>
    <t>Sharepoint (seguimiento compromisos Consejos Locales)</t>
  </si>
  <si>
    <t>Realizar reunión con Operativa para coordinar el cumplimiento de compromisos</t>
  </si>
  <si>
    <t xml:space="preserve">Contratista especializado </t>
  </si>
  <si>
    <r>
      <t xml:space="preserve">NOMBRE: </t>
    </r>
    <r>
      <rPr>
        <sz val="20"/>
        <color theme="1"/>
        <rFont val="Arial"/>
        <family val="2"/>
      </rPr>
      <t xml:space="preserve">Compromisos del plan de acción derivadas de los Consejos locales de Gestión del Riesgo y Cambio Climático </t>
    </r>
    <r>
      <rPr>
        <b/>
        <sz val="20"/>
        <color theme="1"/>
        <rFont val="Arial"/>
        <family val="2"/>
      </rPr>
      <t xml:space="preserve">
FORMULA: </t>
    </r>
    <r>
      <rPr>
        <sz val="20"/>
        <color theme="1"/>
        <rFont val="Arial"/>
        <family val="2"/>
      </rPr>
      <t>(Compromisos del plan de acción derivadas de los Consejos locales de Gestión del Riesgo y Cambio Climático realizadas / Compromisos del plan de acción derivadas de los Consejos locales de Gestión del Riesgo y Cambio Climático programadas)*100</t>
    </r>
    <r>
      <rPr>
        <b/>
        <sz val="20"/>
        <color theme="1"/>
        <rFont val="Arial"/>
        <family val="2"/>
      </rPr>
      <t xml:space="preserve">
META: </t>
    </r>
    <r>
      <rPr>
        <sz val="20"/>
        <color theme="1"/>
        <rFont val="Arial"/>
        <family val="2"/>
      </rPr>
      <t>100%</t>
    </r>
    <r>
      <rPr>
        <b/>
        <sz val="20"/>
        <color theme="1"/>
        <rFont val="Arial"/>
        <family val="2"/>
      </rPr>
      <t xml:space="preserve">
FRECUENCIA DE MEDICIÓN: </t>
    </r>
    <r>
      <rPr>
        <sz val="20"/>
        <color theme="1"/>
        <rFont val="Arial"/>
        <family val="2"/>
      </rPr>
      <t>trimestral</t>
    </r>
  </si>
  <si>
    <t xml:space="preserve">Los riesgos : 
1.Posibilidad de pérdida reputacional por no realizar una adecuada planificación de los productos asociados al proceso debido a la deficiencia del análisis de datos. NO ES UN RIESGO 
2.Posibilidad de pérdida reputacional al no diseñar, formular e implementar programas y campañas de prevención de manera adecuada por falta de recursos humanos, tecnológicos y financieros. SE AJUSTA POR :  Por elaboración de programas y  campañas de prevención en gestión de riesgos no   acordes al arbol de programas y campañas 
3.Posibilidad de pérdida reputacional al no desarrollar las actividades necesarias para la prestación de los servicios de inspecciones técnicas, revisión de proyectos y la emisión del concepto técnico de  seguridad humana y protección contra incendios por falta de recursos humanos, tecnológicos y financieros . SE AJUSTA POR : Por emitir   conceptos técnicos (inspecciones, revisión de proyectos ,   protección contra  incendio y seguridad humana , aglomeraciones de público y/o pirotecnia ), que no cumplan con la normatividad vigente 
4.Posibilidad de pérdida reputacional al no emitir el concepto respectivo de aglomeraciones de público y/o pirotecnia, de conformidad con la normatividad vigente por falta de recursos humanos, tecnológicos y financieros. SE AJUSTA POR : Por emitir   conceptos técnicos (inspecciones, revisión de proyectos ,   protección contra  incendio y seguridad humana , aglomeraciones de público y/o pirotecnia ), que no cumplan con la normatividad vigente 
5.Posibilidad de pérdida reputacional al no tener procesos formativos que permitan el conocimiento en la gestión del riesgo por falta de recursos  humanos, tecnológicos y financieros . SE  AJUSTA POR   no cumplir  con el   plan de acción de formación y capacitación   en  gestión de riesgo en cumplimiento a la normatividad vigente </t>
  </si>
  <si>
    <t xml:space="preserve">Código: GE-PR08- FT01	</t>
  </si>
  <si>
    <t>Por la generación de información tecnica  imprecisa requerida para  el desarrollo de actividades en los procesos de reducción y manejo</t>
  </si>
  <si>
    <t xml:space="preserve">Debido a la falta de calidad de datos de la entidad 
</t>
  </si>
  <si>
    <r>
      <t xml:space="preserve">Servidor de planta </t>
    </r>
    <r>
      <rPr>
        <sz val="20"/>
        <rFont val="Arial"/>
        <family val="2"/>
      </rPr>
      <t xml:space="preserve">o contratista 
( Lider de caracterizacion y analisis de escenarios de riesgos) </t>
    </r>
    <r>
      <rPr>
        <sz val="20"/>
        <color rgb="FFFF0000"/>
        <rFont val="Arial"/>
        <family val="2"/>
      </rPr>
      <t xml:space="preserve">
</t>
    </r>
    <r>
      <rPr>
        <sz val="20"/>
        <color theme="1"/>
        <rFont val="Arial"/>
        <family val="2"/>
      </rPr>
      <t xml:space="preserve">
</t>
    </r>
  </si>
  <si>
    <t xml:space="preserve">Validar información contenida en la base de datos de suboperativa </t>
  </si>
  <si>
    <t xml:space="preserve">dependiendo del escenario de riesgo  a  analizar  en la vigencia se validan  y verifican las variables  del escenario ( ubicación, areas de afectación, causa y subtipo del incidente) frente a la descripcion del incidente reportado y a información sumistrada por fuentes externas </t>
  </si>
  <si>
    <t>En caso de encontrar inconsistencias / datos desactualizados  en la base de datos  se reporta a la subdirección operativa  para su corrección</t>
  </si>
  <si>
    <t xml:space="preserve">Base  de datos  
Correo electrónico reportando la inconsistencia / actualización </t>
  </si>
  <si>
    <t xml:space="preserve">
Realizar mesas de trabajo para retroalimentar el reporte   y generacion de datos entregados al proceso de conocimiento por parte del proceso de manejo
</t>
  </si>
  <si>
    <t xml:space="preserve">Servidor  de planta o contratista 
(Coordinador producción e innovación) </t>
  </si>
  <si>
    <r>
      <t xml:space="preserve">NOMBRE: </t>
    </r>
    <r>
      <rPr>
        <sz val="20"/>
        <color theme="1"/>
        <rFont val="Arial"/>
        <family val="2"/>
      </rPr>
      <t>Requerimientos de informacion técnica</t>
    </r>
    <r>
      <rPr>
        <b/>
        <sz val="20"/>
        <color theme="1"/>
        <rFont val="Arial"/>
        <family val="2"/>
      </rPr>
      <t xml:space="preserve"> 
FORMULA </t>
    </r>
    <r>
      <rPr>
        <sz val="20"/>
        <color theme="1"/>
        <rFont val="Arial"/>
        <family val="2"/>
      </rPr>
      <t xml:space="preserve">Número de requerimientos recibidos  por información técnica  imprecisa </t>
    </r>
    <r>
      <rPr>
        <b/>
        <sz val="20"/>
        <color theme="1"/>
        <rFont val="Arial"/>
        <family val="2"/>
      </rPr>
      <t xml:space="preserve">
META : 0 
FRECUENCIA DE MEDICIÓN</t>
    </r>
    <r>
      <rPr>
        <sz val="20"/>
        <color theme="1"/>
        <rFont val="Arial"/>
        <family val="2"/>
      </rPr>
      <t xml:space="preserve">:Mensual </t>
    </r>
  </si>
  <si>
    <t>Servidor de planta o contratista 
( Equipo de caracterizacion y analisis de escenarios de riesgos)</t>
  </si>
  <si>
    <t xml:space="preserve">Cada vez que requiera </t>
  </si>
  <si>
    <t xml:space="preserve">Verificar   las condiciones actuales del territorio versus  la información cartográfica disponible  en medios oficiales </t>
  </si>
  <si>
    <t>se realizan visitas en campo y /o reuniones con  el  referente  territorial  para cotejar la información cartografica dispuesta en medios oficiales  contra  las condiciones  actuales del territorio con el fin de actualizar los datos  para    poder generar información tecnica precisa</t>
  </si>
  <si>
    <t xml:space="preserve">Se realizan las correcciones  en la base de datos geográfica (GDB) </t>
  </si>
  <si>
    <t xml:space="preserve">Base de datos geográfica (GDB) - última versión
Registro fotográfico - informe
</t>
  </si>
  <si>
    <t xml:space="preserve">Los riesgos :
1. Probabilidad de pérdida reputacional y económica  por falta de asertividad en las proyecciones y  toma de decisiones para la operación misional, debido a deficiencia en los atributos de la información recolectada y comunicada
2. Probabilidad de pérdida reputacional e impacto económico por imprecisión en la definición de las especificaciones técnicas de las necesidades, debido a falta de información o desconocimiento técnico .
SE AJUSTAN TENIENDO EN CUENTA EL CONTEXTO </t>
  </si>
  <si>
    <t>P</t>
  </si>
  <si>
    <t xml:space="preserve">GESTIÓN TECNOLOGÍAS DE LA INFORMACIÓN Y LAS COMUNICACIONES </t>
  </si>
  <si>
    <t xml:space="preserve">  Por difusión de información inoportuna e incorrecta de la gestion relacionada con  la misionalidad de la entidad </t>
  </si>
  <si>
    <t xml:space="preserve">Debido a omisiones  en el seguimiento  a la divulgación </t>
  </si>
  <si>
    <t xml:space="preserve">Media </t>
  </si>
  <si>
    <t xml:space="preserve">Directora  General </t>
  </si>
  <si>
    <t>Líder de Comunicaciones y Prensa o quien éste designe</t>
  </si>
  <si>
    <t>Verificar las acciones comunicativas y de información pública, del personal operativo y administrativo de la entidad  frente a los periodistas en un taller de voceria</t>
  </si>
  <si>
    <t xml:space="preserve">A traves de  este taller se refuerza  el procedimiento de Divulgación de la Información y la manera en que se debe abordar el manejo de la comunicación en los medios con el fin de evitar difusión de información incorrecta </t>
  </si>
  <si>
    <t xml:space="preserve">En caso de detectar difusión de información incorrecta se hace un  llamado a realizar las acciones de acuerdo al Procedimiento de divulgación </t>
  </si>
  <si>
    <t>Acta de reunión  o fotos del taller</t>
  </si>
  <si>
    <t xml:space="preserve">Elaborar  ABC  del  buen vocero en la entidad </t>
  </si>
  <si>
    <t>Noviembre de 2025</t>
  </si>
  <si>
    <t xml:space="preserve">Cuando se presente una emergencia relevante </t>
  </si>
  <si>
    <t>Validar la aprobación de vocería por parte de la Dirección General hacia la o las personas pertinentes para brindar información en medios de comunicación</t>
  </si>
  <si>
    <t xml:space="preserve">De acuerdo a las solicitudes de vocería de los medios de comunicación, coordinar acciones para proponer personas idóneas y, de esta forma, obtener la autorización por parte de la Dirección para que se pueda proceder con la vocería pertinente y sobre el tema adecuado de forma oportuna </t>
  </si>
  <si>
    <t xml:space="preserve">En caso de detectar difusión de información inoportuna  se realiza  un llamado a realizar las acciones de acuerdo al Procedimiento de divulgación </t>
  </si>
  <si>
    <t>Pantallazo de los chats con la Dirección de la Entidad, de tal forma que se evidencie la autorización de vocería.</t>
  </si>
  <si>
    <t xml:space="preserve">Semanal </t>
  </si>
  <si>
    <t>Verificar la información de los incidentes que atiende la entidad, de tal forma que se emitan de forma oportuna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</si>
  <si>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</si>
  <si>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En caso de detectar difusión de información inoportuna se realiza un llamado al cumplimiento de las acciones determinadas.</t>
  </si>
  <si>
    <t>Pantallazo del celular de Comunicaciones y Prensa, en el que se evidencie la aprobacion pertinente.</t>
  </si>
  <si>
    <t>Muy baja</t>
  </si>
  <si>
    <t xml:space="preserve">Verificar la información de la emergencia con el comandante del incidente  de tal forma que se pueda clasificar  y pasar a un lenguaje común de la ciudadania </t>
  </si>
  <si>
    <t xml:space="preserve">se realiza la verificación del origen y causa de la emergencia, asi como de la afectacion en los bienes y personas, de tal forma que se pueda proceder con la entrega completa y adecuada de información  pública  a  traves de la pieza comunicacional adecuada a la población objetivo </t>
  </si>
  <si>
    <t xml:space="preserve">En caso de detectar difusión de información incorrecta se hace un alcance a la información socializada  con el apoyo del comandante del incidente </t>
  </si>
  <si>
    <t xml:space="preserve">Pieza comunicacional emitida
Pantallazo de los chats con la información corregida en los casos que aplique </t>
  </si>
  <si>
    <r>
      <rPr>
        <b/>
        <sz val="30"/>
        <color theme="1"/>
        <rFont val="Arial"/>
        <family val="2"/>
      </rPr>
      <t xml:space="preserve">NOMBRE : </t>
    </r>
    <r>
      <rPr>
        <sz val="30"/>
        <color theme="1"/>
        <rFont val="Arial"/>
        <family val="2"/>
      </rPr>
      <t xml:space="preserve">Noticias emitidas </t>
    </r>
    <r>
      <rPr>
        <b/>
        <sz val="30"/>
        <color theme="1"/>
        <rFont val="Arial"/>
        <family val="2"/>
      </rPr>
      <t xml:space="preserve">
FRECUENCIA DE MEDICIÓN FORMULA:</t>
    </r>
    <r>
      <rPr>
        <sz val="30"/>
        <color theme="1"/>
        <rFont val="Arial"/>
        <family val="2"/>
      </rPr>
      <t xml:space="preserve"> Número de noticias incorrectas e inoportunas emitidas/  Total de noticias  emitidas
</t>
    </r>
    <r>
      <rPr>
        <b/>
        <sz val="30"/>
        <color theme="1"/>
        <rFont val="Arial"/>
        <family val="2"/>
      </rPr>
      <t>META :</t>
    </r>
    <r>
      <rPr>
        <sz val="30"/>
        <color theme="1"/>
        <rFont val="Arial"/>
        <family val="2"/>
      </rPr>
      <t xml:space="preserve"> 10%
</t>
    </r>
    <r>
      <rPr>
        <b/>
        <sz val="30"/>
        <color theme="1"/>
        <rFont val="Arial"/>
        <family val="2"/>
      </rPr>
      <t xml:space="preserve">
FRECUENCIA  DE MEDICIÓN:</t>
    </r>
    <r>
      <rPr>
        <sz val="30"/>
        <color theme="1"/>
        <rFont val="Arial"/>
        <family val="2"/>
      </rPr>
      <t xml:space="preserve"> Mensual 
</t>
    </r>
    <r>
      <rPr>
        <b/>
        <sz val="20"/>
        <color theme="1"/>
        <rFont val="Arial"/>
        <family val="2"/>
      </rPr>
      <t/>
    </r>
  </si>
  <si>
    <t>Posibilidad de pérdida económica y reputacional</t>
  </si>
  <si>
    <t xml:space="preserve">por la no ejecución  de las iniciativas y proyectos establecidos en el PETI </t>
  </si>
  <si>
    <t xml:space="preserve">Dirección General </t>
  </si>
  <si>
    <t xml:space="preserve">Profesional especializado sistemas  
(lider ) </t>
  </si>
  <si>
    <t>Mensual</t>
  </si>
  <si>
    <t xml:space="preserve">Validar el informe  de ejecución de cada linea del  grupo de tecnologia </t>
  </si>
  <si>
    <t>Se revisa el informe de gestión de cada linea del grupo de tecnologia validando la ejecucion de las iniciativas y  proyectos plasmados en el PETI</t>
  </si>
  <si>
    <t xml:space="preserve">en caso de encontrar  retrasos en la ejecución de las iniciativas  y proyectos se valida el estado de la contratación de las mismas </t>
  </si>
  <si>
    <t xml:space="preserve">Informe de gestión
Acta de reunión de comité del avance de los procesos / Correo electrónico al apoyo técnico  </t>
  </si>
  <si>
    <t xml:space="preserve">Lider TIC </t>
  </si>
  <si>
    <r>
      <rPr>
        <b/>
        <sz val="30"/>
        <color theme="1"/>
        <rFont val="Arial"/>
        <family val="2"/>
      </rPr>
      <t xml:space="preserve">NOMBRE: </t>
    </r>
    <r>
      <rPr>
        <sz val="30"/>
        <color theme="1"/>
        <rFont val="Arial"/>
        <family val="2"/>
      </rPr>
      <t xml:space="preserve">Actividades PETI
</t>
    </r>
    <r>
      <rPr>
        <b/>
        <sz val="30"/>
        <color theme="1"/>
        <rFont val="Arial"/>
        <family val="2"/>
      </rPr>
      <t xml:space="preserve">FORMULA: </t>
    </r>
    <r>
      <rPr>
        <sz val="30"/>
        <color theme="1"/>
        <rFont val="Arial"/>
        <family val="2"/>
      </rPr>
      <t xml:space="preserve">No. Actividedes ejecutadas /No. Total de actividades programadas en el PETI *100
</t>
    </r>
    <r>
      <rPr>
        <b/>
        <sz val="30"/>
        <color theme="1"/>
        <rFont val="Arial"/>
        <family val="2"/>
      </rPr>
      <t xml:space="preserve">META: </t>
    </r>
    <r>
      <rPr>
        <sz val="30"/>
        <color theme="1"/>
        <rFont val="Arial"/>
        <family val="2"/>
      </rPr>
      <t xml:space="preserve">Lograr una meta sobresaliente entre el 90% y el 100% de las actividades
</t>
    </r>
    <r>
      <rPr>
        <b/>
        <sz val="30"/>
        <color theme="1"/>
        <rFont val="Arial"/>
        <family val="2"/>
      </rPr>
      <t xml:space="preserve">
FRECUENCIA DE MEDICIÓN</t>
    </r>
    <r>
      <rPr>
        <sz val="30"/>
        <color theme="1"/>
        <rFont val="Arial"/>
        <family val="2"/>
      </rPr>
      <t>: Mensual</t>
    </r>
  </si>
  <si>
    <t>Debido a  la no atención  de la solicitud de requerimientos de las  dependencias</t>
  </si>
  <si>
    <t xml:space="preserve">Personal asignado a la gestión de proyectos de TI </t>
  </si>
  <si>
    <t xml:space="preserve">cada vez que se genere un requerimiento de la categoria de proyectos en la mesa de ayuda   </t>
  </si>
  <si>
    <t xml:space="preserve">Validar información del  requerimiento     de la categoria  de proyectos </t>
  </si>
  <si>
    <t>Recibido el requerimiento, se revisa su viabilidad y nuevas funcionalidades en el proceso ó en la plataforma tecnológica</t>
  </si>
  <si>
    <t>si el requerimiento no es viable se rechazará y se informará al lider del proceso, para que analice otras alternativas</t>
  </si>
  <si>
    <t xml:space="preserve"> por  perdida de la seguridad de la información ( confidencialidad , integridad ) </t>
  </si>
  <si>
    <t>Debido a falta de controles tecnológicos</t>
  </si>
  <si>
    <t xml:space="preserve">Profesional especializado sistemas  (contratista)  </t>
  </si>
  <si>
    <t xml:space="preserve">Verificar  las consolas de las plataformas de seguridad </t>
  </si>
  <si>
    <t xml:space="preserve">Se revisa en la consola correspondiente que todos los equipos de la entidad  tengan instalada la plataforma de seguridad ENDPOINT adicionalmente se revisan las alertas criticas  que se puedan generar en los mismos  </t>
  </si>
  <si>
    <t xml:space="preserve">En caso de evidenciar que un equipo  presenta mallware se procede a gestionar el incidente </t>
  </si>
  <si>
    <t xml:space="preserve">Informe de verificación
Tickets de Aranda </t>
  </si>
  <si>
    <t xml:space="preserve">Adquirir solución  tecnologica  de gestión de vulnerabilidades y remediación automática </t>
  </si>
  <si>
    <r>
      <rPr>
        <b/>
        <sz val="30"/>
        <color theme="1"/>
        <rFont val="Arial"/>
        <family val="2"/>
      </rPr>
      <t xml:space="preserve">NOMBRE: </t>
    </r>
    <r>
      <rPr>
        <sz val="30"/>
        <color theme="1"/>
        <rFont val="Arial"/>
        <family val="2"/>
      </rPr>
      <t xml:space="preserve">Gestión de Incidentes
</t>
    </r>
    <r>
      <rPr>
        <b/>
        <sz val="30"/>
        <color theme="1"/>
        <rFont val="Arial"/>
        <family val="2"/>
      </rPr>
      <t>FORMULA:</t>
    </r>
    <r>
      <rPr>
        <sz val="30"/>
        <color theme="1"/>
        <rFont val="Arial"/>
        <family val="2"/>
      </rPr>
      <t xml:space="preserve"> Numero  de incidentes criticos tratados oportunamente /Total de Incidentes Criticos reportados *100
</t>
    </r>
    <r>
      <rPr>
        <b/>
        <sz val="30"/>
        <color theme="1"/>
        <rFont val="Arial"/>
        <family val="2"/>
      </rPr>
      <t xml:space="preserve">META: </t>
    </r>
    <r>
      <rPr>
        <sz val="30"/>
        <color theme="1"/>
        <rFont val="Arial"/>
        <family val="2"/>
      </rPr>
      <t xml:space="preserve"> Mayor 86%  
</t>
    </r>
    <r>
      <rPr>
        <b/>
        <sz val="30"/>
        <color theme="1"/>
        <rFont val="Arial"/>
        <family val="2"/>
      </rPr>
      <t xml:space="preserve">FRECUENCIA DE MEDICIÓN: </t>
    </r>
    <r>
      <rPr>
        <sz val="30"/>
        <color theme="1"/>
        <rFont val="Arial"/>
        <family val="2"/>
      </rPr>
      <t xml:space="preserve">Bimestral </t>
    </r>
  </si>
  <si>
    <t>Revisar el reporte de incidentes de Seguridad de la Información</t>
  </si>
  <si>
    <t xml:space="preserve">Se  revisa en aranda  el reporte de incidentes presentados con el fin de analizar causa raiz y tomar las acciones a que haya lugar. Si el incidente es de impacto critico se diligencia el formato de reporte de incidentes y se reporta al COLCERT. Si el impacto es moderado o bajo se realiza mesa de trabajo con el grupo TIC para revisar lecciones aprendidas </t>
  </si>
  <si>
    <t>Se diligencia formato de reporte de incidentes , se estudia la causa raiz y se establecen acciones correctivas y preventivas para evitar reincidencia</t>
  </si>
  <si>
    <t>Tickets de Aranda
Formato de reporte de Incidente</t>
  </si>
  <si>
    <t xml:space="preserve">
Debido al  incumplimiento de las politicas de seguridad y privacidad de la informacion por parte de las dependencias 
</t>
  </si>
  <si>
    <t xml:space="preserve">Profesional especializado  (contratista - oficial de seguridad) </t>
  </si>
  <si>
    <t xml:space="preserve">Validar la realización de charlas / sensibilizaciones / capacitaciones </t>
  </si>
  <si>
    <t xml:space="preserve"> teniendo en cuenta el MSPI se establecen las diferentes charlas / sensibilizaciones / capacitaciones que refuerzan los procesos de aseguramiento en el personal, los procesos y las TIC</t>
  </si>
  <si>
    <t xml:space="preserve">Reprogramar  charlas / sensibilizaciones / capacitaciones </t>
  </si>
  <si>
    <t xml:space="preserve">Listado de asistencia  fisica o digital </t>
  </si>
  <si>
    <t xml:space="preserve">por la indisponibilidad de los servicios tecnologicos de la entidad </t>
  </si>
  <si>
    <t>Debido   falla de energía.</t>
  </si>
  <si>
    <t xml:space="preserve">Equipo  TIC </t>
  </si>
  <si>
    <t xml:space="preserve">Cada vez que falle la energia </t>
  </si>
  <si>
    <t>Verificar el funcionamiento UPS  o planta eléctrica</t>
  </si>
  <si>
    <t xml:space="preserve">La UPS y planta electrica se activan  al presentarse un fallo en la energia </t>
  </si>
  <si>
    <t xml:space="preserve">En caso de no  entrar en funcionamiento ni la UPS ni la planta se revisan se revisan  las causas y procede a tomar las acciones a que haya lugar </t>
  </si>
  <si>
    <t>Tickets de Aranda</t>
  </si>
  <si>
    <t>Automático</t>
  </si>
  <si>
    <t xml:space="preserve">
1. Adquirir solución o servicio para plan de recuperación de desastres tecnológico.
2. gestionar renovación tecnológica de plataforma crítica.
</t>
  </si>
  <si>
    <t xml:space="preserve">
Lider Tic </t>
  </si>
  <si>
    <r>
      <t xml:space="preserve">NOMBRE: </t>
    </r>
    <r>
      <rPr>
        <sz val="30"/>
        <rFont val="Arial"/>
        <family val="2"/>
      </rPr>
      <t xml:space="preserve">Gestión de Incidentes
</t>
    </r>
    <r>
      <rPr>
        <b/>
        <sz val="30"/>
        <rFont val="Arial"/>
        <family val="2"/>
      </rPr>
      <t xml:space="preserve">
FORMULA: </t>
    </r>
    <r>
      <rPr>
        <sz val="30"/>
        <rFont val="Arial"/>
        <family val="2"/>
      </rPr>
      <t xml:space="preserve">Numero  de incidentes criticos tratados oportunamente /Total de Incidentes Criticos reportados *100
 </t>
    </r>
    <r>
      <rPr>
        <b/>
        <sz val="30"/>
        <rFont val="Arial"/>
        <family val="2"/>
      </rPr>
      <t xml:space="preserve">
META:  </t>
    </r>
    <r>
      <rPr>
        <sz val="30"/>
        <rFont val="Arial"/>
        <family val="2"/>
      </rPr>
      <t>Mayor 86%</t>
    </r>
    <r>
      <rPr>
        <b/>
        <sz val="30"/>
        <rFont val="Arial"/>
        <family val="2"/>
      </rPr>
      <t xml:space="preserve">  
FRECUENCIA DE MEDICIÓN: </t>
    </r>
    <r>
      <rPr>
        <sz val="30"/>
        <rFont val="Arial"/>
        <family val="2"/>
      </rPr>
      <t xml:space="preserve">Bimestral </t>
    </r>
  </si>
  <si>
    <t>Debido a ataque cibernético.</t>
  </si>
  <si>
    <t xml:space="preserve">Cada vez que suceda un ataque cibernético  de alto impacto </t>
  </si>
  <si>
    <t xml:space="preserve">Validar que servicios  o información fueron  afectados </t>
  </si>
  <si>
    <t xml:space="preserve">Una vez sucedido el ataque cibernetico se activa el protocolo de respuesta a incidentes para cada uno de los diferentes servicios digitales  e infomación con el fin de identificar cual fue el nivel de afectación o impacto y  que se debe recuperar </t>
  </si>
  <si>
    <t xml:space="preserve">En caso de no  reestablecer los servicios digitales o pérdida de información critica se activa el plan de gestión y comunicación de crisis </t>
  </si>
  <si>
    <t xml:space="preserve">Tickets de Aranda
Formato de reporte de Incidente
</t>
  </si>
  <si>
    <t xml:space="preserve">profesional  (contratista)  </t>
  </si>
  <si>
    <t>Verificar la realización de las copias de seguridad</t>
  </si>
  <si>
    <t xml:space="preserve">se realiza de prueba de restauración con el fin de validar la correcta realización de las copias de seguridad </t>
  </si>
  <si>
    <t xml:space="preserve">En caso de encontrar  fallas en las copias de seguridad se establecen los correctivos pertinentes </t>
  </si>
  <si>
    <t xml:space="preserve">Profesional
 ( contratista)  (supervisor de contrato) </t>
  </si>
  <si>
    <t>mensual</t>
  </si>
  <si>
    <t xml:space="preserve">Se  revisan las causas de la indisponibilidad tecnologica y se genera reporte de  incidente de seguridad de la información y se establecen acciones a tomar </t>
  </si>
  <si>
    <t xml:space="preserve">tomar las acciones correpsondientes con el fin de asegurar la disponibilidad tecnologica </t>
  </si>
  <si>
    <t>CAUSA RAIZ 
(Iniciar con 
DEBIDO A )+B:TF18G:OF18G:OB:AJB:VB:UB:TF18B:U</t>
  </si>
  <si>
    <t>GESTIÓN DE RECURSOS</t>
  </si>
  <si>
    <t xml:space="preserve">Por presentar estados financieros inconsistentes
</t>
  </si>
  <si>
    <t xml:space="preserve">Debido a  deficiencias en la revisión de los reportes para el cierre contable remitidos por cada Subdirección u Oficina
</t>
  </si>
  <si>
    <t>Subdirector Corporativo</t>
  </si>
  <si>
    <t xml:space="preserve">Profesional Universitario del área contable </t>
  </si>
  <si>
    <t xml:space="preserve">  Verificar  información registrada en el aplicativo contable  vs los reportes remitidos  por cada  Subdirección u Oficina que generan información contable</t>
  </si>
  <si>
    <t>Recibidos  los reportes para el cierre contable de cada Subdirección u Oficina, se verifica que los comprobantes registrados en el sistema contable incluyan la totalidad de operaciones del mes , sean exactos y veraces  para proceder a generar los  reportes contables y balance de prueba</t>
  </si>
  <si>
    <t>Si la información ingresada por los responsables de registro en cada subdirección u oficina  no corresponde con los reportes se solicitarán los documentos faltantes y/ o los ajustes en los registros realizados en el aplicativo.</t>
  </si>
  <si>
    <t xml:space="preserve">Reportes de cierres (Memorandos
Correos electrónicos)
Comprobante contable 
Correos electrónicos  para subsanar inconsistencias 
</t>
  </si>
  <si>
    <t>Verificar trimestralmente las cifras del balance de prueba con los informes conciliados, con el fin de validar su consistencia y razonabilidad.  Se evidenciará a través de la validación exitosa de la Contaduría General de la Nación y la Dirección Distrital de Contabilidad (4 reportes de validación exitosa).</t>
  </si>
  <si>
    <t>Julio de  2025</t>
  </si>
  <si>
    <t xml:space="preserve">Diciembre de  2025 </t>
  </si>
  <si>
    <r>
      <t xml:space="preserve">NOMBRE. </t>
    </r>
    <r>
      <rPr>
        <sz val="36"/>
        <color theme="1"/>
        <rFont val="Arial"/>
        <family val="2"/>
      </rPr>
      <t xml:space="preserve">Porcentaje de notas a los estados financieros reveladas correctamente
</t>
    </r>
    <r>
      <rPr>
        <b/>
        <sz val="36"/>
        <color theme="1"/>
        <rFont val="Arial"/>
        <family val="2"/>
      </rPr>
      <t>FORMULA.</t>
    </r>
    <r>
      <rPr>
        <sz val="36"/>
        <color theme="1"/>
        <rFont val="Arial"/>
        <family val="2"/>
      </rPr>
      <t xml:space="preserve"> (No. de notas sin observaciones por parte de los órganos de control internos y externos/Total de notas a los estados financieros elaboradas)*100</t>
    </r>
    <r>
      <rPr>
        <b/>
        <sz val="36"/>
        <color theme="1"/>
        <rFont val="Arial"/>
        <family val="2"/>
      </rPr>
      <t xml:space="preserve">
META :</t>
    </r>
    <r>
      <rPr>
        <sz val="36"/>
        <color theme="1"/>
        <rFont val="Arial"/>
        <family val="2"/>
      </rPr>
      <t>100%</t>
    </r>
    <r>
      <rPr>
        <b/>
        <sz val="36"/>
        <color theme="1"/>
        <rFont val="Arial"/>
        <family val="2"/>
      </rPr>
      <t xml:space="preserve">
FRECUENCIA : </t>
    </r>
    <r>
      <rPr>
        <sz val="36"/>
        <color theme="1"/>
        <rFont val="Arial"/>
        <family val="2"/>
      </rPr>
      <t>Anual</t>
    </r>
  </si>
  <si>
    <t>Debido a deficiencias en la revisión del  reporte contable y balance de prueba</t>
  </si>
  <si>
    <t xml:space="preserve">Profesional Universitario / Profesional Especializado
del área contable </t>
  </si>
  <si>
    <t xml:space="preserve">  Verificar  reportes contables y el balance de prueba  </t>
  </si>
  <si>
    <t>Revisar que los saldos de cuentas y subcuentas correspondan con la información enviada por cada Subdirección u Oficina para el cierre contable .</t>
  </si>
  <si>
    <t>Si los reportes contables no corresponden con la información enviada, el profesional universitario  actualiza en el aplcativo contable la información   de los comprobantes contables o incluye ajustes de cierre  de acuerdo con el análisis de  las diferencias presentadas</t>
  </si>
  <si>
    <t xml:space="preserve">Reportes contables y el balance de prueba  (Libros auxiliares generados en
Excel) 
Aplicativo  contable 
</t>
  </si>
  <si>
    <t>Cuando se presente el evento</t>
  </si>
  <si>
    <t xml:space="preserve">Revisar los ajustes requeridos </t>
  </si>
  <si>
    <t xml:space="preserve">Se revisan nuevamente los estados financieros  y se  realizan  los ajustes requeridos  informando nuevamente a las partes interesadas </t>
  </si>
  <si>
    <t xml:space="preserve">Se realizan los ajustes requeridos </t>
  </si>
  <si>
    <t xml:space="preserve">Estado financieros ajustados </t>
  </si>
  <si>
    <t>Posibilidad  de perdida  reputacional  y económica</t>
  </si>
  <si>
    <t xml:space="preserve">por  realizar pagos de contratos que no esten aprobados por el supervisor </t>
  </si>
  <si>
    <t xml:space="preserve">debido a  debilidades en la revisión de los requisitos  requeridos para tramitar un pago </t>
  </si>
  <si>
    <t xml:space="preserve">Subdirector corporativo </t>
  </si>
  <si>
    <t xml:space="preserve">mensual </t>
  </si>
  <si>
    <t xml:space="preserve">verificar  que los documentos allegados esten completos , legibles  y la informacion presupuestal  sea consistente </t>
  </si>
  <si>
    <t xml:space="preserve">ingresa al SAP-BOGDATA  , descargar los archivos de reservas y vigencias para validar valores  y saldos a pagar según datos del  proveedor </t>
  </si>
  <si>
    <t xml:space="preserve">en caso de encontrar inconsistencias en la informacion se devuelve al referente de pagos de las subdireccion u oficina  según corresponda con el motivos de la devolucion </t>
  </si>
  <si>
    <t xml:space="preserve">aplicativo informe de pagos 
</t>
  </si>
  <si>
    <t xml:space="preserve">Realizar sensibilización a los supervisores  de contratos , así como a los apoyos a la supervisión  correspondiente al instructivo para la presentación de cuentas de cobro </t>
  </si>
  <si>
    <r>
      <t xml:space="preserve">NOMBRE: </t>
    </r>
    <r>
      <rPr>
        <sz val="36"/>
        <color theme="1"/>
        <rFont val="Arial"/>
        <family val="2"/>
      </rPr>
      <t xml:space="preserve">Pagos de contratos  no aprobados por el supervisor 
</t>
    </r>
    <r>
      <rPr>
        <b/>
        <sz val="36"/>
        <color theme="1"/>
        <rFont val="Arial"/>
        <family val="2"/>
      </rPr>
      <t>FORMULA.</t>
    </r>
    <r>
      <rPr>
        <sz val="36"/>
        <color theme="1"/>
        <rFont val="Arial"/>
        <family val="2"/>
      </rPr>
      <t xml:space="preserve"> Número de pagos de contratos no aprobados por el supervisor </t>
    </r>
    <r>
      <rPr>
        <b/>
        <sz val="36"/>
        <color theme="1"/>
        <rFont val="Arial"/>
        <family val="2"/>
      </rPr>
      <t xml:space="preserve">
META :</t>
    </r>
    <r>
      <rPr>
        <sz val="36"/>
        <color theme="1"/>
        <rFont val="Arial"/>
        <family val="2"/>
      </rPr>
      <t>0</t>
    </r>
    <r>
      <rPr>
        <b/>
        <sz val="36"/>
        <color theme="1"/>
        <rFont val="Arial"/>
        <family val="2"/>
      </rPr>
      <t xml:space="preserve">
FRECUENCIA :</t>
    </r>
    <r>
      <rPr>
        <sz val="36"/>
        <color theme="1"/>
        <rFont val="Arial"/>
        <family val="2"/>
      </rPr>
      <t xml:space="preserve"> Mensual </t>
    </r>
  </si>
  <si>
    <t xml:space="preserve">Contador </t>
  </si>
  <si>
    <t xml:space="preserve">validar los soportes adjuntos por los proveedores </t>
  </si>
  <si>
    <t xml:space="preserve">validar los soportes adjuntos por los proveedores para realizar la contabilización teniendo en cuenta las obligaciones tributarias y beneficios a los que se esta acojiendo el tercero </t>
  </si>
  <si>
    <t xml:space="preserve">Responsable de presupuesto </t>
  </si>
  <si>
    <t xml:space="preserve">validar  los pagos  </t>
  </si>
  <si>
    <t xml:space="preserve">un vez se recibe de contabilidad las cuentas  de proveedores los profesionales del area financiera inician el tramite de cargue en SAPBOGDATA para generar el lote de pago , el cual es revisado contra  las cuentas a pagar </t>
  </si>
  <si>
    <t xml:space="preserve">en caso de encontrar inconsistencias en la informacion se rechaza el lote de pago </t>
  </si>
  <si>
    <t xml:space="preserve">reporte de pagos anulados en SAP </t>
  </si>
  <si>
    <t xml:space="preserve">Posibilidad de efecto dañoso sobre los bienes  patrimoniales </t>
  </si>
  <si>
    <t xml:space="preserve">Por  la no formalización de los siniestros reportados a las  pólizas de seguros de la entidad 
</t>
  </si>
  <si>
    <t xml:space="preserve">Debido a la omisión  del registro del siniestro </t>
  </si>
  <si>
    <t xml:space="preserve">Subdirector Corporativo </t>
  </si>
  <si>
    <t>Servidor de planta o contratista (Profesional de seguros)</t>
  </si>
  <si>
    <t xml:space="preserve">cada vez que se formaliza un siniestro </t>
  </si>
  <si>
    <t xml:space="preserve">Verificar  el registro del siniestro en la matriz de siniestralidad, asi como la creación del expediente </t>
  </si>
  <si>
    <t xml:space="preserve">a traves de la matriz se lleva el seguimiento y control al estado de los procesos de reclamacion ante la compañía de seguros , seguidamente se debe crear el expediente para soporte de la gestión de indemnización hasta el cierre del proceso </t>
  </si>
  <si>
    <t xml:space="preserve">en caso que el siniestro  no se encuenre registrado en la matriz de siniestralidad y no tenga creado su expediente , se procede a su registro y cargue en el expediente </t>
  </si>
  <si>
    <t xml:space="preserve">Matriz de siniestralidad 
Expediente del siniestro </t>
  </si>
  <si>
    <t>40%</t>
  </si>
  <si>
    <t xml:space="preserve">Sistematizar el reporte y  radicación de un siniestro al programa de seguros </t>
  </si>
  <si>
    <t xml:space="preserve">Profesional de seguros </t>
  </si>
  <si>
    <r>
      <t xml:space="preserve">NOMBRE: </t>
    </r>
    <r>
      <rPr>
        <sz val="36"/>
        <color theme="1"/>
        <rFont val="Arial"/>
        <family val="2"/>
      </rPr>
      <t xml:space="preserve"> Formalización de siniestros </t>
    </r>
    <r>
      <rPr>
        <b/>
        <sz val="36"/>
        <color theme="1"/>
        <rFont val="Arial"/>
        <family val="2"/>
      </rPr>
      <t xml:space="preserve">
FORMULA. </t>
    </r>
    <r>
      <rPr>
        <sz val="36"/>
        <color theme="1"/>
        <rFont val="Arial"/>
        <family val="2"/>
      </rPr>
      <t xml:space="preserve">Número de siniestros no formalizados </t>
    </r>
    <r>
      <rPr>
        <b/>
        <sz val="36"/>
        <color theme="1"/>
        <rFont val="Arial"/>
        <family val="2"/>
      </rPr>
      <t xml:space="preserve">
META : </t>
    </r>
    <r>
      <rPr>
        <sz val="36"/>
        <color theme="1"/>
        <rFont val="Arial"/>
        <family val="2"/>
      </rPr>
      <t xml:space="preserve">0
</t>
    </r>
    <r>
      <rPr>
        <b/>
        <sz val="36"/>
        <color theme="1"/>
        <rFont val="Arial"/>
        <family val="2"/>
      </rPr>
      <t>FRECUENCIA :</t>
    </r>
    <r>
      <rPr>
        <sz val="36"/>
        <color theme="1"/>
        <rFont val="Arial"/>
        <family val="2"/>
      </rPr>
      <t xml:space="preserve"> Mensual </t>
    </r>
  </si>
  <si>
    <t>Posibilidad de pérdida económica</t>
  </si>
  <si>
    <t xml:space="preserve">Por no contar con un inventario  de bienes actualizado y confiable.
</t>
  </si>
  <si>
    <t xml:space="preserve">Debido a  la falta de revisión en el ingreso  de  bienes al almacen </t>
  </si>
  <si>
    <t>Servidor de planta o contratista (Profesional de almacén)</t>
  </si>
  <si>
    <t xml:space="preserve">Cada vez que se reciba informacion  de  ingreso de bienes adquiridos al almacen </t>
  </si>
  <si>
    <t>Verificar la documentación para el recibo de los bienes y su respectiva entrada al almacén</t>
  </si>
  <si>
    <t xml:space="preserve">Los documentos  que se verifican son: -Copia del contrato y modificaciones (si las hay). -Acta de inicio. -Copia de la factura. -Acta de cumplimiento técnico (cuando aplique) -Acta de recibo a satisfacción.
De ser necesario: -Formato Elementos Inventariables Bienes Especializados. -Formato Elementos Inventariables Parque automotor. -Copia del correo de la solicitud de ingreso a almacén. Cuando sean elementos provenientes de otra entidad, el almacenista de ésta deberá intervenir.
 Cuando se trate de Bienes técnicos especializados, se elaborará acta de cumplimiento técnico, de conformidad con los requisitos establecidos en el contrato.
Para el ingreso de elementos de consumo, se debe verificar la fecha de vencimiento registrándola en el acta de cumplimiento. En el evento en el
que se cuente con Interventoría, ésta debe informar mediante oficio a la entidad a través del supervisor del contrato o su apoyo, los resultados de  establecidas en el contrato,, las firmas de revisión, aceptación y
aval como definitivos, soportado con tarjetas profesionales.
Para el ingreso de bienes intangibles se debe distinguir claramente en la información reportada por sistemas el valor del bien del valor de las
erogaciones por concepto tales como capacitación, mantenimiento, promoción, entre otros
</t>
  </si>
  <si>
    <t xml:space="preserve">De encontrarse algún error en la documentación, se solicitará mediante correo electrónico las correcciones necesarias, dando por entendido que el ingreso no se perfecciona hasta tanto se efectúen las modificaciones solicitadas. Si quien envía los documentos para el ingreso de bienes no es directamente el supervisor del contrato, el delegado debe poner en copia al supervisor, y para el caso en que aplique, en dicho correo se debe aclarar que los bienes quedan en poder de ellos.
</t>
  </si>
  <si>
    <t>Acta de cumplimiento técnico (cuando aplique)
Acta de recibo a satisfacción.
Correo electrónico solicitando  las correcciones</t>
  </si>
  <si>
    <t xml:space="preserve">Realizar 1 capacitación  respecto al manejo y control de los bienes devolutivos </t>
  </si>
  <si>
    <t>Profesional de almacén</t>
  </si>
  <si>
    <r>
      <t xml:space="preserve">NOMBRE: </t>
    </r>
    <r>
      <rPr>
        <sz val="36"/>
        <color theme="1"/>
        <rFont val="Arial"/>
        <family val="2"/>
      </rPr>
      <t>Inventario individual validado físicamente</t>
    </r>
    <r>
      <rPr>
        <b/>
        <sz val="36"/>
        <color theme="1"/>
        <rFont val="Arial"/>
        <family val="2"/>
      </rPr>
      <t xml:space="preserve">
FORMULA: </t>
    </r>
    <r>
      <rPr>
        <sz val="36"/>
        <color theme="1"/>
        <rFont val="Arial"/>
        <family val="2"/>
      </rPr>
      <t>(No. de elementos devolutivos del inventario individual validados físicamente/Total de elementos devolutivos del inventario individual registrados en el sistema de información )*100</t>
    </r>
    <r>
      <rPr>
        <b/>
        <sz val="36"/>
        <color theme="1"/>
        <rFont val="Arial"/>
        <family val="2"/>
      </rPr>
      <t xml:space="preserve">
META . </t>
    </r>
    <r>
      <rPr>
        <sz val="36"/>
        <color theme="1"/>
        <rFont val="Arial"/>
        <family val="2"/>
      </rPr>
      <t>100%</t>
    </r>
    <r>
      <rPr>
        <b/>
        <sz val="36"/>
        <color theme="1"/>
        <rFont val="Arial"/>
        <family val="2"/>
      </rPr>
      <t xml:space="preserve">
FRECUENCIA DE MEDICIÓN : </t>
    </r>
    <r>
      <rPr>
        <sz val="36"/>
        <color theme="1"/>
        <rFont val="Arial"/>
        <family val="2"/>
      </rPr>
      <t xml:space="preserve">Anual </t>
    </r>
  </si>
  <si>
    <t xml:space="preserve">Cada vez que se reciben bienes en el almacen </t>
  </si>
  <si>
    <t>Validar  el registro de ingreso  de los elementos en el  aplicativo de la entidad</t>
  </si>
  <si>
    <t xml:space="preserve">Realizar el registro de ingreso de los elementos al aplicativo de la entidad, junto con los documentos de soporte relacionados , revisar , generar, imprimir y firmar la entrada a almacén, enviar al Supervisor del contrato/ Apoyo a la supervisión el soporte generado por el aplicativo. </t>
  </si>
  <si>
    <t>De encontrarse algún error al registrar la informacion en el sistema , se procede a su corrección</t>
  </si>
  <si>
    <t xml:space="preserve"> ( entrada  de almacen) Soporte generado por el aplicativo contable de la entidad.</t>
  </si>
  <si>
    <t>30%</t>
  </si>
  <si>
    <t>Debido a  errores en  la toma fisica</t>
  </si>
  <si>
    <t xml:space="preserve">Servidor de planta o  contratistas responsables de realizar la verificación de los bienes </t>
  </si>
  <si>
    <t xml:space="preserve">Cada vez que se realice la toma fisica de inventarios </t>
  </si>
  <si>
    <t>Comparar los listados</t>
  </si>
  <si>
    <t>Mediante trabajo de escritorio, se comparan los listados de las verificaciones con el fin de establecer las coincidencias y diferencias que se presentan entre ellos</t>
  </si>
  <si>
    <t>Realizar el conteo de verificación  a los bienes que se encuentren del cruce de los listados de verificación, con el fin de determinar, en forma definitiva, los faltantes y sobrantes reales. Para los faltantes no justificados se debe notificar al funcionario y/o contratista de la UAECOB responsable del o los Bienes para que haga  llegar las evidencias de los bienes o los soportes que justifiquen los faltantes.</t>
  </si>
  <si>
    <t xml:space="preserve"> Relación Individualizada de Bienes Evidenciados en Toma Física de Inventarios
Acta de toma física 
Relación de Bienes
Notificación Correo Electrónico</t>
  </si>
  <si>
    <t xml:space="preserve">Debido a  errores en  la recepcion del bien a dar de baja  y en el registro  del mismo en el sistema de información de control de inventarios  </t>
  </si>
  <si>
    <t xml:space="preserve">Cada vez que se reciban novedades de elementos  obsoletos  o inservibles (susceptibles  de baja) </t>
  </si>
  <si>
    <t xml:space="preserve">Revisar que el concepto técnico este diligenciado correctamente </t>
  </si>
  <si>
    <t xml:space="preserve">Se revisa que el concepto técnico coincida con lo especificado y esté debidamente diligenciado y con las firmas establecidas
Si el Concepto Técnico y Registro Fotográfico están correctamente diligenciados se coordinará una cita para la recepción del o de los bienes  y se verificará  físicamente vs lo reportado en el concepto técnico  </t>
  </si>
  <si>
    <t xml:space="preserve">Si el concepto técnico presenta errores se devuelve por correo electrónico al solicitante para su ajuste correspondiente. 
Si en la verificación fisica se presentan inconsistencias no se recibe en almacén el bien 
</t>
  </si>
  <si>
    <t xml:space="preserve"> Concepto Técnico y Registro Fotográfico
Correo electornico de devolución </t>
  </si>
  <si>
    <t>Cada vez que se genere un Acto Administrativo - Resolución de Bajas</t>
  </si>
  <si>
    <t>Verificar los bienes a ser dados de baja</t>
  </si>
  <si>
    <t>De acuerdo a lo establecido en la resolución  procederá a dar de baja en el sistema los bienes  respectivos, verificando la correcta aplicación , registra el comprobante de salida de los elementos con el cual se afectan las cuentas contables que componen el valor en libros de los elementos y genera la cuenta de orden deudora de control de elementos dados de baja.</t>
  </si>
  <si>
    <t xml:space="preserve">En caso de inconsistencias se realizan las correcciones a que haya lugar </t>
  </si>
  <si>
    <t>Sistema de información contable 
Comprobantes de salida de bienes
Cuenta de orden deudora de control de elementos dados de baja.</t>
  </si>
  <si>
    <t xml:space="preserve">Debido a  la falta de revisión en la salida  de  bienes al almacen </t>
  </si>
  <si>
    <t xml:space="preserve">Cada vez que se reciba solicitud  de elementos </t>
  </si>
  <si>
    <t xml:space="preserve">
Revisar que la solicitud  de elementos  este diligenciada correctamente </t>
  </si>
  <si>
    <t>Verificar que la solicitud de elementos se encuentre completamente diligenciada y coordinar con el usuario la entrega del o de los bienes en la fecha correspondiente.
Para los casos de entrega de vehículos adicionalmente se debe entregar el registro totalmente diligenciado Control y registro de elementos inventariables para parque automotor</t>
  </si>
  <si>
    <t xml:space="preserve">En caso de inconsistencias se solicita al usuario las correcciones a que haya lugar </t>
  </si>
  <si>
    <t xml:space="preserve">
Solicitud de elementos
Salida de Almacén</t>
  </si>
  <si>
    <t xml:space="preserve">Cada vez que se reciba solicitud  de traslados </t>
  </si>
  <si>
    <t>Verificar el contenido del acta de traslado</t>
  </si>
  <si>
    <t>Verificar el contenido del acta de traslado en relación con elementos relacionados, responsable que entrega el bien y responsable que recibe el bien, legibilidad.  El profesional de almacén debe firmar el original del Acta de Traslado junto con su nombre y número de cédula donde deja constancia de que se recibió el documento de traslado</t>
  </si>
  <si>
    <t>Si el acta de traslado presenta inconsistencias no se legalizará y se solicitarán las modificaciones a quien presenta el acta, por medio de correo electrónico.</t>
  </si>
  <si>
    <t xml:space="preserve">Acta de traslado o reintegro
Correo electrónico de modificación </t>
  </si>
  <si>
    <t xml:space="preserve">Debido a pérdida de elementos </t>
  </si>
  <si>
    <t xml:space="preserve">Semestral </t>
  </si>
  <si>
    <t xml:space="preserve">Verificar que el tenedor del bien haya instaurado  la denuncia respectiva y proceder a dar conocimiento a control interno disciplinario, a contabilidad y al profesional de seguros para la respectiva gestión ante la aseguradora. </t>
  </si>
  <si>
    <t xml:space="preserve">Una vez se reciba del tenedor del bien la respectiva denuncia, el almacén notifica por medio de comunicación oficial  la novedad presentada a las dependencias mencionadas para los fines pertinentes </t>
  </si>
  <si>
    <t xml:space="preserve">Si el tenedor no allega la denuncia, almacén debe informar a control interno disciplinario para que se tomen las medidas a que haya lugar </t>
  </si>
  <si>
    <t xml:space="preserve">Comunicación oficial  </t>
  </si>
  <si>
    <t>Con registro</t>
  </si>
  <si>
    <t xml:space="preserve">Por multas / sanciones  por incumplimientos  en la implementación del PIGA </t>
  </si>
  <si>
    <t xml:space="preserve">debido a la falta de  seguimiento  a las actividades del PIGA </t>
  </si>
  <si>
    <t>Servidor de planta o contratista 
( referentes ambientales )</t>
  </si>
  <si>
    <t>Trimestral</t>
  </si>
  <si>
    <t xml:space="preserve">Revisar que  el reporte ambiental  de la estación a su cargo este diligenciado correctamente </t>
  </si>
  <si>
    <t xml:space="preserve">Verificar que el reporte ambiental  de la estación a su cargo se encuentre diligenciado en su totalidad  , que la información registrada  cumpla con la calidad requerida ( veracidad , exactitud)  para su envio al profesional PIGA 
</t>
  </si>
  <si>
    <t>Matriz de seguimiento referentes PIGA</t>
  </si>
  <si>
    <t>Realizar sensibilizaciones sobre los programas del PIGA  y su cumplimiento en la implementación</t>
  </si>
  <si>
    <t>Servidor de planta o contratista 
(Profesional PIGA )</t>
  </si>
  <si>
    <r>
      <t xml:space="preserve">NOMBRE: </t>
    </r>
    <r>
      <rPr>
        <sz val="36"/>
        <color theme="1"/>
        <rFont val="Arial"/>
        <family val="2"/>
      </rPr>
      <t xml:space="preserve">Implementación programas PIGA 
</t>
    </r>
    <r>
      <rPr>
        <b/>
        <sz val="36"/>
        <color theme="1"/>
        <rFont val="Arial"/>
        <family val="2"/>
      </rPr>
      <t xml:space="preserve">
FORMULA: </t>
    </r>
    <r>
      <rPr>
        <sz val="36"/>
        <color theme="1"/>
        <rFont val="Arial"/>
        <family val="2"/>
      </rPr>
      <t>(No. de actividades ejecutadas  por programa /No. De actividades programadaspor programa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t>
    </r>
  </si>
  <si>
    <t xml:space="preserve">Verificar que el reporte de indicadores de gestión, de impacto y de operación  sea el adecuado </t>
  </si>
  <si>
    <t xml:space="preserve">Verificar  que las mediciones de los indicadores  de gestión, de impacto y de operación asociados a la implementación de los lineamientos ambientales en las unidades operativas a cargo sean consistentes  y confiables </t>
  </si>
  <si>
    <t>Indicadores  de gestión, de impacto y de operación</t>
  </si>
  <si>
    <t xml:space="preserve">Validar  los parámetros ambientales reportados por los referentes ambientales </t>
  </si>
  <si>
    <t xml:space="preserve">Realizar seguimiento a la información reportada  por los referentes ambientales ,  consolidar  y generar informe final </t>
  </si>
  <si>
    <t xml:space="preserve">En caso de incumplimientos , generar alertas  sobre  los parámetros ambientales </t>
  </si>
  <si>
    <t xml:space="preserve">Informe parámetros ambientales </t>
  </si>
  <si>
    <t>Verificar por  medio de  visitas  la  implementación  de las actividades establecidas en los  programas del PIGA,</t>
  </si>
  <si>
    <t xml:space="preserve">Se realizan visitas a cada una de  las estaciones y  al edificio comando para realizar el seguimiento a la implementación de la gestión ambiental y aplicar controles operacionales respectivos , </t>
  </si>
  <si>
    <t xml:space="preserve">En caso de incumplimientos , se solicitará el generar el respectivo plan de mejoramiento </t>
  </si>
  <si>
    <t>Formato de verificación de parámetros ambientales</t>
  </si>
  <si>
    <t xml:space="preserve">Por no identificar activos comprados </t>
  </si>
  <si>
    <t>Debido a  la falta de legalización del bien</t>
  </si>
  <si>
    <t xml:space="preserve">Verificar los bienes sobrantes, su procedencia y el momento en que ingresaron a las instalaciones de la entidad. </t>
  </si>
  <si>
    <t>Si al realizar la toma física de bienes se observa que este no tiene placa y no se encuentra en el aplicativo PCT, se indaga cual fue su procedencia con las personas que lo custodian; posteriormente se envía comunicación a la dependencia  responsable y se surte el proceso de legalización, tanto en el almacén, como en el aplicativo PCT.   Así mismo se comunica  para el aseguramiento del bien.</t>
  </si>
  <si>
    <t>Si la dependencia  no sustenta con los soportes la compra del bien, pueden presentarse una investigación, la cual será informa a la Oficina de Control Interno para que se tomen las acciones del caso.</t>
  </si>
  <si>
    <t>Informe final que contiene los anexos y trazabilidad de la toma física de bienes.</t>
  </si>
  <si>
    <t xml:space="preserve">Realizar un memorando,  dirigido a todas las dependencias  informando la importancia de legalizar todos los bienes adquiridos </t>
  </si>
  <si>
    <r>
      <t>NOMBRE:</t>
    </r>
    <r>
      <rPr>
        <sz val="36"/>
        <color theme="1"/>
        <rFont val="Arial"/>
        <family val="2"/>
      </rPr>
      <t xml:space="preserve"> novedades en bienes  
</t>
    </r>
    <r>
      <rPr>
        <b/>
        <sz val="36"/>
        <color theme="1"/>
        <rFont val="Arial"/>
        <family val="2"/>
      </rPr>
      <t xml:space="preserve">
FORMULA:</t>
    </r>
    <r>
      <rPr>
        <sz val="36"/>
        <color theme="1"/>
        <rFont val="Arial"/>
        <family val="2"/>
      </rPr>
      <t xml:space="preserve"> No. de novedades reportadas al Ordenador del gasto / N° de bienes identificados sin legalizar o en desuso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</si>
  <si>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Por no identificar activos comprados o devueltos con una permanencia mayor a 6 meses en el almacén </t>
  </si>
  <si>
    <t xml:space="preserve">Debido a la falta de seguimiento a los índices de rotación de elementos devolutivos y de consumo. </t>
  </si>
  <si>
    <t xml:space="preserve">Verificar a través de los índices de rotación los bienes que llevan en la bodega del almacén más de 6 meses.
Verificar en el momento de realizar la toma física, los bienes devolutivos que están en desuso.
 </t>
  </si>
  <si>
    <t xml:space="preserve">Se obtiene del aplicativo PCT  un reporte de los bienes que superan el tiempo igual o mayor a 6 meses y se envía al supervisor del contrato un comunicado para que tome las medidas pertinentes. </t>
  </si>
  <si>
    <t>Se informa al Subdirector/ Jefe de área para dar respuesta al caso.</t>
  </si>
  <si>
    <t>Comunicación oficial</t>
  </si>
  <si>
    <t>25%</t>
  </si>
  <si>
    <t>Realizar envio de reportes  a todas las dependencias  con la relación de los bienes que se encuentran disponibles en el Almacen General.</t>
  </si>
  <si>
    <r>
      <t>NOMBRE:</t>
    </r>
    <r>
      <rPr>
        <sz val="36"/>
        <color theme="1"/>
        <rFont val="Arial"/>
        <family val="2"/>
      </rPr>
      <t xml:space="preserve"> Indice rotación de de bienes.
</t>
    </r>
    <r>
      <rPr>
        <b/>
        <sz val="36"/>
        <color theme="1"/>
        <rFont val="Arial"/>
        <family val="2"/>
      </rPr>
      <t xml:space="preserve">
FORMULA:</t>
    </r>
    <r>
      <rPr>
        <sz val="36"/>
        <color theme="1"/>
        <rFont val="Arial"/>
        <family val="2"/>
      </rPr>
      <t xml:space="preserve">No de bienes reportados en el informe trimestral / N° de bienes solicitados por las diferentes dependencias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</si>
  <si>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Posibilidad de perdida reputacional </t>
  </si>
  <si>
    <t xml:space="preserve">Por  extravío y/o pérdida de la documentación que se encuentra en los archivos de gestión </t>
  </si>
  <si>
    <t xml:space="preserve">debido a  debilidades en el control de custodia y almacenamiento por parte de las dependencias </t>
  </si>
  <si>
    <t xml:space="preserve">Servidor de planta o contratista (Profesional de archivo </t>
  </si>
  <si>
    <t xml:space="preserve">Verificar por  medio de  visitas  a las dependencias la  aplicación de la normatividad archivistica y lineamientos internos  </t>
  </si>
  <si>
    <t xml:space="preserve"> Se realizan visitas a cada una  de las dependencias  para realizar el seguimiento a la implementación de la gestión documental dependiendo del volumen de los archivos de gestión de cada área. </t>
  </si>
  <si>
    <t>En caso de incumplimientos se asigna personal del área de gestión documental para implementar controles a los archivos de gestión.</t>
  </si>
  <si>
    <t xml:space="preserve">Actas de reunión </t>
  </si>
  <si>
    <t xml:space="preserve">Elaborar una pieza comunicativa en la cual se informe sobre las medidas para evitar la pérdida de documentos en los archivos de gestión y que hacer en caso que se presente la situación </t>
  </si>
  <si>
    <r>
      <t>NOMBRE:</t>
    </r>
    <r>
      <rPr>
        <sz val="36"/>
        <color theme="1"/>
        <rFont val="Arial"/>
        <family val="2"/>
      </rPr>
      <t xml:space="preserve"> expedientes perdidos 
</t>
    </r>
    <r>
      <rPr>
        <b/>
        <sz val="36"/>
        <color theme="1"/>
        <rFont val="Arial"/>
        <family val="2"/>
      </rPr>
      <t xml:space="preserve">
FORMULA:</t>
    </r>
    <r>
      <rPr>
        <sz val="36"/>
        <color theme="1"/>
        <rFont val="Arial"/>
        <family val="2"/>
      </rPr>
      <t xml:space="preserve">Número  de expedientes perdidos  </t>
    </r>
    <r>
      <rPr>
        <b/>
        <sz val="36"/>
        <color theme="1"/>
        <rFont val="Arial"/>
        <family val="2"/>
      </rPr>
      <t xml:space="preserve">
META: </t>
    </r>
    <r>
      <rPr>
        <sz val="36"/>
        <color theme="1"/>
        <rFont val="Arial"/>
        <family val="2"/>
      </rPr>
      <t>0</t>
    </r>
    <r>
      <rPr>
        <b/>
        <sz val="36"/>
        <color theme="1"/>
        <rFont val="Arial"/>
        <family val="2"/>
      </rPr>
      <t xml:space="preserve">
FRECUENCIA DE MEDICIÓN : </t>
    </r>
    <r>
      <rPr>
        <sz val="36"/>
        <color theme="1"/>
        <rFont val="Arial"/>
        <family val="2"/>
      </rPr>
      <t xml:space="preserve">Semestral </t>
    </r>
  </si>
  <si>
    <t xml:space="preserve">Cuando se pierdan los documentos </t>
  </si>
  <si>
    <t xml:space="preserve">Verificar que se realice la respectiva denuncia  ante la entidad competente y con este documento  proceder a la reconstrucción de los documentos </t>
  </si>
  <si>
    <t xml:space="preserve">Se revisa que la dependencia que perdió el documento  presente al  archivo la denuncia, para así proceder en conjunto  a la reconstrucción del mismo de acuerdo con lo establecido en la normatividad vigente. </t>
  </si>
  <si>
    <t xml:space="preserve">Si la dependencia  que perdió el documento y/o expediente no allega la denuncia se traslada a la Oficina de Control Interno Disciplinario y se procede en conjunto con la dependencia  productora del documento a la reconstrucción del mismo de acuerdo con lo establecido en la normatividad vigente </t>
  </si>
  <si>
    <t xml:space="preserve">Comunicación oficial al  responsable de la dependencia  que perdió el expediente cuando así aplique </t>
  </si>
  <si>
    <t xml:space="preserve"> por  retrasos en la ejecución de  planes de mantenimiento  correspondientes a la infraestructura</t>
  </si>
  <si>
    <t xml:space="preserve">debido a la falta de seguimiento  a los planes  de mantenimiento </t>
  </si>
  <si>
    <t xml:space="preserve">Subdirector Corporativo  </t>
  </si>
  <si>
    <t>Servidor de planta o contratista 
( Profesional de infraestructura)</t>
  </si>
  <si>
    <t xml:space="preserve">Verificar la ejecución de las actividades programadas  en el cronograma de mantenimiento preventivo 
</t>
  </si>
  <si>
    <t>se revisan  las intervenciones realizadas y se determina la necesidad de incluir  solicitudes de mantenimientos correctivos.</t>
  </si>
  <si>
    <t>En caso de presentarse retrasos en la ejecución de los mantenimientos preventivos se debe justificar la no ejecución y reprogramar las mismas. Teniendo en cuenta que se debe garantizar la ejecución del mantenimiento preventivo</t>
  </si>
  <si>
    <t>Cronograma
Fotografías
Actas</t>
  </si>
  <si>
    <t xml:space="preserve">Viabilizar la utilización de  vigencias futuras  para asegurar la contratación de los mantenimientos requeridos por la entidad </t>
  </si>
  <si>
    <t xml:space="preserve"> Diciembre 2025</t>
  </si>
  <si>
    <r>
      <t xml:space="preserve">NOMBRE:  </t>
    </r>
    <r>
      <rPr>
        <sz val="36"/>
        <color theme="1"/>
        <rFont val="Arial"/>
        <family val="2"/>
      </rPr>
      <t>Mantenimientos correctivos atendidos</t>
    </r>
    <r>
      <rPr>
        <b/>
        <sz val="36"/>
        <color theme="1"/>
        <rFont val="Arial"/>
        <family val="2"/>
      </rPr>
      <t xml:space="preserve"> 
FORMULA: </t>
    </r>
    <r>
      <rPr>
        <sz val="36"/>
        <color theme="1"/>
        <rFont val="Arial"/>
        <family val="2"/>
      </rPr>
      <t>No. de requerimientos de mantenimiento correctivo atendidos/Total de requerimientos de mantenimiento correctivo reportados *100</t>
    </r>
    <r>
      <rPr>
        <b/>
        <sz val="36"/>
        <color theme="1"/>
        <rFont val="Arial"/>
        <family val="2"/>
      </rPr>
      <t xml:space="preserve">
META . </t>
    </r>
    <r>
      <rPr>
        <sz val="36"/>
        <color theme="1"/>
        <rFont val="Arial"/>
        <family val="2"/>
      </rPr>
      <t xml:space="preserve">95%
</t>
    </r>
    <r>
      <rPr>
        <b/>
        <sz val="36"/>
        <color theme="1"/>
        <rFont val="Arial"/>
        <family val="2"/>
      </rPr>
      <t xml:space="preserve">
FRECUENCIA DE MEDICIÓN :</t>
    </r>
    <r>
      <rPr>
        <sz val="36"/>
        <color theme="1"/>
        <rFont val="Arial"/>
        <family val="2"/>
      </rPr>
      <t xml:space="preserve"> Trimestral </t>
    </r>
  </si>
  <si>
    <t xml:space="preserve">Verificar y priorizar las solicitudes de atención  de mantenimientoscorrectivos  a la infraestructura de las sedes </t>
  </si>
  <si>
    <t xml:space="preserve">Una vez se reciben las solicitudes se priorizan las atenciones  teniendo en cuenta la complejidad del daño, teniendo en cuenta la disponibilidad del personal  y de los proveedores . Se realiza una verificación en sitio validando el mantenimiento locativo realizado,  posteriormente se firma el recibo a satisfacción y se  revisa  que en los informes entregados por el contratista de mantenimiento se adjunten el acta de actividades ejecutadas   debidamente firmados por  jefe de estación o jefe de dependencia  donde se ejecutó el  mantenimiento </t>
  </si>
  <si>
    <t>Se informa al  jefe de estación o jefe de dependencia que la actividad de mantenimiento correcyivo requiere de tiempo hasta contar con la disponibilidad de los elementos requeridos  para la actividad , reprogramando asi dicha  atención</t>
  </si>
  <si>
    <t xml:space="preserve">Matriz  de seguimiento de mantenimiento  locativo 
Recibo a satisfacción del mantenimiento 
Correo electrónico  
</t>
  </si>
  <si>
    <t xml:space="preserve">por inoportunidad en el suministro de bienes  y servicios requeridos para el apoyo en la atención de emergencias, capacitaciones, entre otras 
</t>
  </si>
  <si>
    <t xml:space="preserve">debido a la falta de seguimiento  de las actividades en el suministro </t>
  </si>
  <si>
    <t xml:space="preserve">Subdirector  Logistico </t>
  </si>
  <si>
    <t xml:space="preserve">Servidor de planta o contratista (profesional de  apoyo a la supervisión) </t>
  </si>
  <si>
    <t xml:space="preserve">cada vez que llegue un requerimiento </t>
  </si>
  <si>
    <t xml:space="preserve">Revisar   los requerimientos  de los bienes y servicios  recibidos a traves  de los canal de comunicación establecido
</t>
  </si>
  <si>
    <t>Una vez recibido el requerimiento se verifica  tipo de bien / servicio,  categorias y  cantidades solicitadas por los áreas, estaciones  y Grupos Especializados.</t>
  </si>
  <si>
    <t>En caso de encontrar  que uno de los items anteriores  no  cumple con el tipo/ categoria/ cantidades se procede  a dar respuesta al área / estacion   / Grupo Especializado correspondiente con los ajustes del requerimiento</t>
  </si>
  <si>
    <t xml:space="preserve">Linea de Atención Inmediata (LIA) mesa logistica -
Correo electrónico -
LOG +
</t>
  </si>
  <si>
    <t xml:space="preserve">Realizar charlas de sensibilizacion al personal uniformado de buenas practicas en las solicitudes  de bienes y servicios </t>
  </si>
  <si>
    <t xml:space="preserve">Profesional ( contratista- apoyos a la supervision) </t>
  </si>
  <si>
    <r>
      <t xml:space="preserve">NOMBRE: </t>
    </r>
    <r>
      <rPr>
        <sz val="36"/>
        <color theme="1"/>
        <rFont val="Arial"/>
        <family val="2"/>
      </rPr>
      <t xml:space="preserve"> Entrega de bienes y servicios </t>
    </r>
    <r>
      <rPr>
        <b/>
        <sz val="36"/>
        <color theme="1"/>
        <rFont val="Arial"/>
        <family val="2"/>
      </rPr>
      <t xml:space="preserve">
FÓRMULA: </t>
    </r>
    <r>
      <rPr>
        <sz val="36"/>
        <color theme="1"/>
        <rFont val="Arial"/>
        <family val="2"/>
      </rPr>
      <t>Número de solicitudes  de bienes  y servicios entregados  / Total de solicitudes  de bienes y servicios recibidas *100</t>
    </r>
    <r>
      <rPr>
        <b/>
        <sz val="36"/>
        <color theme="1"/>
        <rFont val="Arial"/>
        <family val="2"/>
      </rPr>
      <t xml:space="preserve">
 FRECUENCIA DE MEDICIÓN : Trimestral 
META: </t>
    </r>
    <r>
      <rPr>
        <sz val="36"/>
        <color theme="1"/>
        <rFont val="Arial"/>
        <family val="2"/>
      </rPr>
      <t>90%</t>
    </r>
  </si>
  <si>
    <t xml:space="preserve">Correo electrónico </t>
  </si>
  <si>
    <t>Verificar el consumo de combustible de acuerdo  con la  asignación programada  para cada vehiculo</t>
  </si>
  <si>
    <t xml:space="preserve">Atraves de LIA mesa logistica se reciben solicitudes de aumento de visitas / aumento en el cupo de combustible  , se valida  esta informacion  ingresando a la plataforma Rumbo Terpel  con el  fin de cotejar que efectivamente  no se cuente con cupo o  tenga limitación de visitas para proceder a gestionar la aprobación por parte del supervisor del contrato, notificando a la estación el aumento autorizado. </t>
  </si>
  <si>
    <t xml:space="preserve">Linea de Atención Inmediata (LIA) -  mesa logistica 
Correo electrónico
</t>
  </si>
  <si>
    <t>Cotejar el bien / servicio recibido  vs lo solicitado al proveedor</t>
  </si>
  <si>
    <t xml:space="preserve">cada vez que se recibe un bien </t>
  </si>
  <si>
    <t xml:space="preserve">Verificar   el registro de ingreso  de los bienes  al almacen </t>
  </si>
  <si>
    <t xml:space="preserve">En caso de  recibir observaciones por parte de Almacén  respecto de la documentación enviada para registrar el ingreso se procede a revisar  y corregir la informacion requerida </t>
  </si>
  <si>
    <t xml:space="preserve">cada vez se entrega un bien </t>
  </si>
  <si>
    <t xml:space="preserve">Verificar que la entrega del bien corresponda a lo solicitado </t>
  </si>
  <si>
    <t xml:space="preserve">Para la  entrega del bien al solicitante  se verifica descripcion, y que la cantidad solicitada sea acorde a la necesidad  de cada área, estación o grupo especializado </t>
  </si>
  <si>
    <t xml:space="preserve">Planilla de entrega de elementos </t>
  </si>
  <si>
    <t xml:space="preserve">trimestral </t>
  </si>
  <si>
    <t xml:space="preserve">Revisar existencias del inventario a cargo de la Subdirección logistica vs  informacion de la matriz de seguimiento  de entradas y salidas de suministros  </t>
  </si>
  <si>
    <t>Se realizan tomas fisicas para validar existencias vs  informacion  registrada en  la matriz de seguimiento  de entradas y salidas de suministros generando el listado  de las referencias  para  ser entregado al Subdirector  de Logistica ,  Sargento Jefe de logiistica y lider de suministros</t>
  </si>
  <si>
    <t xml:space="preserve">Matriz de seguimiento entradas y salidas  de suministros 
listado  de las referencias
listado de novedades en los inventarios
</t>
  </si>
  <si>
    <t xml:space="preserve"> por la no la ejecución de  las actividades de mantenimiento del parque automotor ,  equipo menor  </t>
  </si>
  <si>
    <t xml:space="preserve">debido a la falta de seguimiento  de las actividades de mantenimiento </t>
  </si>
  <si>
    <t xml:space="preserve">Servidor de planta o contratista ( ingeniero residente de taller ) </t>
  </si>
  <si>
    <t xml:space="preserve">cada vez quese  reporte un caso y/o solicitud </t>
  </si>
  <si>
    <t>Coordinar la realización de  charlas técnicas  al personal uniformado del manejo  adecuado de vehiculos / equipos</t>
  </si>
  <si>
    <t xml:space="preserve">Profesionales contratistas (apoyos a la  supervisión  de  contrato) </t>
  </si>
  <si>
    <r>
      <t xml:space="preserve">NOMBRE: </t>
    </r>
    <r>
      <rPr>
        <sz val="36"/>
        <rFont val="Arial"/>
        <family val="2"/>
      </rPr>
      <t xml:space="preserve">Mantenimiento correctivos equipo menor </t>
    </r>
    <r>
      <rPr>
        <b/>
        <sz val="36"/>
        <rFont val="Arial"/>
        <family val="2"/>
      </rPr>
      <t xml:space="preserve">
FÓRMULA:</t>
    </r>
    <r>
      <rPr>
        <sz val="36"/>
        <rFont val="Arial"/>
        <family val="2"/>
      </rPr>
      <t xml:space="preserve"> Número de equipos menores entregados con mantenimientos correctivos realizados  </t>
    </r>
    <r>
      <rPr>
        <b/>
        <sz val="36"/>
        <rFont val="Arial"/>
        <family val="2"/>
      </rPr>
      <t xml:space="preserve"> / </t>
    </r>
    <r>
      <rPr>
        <sz val="36"/>
        <rFont val="Arial"/>
        <family val="2"/>
      </rPr>
      <t xml:space="preserve">Número de equipos menores que ingresan a taller *100%
</t>
    </r>
    <r>
      <rPr>
        <b/>
        <sz val="36"/>
        <rFont val="Arial"/>
        <family val="2"/>
      </rPr>
      <t xml:space="preserve">
META: 80%
FRECUENCIA DE MEDICIÓN : </t>
    </r>
    <r>
      <rPr>
        <sz val="36"/>
        <rFont val="Arial"/>
        <family val="2"/>
      </rPr>
      <t xml:space="preserve">Trimestral </t>
    </r>
  </si>
  <si>
    <t xml:space="preserve">En caso de  encontrar inconsistencia en el estado y  la identificación del equipo se le informa al uniformado  para que gestione con el área de inventarios los ajustes  a que haya lugar </t>
  </si>
  <si>
    <t xml:space="preserve">Verificar que el caso / solicitud reportada  no corresponda  a un siniestro o garantía de adquisición </t>
  </si>
  <si>
    <r>
      <t>NOMBRE:</t>
    </r>
    <r>
      <rPr>
        <sz val="36"/>
        <rFont val="Arial"/>
        <family val="2"/>
      </rPr>
      <t xml:space="preserve"> Mantenimiento correctivos vehículos </t>
    </r>
    <r>
      <rPr>
        <b/>
        <sz val="36"/>
        <rFont val="Arial"/>
        <family val="2"/>
      </rPr>
      <t xml:space="preserve">
FÓRMULA: </t>
    </r>
    <r>
      <rPr>
        <sz val="36"/>
        <rFont val="Arial"/>
        <family val="2"/>
      </rPr>
      <t>Número de vehículos con mantenimientos correctivos realizados   / Número de vehículos  que ingresan a taller *100%</t>
    </r>
    <r>
      <rPr>
        <b/>
        <sz val="36"/>
        <rFont val="Arial"/>
        <family val="2"/>
      </rPr>
      <t xml:space="preserve">
META: </t>
    </r>
    <r>
      <rPr>
        <sz val="36"/>
        <rFont val="Arial"/>
        <family val="2"/>
      </rPr>
      <t>80%</t>
    </r>
    <r>
      <rPr>
        <b/>
        <sz val="36"/>
        <rFont val="Arial"/>
        <family val="2"/>
      </rPr>
      <t xml:space="preserve">
FRECUENCIA DE MEDICIÓN : </t>
    </r>
    <r>
      <rPr>
        <sz val="36"/>
        <rFont val="Arial"/>
        <family val="2"/>
      </rPr>
      <t xml:space="preserve">Trimestral 
</t>
    </r>
  </si>
  <si>
    <t>Validar  si  la aprobacion del mantenimiento debe ser sometido a recomendación  por parte del  Comité de vehiculos</t>
  </si>
  <si>
    <r>
      <t xml:space="preserve">Para aquellos casos de mantenimiento  de vehículos que superen los </t>
    </r>
    <r>
      <rPr>
        <sz val="36"/>
        <rFont val="Arial"/>
        <family val="2"/>
      </rPr>
      <t xml:space="preserve"> 10  (vehículos livianos) SMLV  y  20 (vehículos pesados )  SMLV  se present</t>
    </r>
    <r>
      <rPr>
        <sz val="36"/>
        <color theme="1"/>
        <rFont val="Arial"/>
        <family val="2"/>
      </rPr>
      <t xml:space="preserve">a al Comité para su recomendación  y asi  proceder con la decisión tomada </t>
    </r>
  </si>
  <si>
    <t xml:space="preserve">Acta de comité de vehiculos </t>
  </si>
  <si>
    <t xml:space="preserve">Cada vez que se realiza el mantenimiento </t>
  </si>
  <si>
    <t xml:space="preserve">Verificar que las  actividades realizadas de mantenimiento sean acordes con la preinspección y el diagnóstico </t>
  </si>
  <si>
    <t xml:space="preserve">Cada vez que ingresa  o sale repuesto(s) para equipo menor </t>
  </si>
  <si>
    <t>A traves de la matriz de inventario repuestos  se verifica la disponibilidad de aquellos con mayor rotación para los equipos menores registrando ingresos y salidas  para su control</t>
  </si>
  <si>
    <t>En caso de encontrar inconsistencia en el registro de salidas de repuestos, se procederá  a cotejar con el Formato Único de Mantenimiento los repuestos instalados al equipo menor que no fueron registrados como salida en la matriz de inventario repuestos</t>
  </si>
  <si>
    <t xml:space="preserve">Matriz de inventario repuestos </t>
  </si>
  <si>
    <r>
      <t>NOMBRE:</t>
    </r>
    <r>
      <rPr>
        <sz val="36"/>
        <rFont val="Arial"/>
        <family val="2"/>
      </rPr>
      <t xml:space="preserve"> Cumplimiento visitas de mantenimiento preventivo e inspecci</t>
    </r>
    <r>
      <rPr>
        <b/>
        <sz val="36"/>
        <rFont val="Arial"/>
        <family val="2"/>
      </rPr>
      <t>ón 
FÓRMULA:</t>
    </r>
    <r>
      <rPr>
        <sz val="36"/>
        <rFont val="Arial"/>
        <family val="2"/>
      </rPr>
      <t xml:space="preserve"> Número de visitas realizadas    / Número de visitas programadas  *100%
</t>
    </r>
    <r>
      <rPr>
        <b/>
        <sz val="36"/>
        <rFont val="Arial"/>
        <family val="2"/>
      </rPr>
      <t xml:space="preserve">
META: </t>
    </r>
    <r>
      <rPr>
        <sz val="36"/>
        <rFont val="Arial"/>
        <family val="2"/>
      </rPr>
      <t>85%</t>
    </r>
    <r>
      <rPr>
        <b/>
        <sz val="36"/>
        <rFont val="Arial"/>
        <family val="2"/>
      </rPr>
      <t xml:space="preserve">
FRECUENCIA DE MEDICIÓN : </t>
    </r>
    <r>
      <rPr>
        <sz val="36"/>
        <rFont val="Arial"/>
        <family val="2"/>
      </rPr>
      <t xml:space="preserve">Trimestral </t>
    </r>
  </si>
  <si>
    <t xml:space="preserve">cada vez que se reporte un caso y/o solicitud </t>
  </si>
  <si>
    <t xml:space="preserve">Mensual
 (equipo menor) 
Cuatrimestal (vehiculos) </t>
  </si>
  <si>
    <t>Verificar cumplimiento a las visitas de inspección en cada estación</t>
  </si>
  <si>
    <t xml:space="preserve">En caso de encontrar novedades en las disponibilidad para la atención se remite correo de notificación para la reprogramación </t>
  </si>
  <si>
    <r>
      <rPr>
        <b/>
        <u/>
        <sz val="36"/>
        <color theme="1"/>
        <rFont val="Arial"/>
        <family val="2"/>
      </rPr>
      <t>Para Corporativa los riesgos :</t>
    </r>
    <r>
      <rPr>
        <sz val="36"/>
        <color theme="1"/>
        <rFont val="Arial"/>
        <family val="2"/>
      </rPr>
      <t xml:space="preserve">
1. Posibilidad de pérdida de credibilidad institucional y afectación en la apropiación de recursos, por desarticulación de la planeación y ejecución financiera presupuestal, con respecto al PEI, Debido a incumplimiento de los lineamientos establecidos por SHD para elaboración del anteproyecto.
2. Posibilidad de pérdida de credibilidad por deficiencia en los reportes de los estados financieros que no reflejan la realidad de la entidad, debido a que la información no cumple con las características de calidad (veracidad, oportunidad y exactitud)
3,Posibilidad de incurrir en una pérdida económica, y posible detrimento patrimonial, por la pérdida o hurto de los elementos entregados a los servidores y contratistas, debido al control inadecuado de los bienes de la entidad.
4,Posibilidad de afectación económica y reputacional, por la afectación del medio ambiente ,debido la identificación y control inadecuado de los aspectos e impactos ambientales definidos por la UAECOB.
5,Posibilidad de afectación económica y reputacional, por la afectación del medio ambiente ,debido la identificación y control inadecuado de los aspectos e impactos ambientales definidos por la UAECOB.
6,Posbilidad de pérdida económica y reputacional,  por la afectación en la prestación del servicio de la entidad, debido a la falta de control en la ejecución contractual de la vigilancia y la  recepción de los bienes solicitados por la entidad.
7, Probabilidad de afectación económica y reputacional, por posibles fallas en la aplicación de los controles en las etapas precontractual, contractual y poscontractual, de los contratos relacionados con el mantenimiento de la infraestructura de la entida, debido a la desviación en los controles establecidos, afectando el cumplimiento de las metas establecidas en la entidad.
SE AJUSTAN TENIENDO EN CUENTA EL CONTEXTO 
</t>
    </r>
    <r>
      <rPr>
        <b/>
        <u/>
        <sz val="36"/>
        <color theme="1"/>
        <rFont val="Arial"/>
        <family val="2"/>
      </rPr>
      <t>Para Logistica los riesgos :</t>
    </r>
    <r>
      <rPr>
        <sz val="36"/>
        <color theme="1"/>
        <rFont val="Arial"/>
        <family val="2"/>
      </rPr>
      <t xml:space="preserve">
1,Posibilidad de pérdida de confianza de las partes interesadas internas y externas por la inoportuna atención de emergencias e incidentes, Debido a la deficiente programación e implementación de los planes de mantenimiento del parque automotor.
2,Posibilidad de afectación en la imagen institucional y perdida de recursos, por daños a los activos de la entidad, Debido al incumplimiento de los planes de mantenimiento y a la falta de experticia durante la operación del parque automotor y los equipos de la entidad
SE AJUSTAN TENIENDO EN CUENTA EL CONTEXTO </t>
    </r>
  </si>
  <si>
    <t>A</t>
  </si>
  <si>
    <t>SERVICIO A LA CIUDADANÍA</t>
  </si>
  <si>
    <t xml:space="preserve">Debido a que las dependencias no brindan respuesta  a las PQRSD de acuerdo a los criterios de calidad  </t>
  </si>
  <si>
    <t>Subdiretora de gestión corporativa</t>
  </si>
  <si>
    <t>Personal de apoyo equipo servicio a la ciudadania</t>
  </si>
  <si>
    <t xml:space="preserve">Verificar  las PQRSD proximas a vencer </t>
  </si>
  <si>
    <t xml:space="preserve">Se ingresa al sistema de  gestion de peticiones  revisando las PQRSD proximas a vencer con el fin de remitir las alertas a las areas/ dependencias competentes de dar repuesta </t>
  </si>
  <si>
    <t xml:space="preserve">Solicitara al area / dependencia la respuesta inmediata a la pqrsd asi como su respectivos cargue al sistema </t>
  </si>
  <si>
    <t xml:space="preserve">Correos electronicos 
Base de información de las PQRSD </t>
  </si>
  <si>
    <t>Realizar procesos de socialización y sensibilización en el trámite de PQRSD</t>
  </si>
  <si>
    <t>Profesional Contratista (Lider del proceso de servicio al ciudadano)</t>
  </si>
  <si>
    <t>julio de 2025</t>
  </si>
  <si>
    <t>diciembre de 2025</t>
  </si>
  <si>
    <r>
      <t xml:space="preserve">NOMBRE </t>
    </r>
    <r>
      <rPr>
        <sz val="20"/>
        <color theme="1"/>
        <rFont val="Arial"/>
        <family val="2"/>
      </rPr>
      <t xml:space="preserve">Oportunidad respuesta PQRSD
</t>
    </r>
    <r>
      <rPr>
        <b/>
        <sz val="20"/>
        <color theme="1"/>
        <rFont val="Arial"/>
        <family val="2"/>
      </rPr>
      <t xml:space="preserve">
FORMULA (</t>
    </r>
    <r>
      <rPr>
        <sz val="20"/>
        <color theme="1"/>
        <rFont val="Arial"/>
        <family val="2"/>
      </rPr>
      <t xml:space="preserve">Cantidad de PQRSD atendidas  dentro de los términos de ley / Cantidad de PQRS allegadas  por  *100
</t>
    </r>
    <r>
      <rPr>
        <b/>
        <sz val="20"/>
        <color theme="1"/>
        <rFont val="Arial"/>
        <family val="2"/>
      </rPr>
      <t xml:space="preserve">
META :</t>
    </r>
    <r>
      <rPr>
        <sz val="20"/>
        <color theme="1"/>
        <rFont val="Arial"/>
        <family val="2"/>
      </rPr>
      <t xml:space="preserve">95%
</t>
    </r>
    <r>
      <rPr>
        <b/>
        <sz val="20"/>
        <color theme="1"/>
        <rFont val="Arial"/>
        <family val="2"/>
      </rPr>
      <t xml:space="preserve">
FRECUENCIA DE MEDICIÓN . </t>
    </r>
    <r>
      <rPr>
        <sz val="20"/>
        <color theme="1"/>
        <rFont val="Arial"/>
        <family val="2"/>
      </rPr>
      <t xml:space="preserve">Mensual </t>
    </r>
  </si>
  <si>
    <t xml:space="preserve"> por  la atención inadecuada  en el servicio a la ciudadania</t>
  </si>
  <si>
    <t xml:space="preserve">Debido a la no cualificación del personal contratado para la atencion a la ciudadania </t>
  </si>
  <si>
    <t xml:space="preserve">Subdiretora de gestión corporativa </t>
  </si>
  <si>
    <t xml:space="preserve">Profesional especializado ( Lider de servicio a la ciudadania) </t>
  </si>
  <si>
    <t xml:space="preserve">Se revisa que el personal de apoyo haya asistido o participado en los procesos de formacion programados y articulados con entidades distritales </t>
  </si>
  <si>
    <t xml:space="preserve">Se programan nuevos espacios de formación </t>
  </si>
  <si>
    <t xml:space="preserve">Correos electronicos de invitación 
Lista de asistencias </t>
  </si>
  <si>
    <t>Aplicar encuesta de satisfacción frente al servicio, como mínimo al 5% de la población atendida, para verificar el cumplimiento de los protocolos de atención.</t>
  </si>
  <si>
    <r>
      <t xml:space="preserve">NOMBRE </t>
    </r>
    <r>
      <rPr>
        <sz val="20"/>
        <color theme="1"/>
        <rFont val="Arial"/>
        <family val="2"/>
      </rPr>
      <t>Satisfacción ciudadana</t>
    </r>
    <r>
      <rPr>
        <b/>
        <sz val="20"/>
        <color theme="1"/>
        <rFont val="Arial"/>
        <family val="2"/>
      </rPr>
      <t xml:space="preserve">
FORMULA </t>
    </r>
    <r>
      <rPr>
        <sz val="20"/>
        <color theme="1"/>
        <rFont val="Arial"/>
        <family val="2"/>
      </rPr>
      <t>(Total de ciudadanos que califican la atenciòn como satisfatoria*total de ciudadanos encuestados)</t>
    </r>
    <r>
      <rPr>
        <b/>
        <sz val="20"/>
        <color theme="1"/>
        <rFont val="Arial"/>
        <family val="2"/>
      </rPr>
      <t xml:space="preserve">
META </t>
    </r>
    <r>
      <rPr>
        <sz val="20"/>
        <color theme="1"/>
        <rFont val="Arial"/>
        <family val="2"/>
      </rPr>
      <t>97%</t>
    </r>
    <r>
      <rPr>
        <b/>
        <sz val="20"/>
        <color theme="1"/>
        <rFont val="Arial"/>
        <family val="2"/>
      </rPr>
      <t xml:space="preserve">
FRECUENCIA DE MEDICIÓN </t>
    </r>
    <r>
      <rPr>
        <sz val="20"/>
        <color theme="1"/>
        <rFont val="Arial"/>
        <family val="2"/>
      </rPr>
      <t>Trimestral</t>
    </r>
  </si>
  <si>
    <t>JUNIO DE 2025</t>
  </si>
  <si>
    <t xml:space="preserve">CLASIFICACION DEL RIESGO </t>
  </si>
  <si>
    <t xml:space="preserve">NUMERO DE VECES QUE SE REALIZA LA ACTIVIDAD AL AÑO </t>
  </si>
  <si>
    <t>GESTIÓN JURÍDICA</t>
  </si>
  <si>
    <t xml:space="preserve">
por incumplimiento de requisitos legales en la contratación e insatisfacción de las necesidades de la entidad
</t>
  </si>
  <si>
    <t xml:space="preserve">Debido a la inadecuada planeación contractual </t>
  </si>
  <si>
    <t>Jefe Oficina Juridica</t>
  </si>
  <si>
    <t>Servidor de planta o contratista (Abogado delegado para el proceso)</t>
  </si>
  <si>
    <t xml:space="preserve">Cada vez que se requiere adelantar un proceso de contratación </t>
  </si>
  <si>
    <t xml:space="preserve">Validar el cumplimiento de los requisitos para la contratación dados por la necesidad que se requiere  satisfacer de acuerdo con la normatividad vigente </t>
  </si>
  <si>
    <t>Revisar  la documentación para la contratación proyectada de modo que responda a una necesidad real y éste ajustada al estatuto de la contratación pública verificando la coherencia entre la necesidad, el objeto , los documentos técnicos y económico , el análisis de mercado y la modalidad de seleccion</t>
  </si>
  <si>
    <t xml:space="preserve">En caso de encontrar inconsistencias en la documentación del proceso contractual se devuelve con comentarios para revisión y ajustes del área solicitante  </t>
  </si>
  <si>
    <t xml:space="preserve">Sistema de contratacion interno </t>
  </si>
  <si>
    <t xml:space="preserve">Sensibilizar a las áreas en buenas practicas de planeación contractual </t>
  </si>
  <si>
    <t xml:space="preserve">Jefe Oficna Juridica </t>
  </si>
  <si>
    <r>
      <t xml:space="preserve">NOMBRE :  </t>
    </r>
    <r>
      <rPr>
        <sz val="28"/>
        <color theme="1"/>
        <rFont val="Arial"/>
        <family val="2"/>
      </rPr>
      <t xml:space="preserve">Planeación contractual </t>
    </r>
    <r>
      <rPr>
        <b/>
        <sz val="28"/>
        <color theme="1"/>
        <rFont val="Arial"/>
        <family val="2"/>
      </rPr>
      <t xml:space="preserve">
FORMULA: </t>
    </r>
    <r>
      <rPr>
        <sz val="28"/>
        <color theme="1"/>
        <rFont val="Arial"/>
        <family val="2"/>
      </rPr>
      <t xml:space="preserve">Procesos contractuales aprobados por el Comité / Total del procesos contractuales presentados *100 </t>
    </r>
    <r>
      <rPr>
        <b/>
        <sz val="28"/>
        <color theme="1"/>
        <rFont val="Arial"/>
        <family val="2"/>
      </rPr>
      <t xml:space="preserve">
META : </t>
    </r>
    <r>
      <rPr>
        <sz val="28"/>
        <color theme="1"/>
        <rFont val="Arial"/>
        <family val="2"/>
      </rPr>
      <t xml:space="preserve">80% </t>
    </r>
    <r>
      <rPr>
        <b/>
        <sz val="28"/>
        <color theme="1"/>
        <rFont val="Arial"/>
        <family val="2"/>
      </rPr>
      <t xml:space="preserve">
FRECUENCIA DE MEDICIÓN : </t>
    </r>
    <r>
      <rPr>
        <sz val="28"/>
        <color theme="1"/>
        <rFont val="Arial"/>
        <family val="2"/>
      </rPr>
      <t xml:space="preserve">Mensual </t>
    </r>
  </si>
  <si>
    <t>Debido a debilidades en la revisión de los documentos precontractuales</t>
  </si>
  <si>
    <t>Comité  de Contratación</t>
  </si>
  <si>
    <t>Cada vez que se realiza el Comité de Contratación</t>
  </si>
  <si>
    <t xml:space="preserve">Revisar los procesos contractuales en la etapa de la planeación con el fin de asegurar el cumplimiento de todos los requisitos legales </t>
  </si>
  <si>
    <t xml:space="preserve">Se verifica que la documentación  presentada  para adelantar el proceso contractual  cumplan con las obligaciones legales y este  adecuada a la necesidad de la entidad </t>
  </si>
  <si>
    <t xml:space="preserve">Actas del comité de contratación
</t>
  </si>
  <si>
    <t xml:space="preserve">
por incumplimiento de requisitos  contractuales 
</t>
  </si>
  <si>
    <t xml:space="preserve">Debido al  inadecuado  seguimiento  en la etapa contractual
 ( ejecución y cumplimiento de las obligaciones  del contrato ) </t>
  </si>
  <si>
    <t xml:space="preserve">Servidor de planta o contratista 
(Ordenador del gasto - supervisor del contrato) </t>
  </si>
  <si>
    <t xml:space="preserve">Mensual (Contrato de prestacion de servicios) 
De acuerdo a lo pactado en el contrato </t>
  </si>
  <si>
    <t xml:space="preserve">Revisar el contenido de los documentos  y soportes  que evidencien la ejecución y cumplimiento de las obligaciones contractuales 
</t>
  </si>
  <si>
    <t>Se verifica que la información entregada por el contratista  este acorde al periodo de ejecución reportado y  que  los soportes  correspondientes a las obligaciones contractuales  sean legibles
realizando asi la vigilancia técnica, administrativa, jurídica, financiera y contable de las estipulaciones contractuales.
Elaborar informes de ejecución y verificar el cumplimiento de las obligaciones contractuales. Publicar los documentos propios de la ejecución de contrato de acuerdo a lo establecido en el Manual de Supervisión</t>
  </si>
  <si>
    <r>
      <t xml:space="preserve">Se le solicita al contratista corregir / completar la información para aprobar el documento presentado
</t>
    </r>
    <r>
      <rPr>
        <sz val="28"/>
        <color rgb="FFFF0000"/>
        <rFont val="Arial"/>
        <family val="2"/>
      </rPr>
      <t xml:space="preserve">
</t>
    </r>
    <r>
      <rPr>
        <sz val="28"/>
        <rFont val="Arial"/>
        <family val="2"/>
      </rPr>
      <t>En caso de incumplimiento  en la ejecución del contrato  conforme a los procedimientos legales vigentes o  aquellas situaciones que pongan en riesgo la ejecución del contrato y el cumplimiento del objeto contractual, requerirá al contratista para solicitarle los informes, aclaraciones y explicaciones necesarias, conminándolo a presentar o acoger un plan de mejoramiento o de ejecución física, administrativa y/o contable del contrato. Todo ello con la finalidad de mantener el objetivo de que los procedimientos sancionatorios sean la última alternativa y que los problemas de ejecución puedan solucionarse amistosamente en el marco de la ejecución del contrato</t>
    </r>
  </si>
  <si>
    <t>Muestra de certificados de cumplimiento 
Muestra de Informes de ejecución del contrato revisado y aprobado  para autorización de pago</t>
  </si>
  <si>
    <t xml:space="preserve">No se formulan acciones por quedar en zona Bajo </t>
  </si>
  <si>
    <r>
      <t xml:space="preserve">NOMBRE : </t>
    </r>
    <r>
      <rPr>
        <sz val="28"/>
        <color theme="1"/>
        <rFont val="Arial"/>
        <family val="2"/>
      </rPr>
      <t>Cumplimientos de contratos</t>
    </r>
    <r>
      <rPr>
        <b/>
        <sz val="28"/>
        <color theme="1"/>
        <rFont val="Arial"/>
        <family val="2"/>
      </rPr>
      <t xml:space="preserve">  
FORMULA: </t>
    </r>
    <r>
      <rPr>
        <sz val="28"/>
        <color theme="1"/>
        <rFont val="Arial"/>
        <family val="2"/>
      </rPr>
      <t xml:space="preserve">Contratos incumplidos   / Total de contratos celebrados en la Oficina Juridica   *100 </t>
    </r>
    <r>
      <rPr>
        <b/>
        <sz val="28"/>
        <color theme="1"/>
        <rFont val="Arial"/>
        <family val="2"/>
      </rPr>
      <t xml:space="preserve">
META : </t>
    </r>
    <r>
      <rPr>
        <sz val="28"/>
        <color theme="1"/>
        <rFont val="Arial"/>
        <family val="2"/>
      </rPr>
      <t>0%</t>
    </r>
    <r>
      <rPr>
        <b/>
        <sz val="28"/>
        <color theme="1"/>
        <rFont val="Arial"/>
        <family val="2"/>
      </rPr>
      <t xml:space="preserve"> 
FRECUENCIA DE MEDICIÓN :</t>
    </r>
    <r>
      <rPr>
        <sz val="28"/>
        <color theme="1"/>
        <rFont val="Arial"/>
        <family val="2"/>
      </rPr>
      <t xml:space="preserve"> Semestral </t>
    </r>
  </si>
  <si>
    <t>Cuando se evidencie la no ejecución del contrato o el incumplimiento de las obligaciones contractuales</t>
  </si>
  <si>
    <t xml:space="preserve">Revisar que se informe a la oficina juridica el presunto incumplimiento en la ejecución del contrato y  las  obligaciones pactadas </t>
  </si>
  <si>
    <t xml:space="preserve">Por medio de comunicación oficial se da a conocer a la oficina juridica  la situación presentada con el contratista para que se tomen las acciones a que hayan lugar </t>
  </si>
  <si>
    <t xml:space="preserve">Solicitar a la oficina juridica la  apertura de proceso administrativo  sancionatorio al contratista </t>
  </si>
  <si>
    <t>Comunicación oficial informando la novedad para la apertura correspondiente del proceso</t>
  </si>
  <si>
    <t xml:space="preserve"> 
por condenas en contra de la entidad en procesos judiciales por 
representación judicial no realizada adecuadamente y  dentro de los términos  establecidos procesalmente
</t>
  </si>
  <si>
    <t xml:space="preserve">Debido a   falta de  seguimiento a los procesos judiciales y a la ejecución de una efectiva estrategia de  defensa  </t>
  </si>
  <si>
    <t xml:space="preserve">Jefe de la Oficina Juridica </t>
  </si>
  <si>
    <t>Comité de conciliación</t>
  </si>
  <si>
    <t>Cada vez que se reune</t>
  </si>
  <si>
    <t xml:space="preserve">Verificar el estado de los procesos judiciales en contra de la entidad </t>
  </si>
  <si>
    <t xml:space="preserve">
Se revisan los términos procesales con el fin de realizar las actuaciones pertinentes en cada una de las etapas .</t>
  </si>
  <si>
    <t xml:space="preserve">En caso de encontrar inconsistencias en la estrategia de defensa asi como en los terminos judiciales establece lineas de acción para el apoderado judicial </t>
  </si>
  <si>
    <r>
      <rPr>
        <sz val="28"/>
        <rFont val="Arial"/>
        <family val="2"/>
      </rPr>
      <t>Actas del Comité de conciliación</t>
    </r>
    <r>
      <rPr>
        <sz val="28"/>
        <color theme="1"/>
        <rFont val="Arial"/>
        <family val="2"/>
      </rPr>
      <t xml:space="preserve">
Herramienta de control de procesos judiciales
</t>
    </r>
  </si>
  <si>
    <r>
      <t xml:space="preserve">NOMBRE : </t>
    </r>
    <r>
      <rPr>
        <sz val="28"/>
        <rFont val="Arial"/>
        <family val="2"/>
      </rPr>
      <t xml:space="preserve">Representación judicial </t>
    </r>
    <r>
      <rPr>
        <b/>
        <sz val="28"/>
        <rFont val="Arial"/>
        <family val="2"/>
      </rPr>
      <t xml:space="preserve">
FORMULA: </t>
    </r>
    <r>
      <rPr>
        <sz val="28"/>
        <rFont val="Arial"/>
        <family val="2"/>
      </rPr>
      <t xml:space="preserve">Procesos  judiciales con vencimiento de término  / Total de procesos judiciales  *100 
</t>
    </r>
    <r>
      <rPr>
        <b/>
        <sz val="28"/>
        <rFont val="Arial"/>
        <family val="2"/>
      </rPr>
      <t xml:space="preserve">
META : </t>
    </r>
    <r>
      <rPr>
        <sz val="28"/>
        <rFont val="Arial"/>
        <family val="2"/>
      </rPr>
      <t xml:space="preserve">0% </t>
    </r>
    <r>
      <rPr>
        <b/>
        <sz val="28"/>
        <rFont val="Arial"/>
        <family val="2"/>
      </rPr>
      <t xml:space="preserve">
FRECUENCIA DE MEDICIÓN : </t>
    </r>
    <r>
      <rPr>
        <sz val="28"/>
        <rFont val="Arial"/>
        <family val="2"/>
      </rPr>
      <t xml:space="preserve">Semestral </t>
    </r>
  </si>
  <si>
    <t>Servidor de planta o contratista (Apoderado a cargo de cada proceso y profesional de defensa judicial)</t>
  </si>
  <si>
    <t>Revisar el proceso judicial y hacerse  parte en el mismo dentro de la  etapa  procesal correspondiente</t>
  </si>
  <si>
    <t xml:space="preserve">Con base en los lineamientos del comité de conciliación y las pretensiones de las partes en el proceso judicial se ejecuta  la estrategia de defensa definida por el Comite.
</t>
  </si>
  <si>
    <t xml:space="preserve">
En caso de presentarse inconsistencias en la ejecución de la defensa judicial se informa al Comité de Conciliación con el fin de recibir los linemientos correspondientes </t>
  </si>
  <si>
    <t xml:space="preserve">Fiscal </t>
  </si>
  <si>
    <t>Posibilidad  de efecto dañoso sobre el interes patrimonial</t>
  </si>
  <si>
    <t xml:space="preserve"> por recursos a favor no cobrados</t>
  </si>
  <si>
    <t>Debido a omisión al seguimiento del cobro persuasivo, coactivo o judicial, para lograr el pago de recursos a favor.</t>
  </si>
  <si>
    <t>Jefe de la Oficina Juridica</t>
  </si>
  <si>
    <t>Servidor de planta o contratista (Abogado asignado para el procedimiento de cobro persuasivo y  coactivo)</t>
  </si>
  <si>
    <t>Verificar  el estado de las etapas y términos de los procesos de cobro ingresados a la Oficina Jurídica.</t>
  </si>
  <si>
    <t>Actualizar el cuadro de seguimiento de procesos de cobro  solicitados a la Oficina Jurídica y revisando  los términos de ley de cada uno de ellos a fin de priorizar la gestión</t>
  </si>
  <si>
    <t>En caso de encontrar  desactualización  del cuadro de seguimiento a procesos de cobro el Jefe  de la Oficina Jurídica solicita al abogado actualizar  la información y ejecutar las acciones de acuerdo a la etapa procesal</t>
  </si>
  <si>
    <t xml:space="preserve">Cuadro de seguimiento a las gestiones de cobro (información clasificada) 
Comunicación oficial  (cuando aplique) </t>
  </si>
  <si>
    <r>
      <t xml:space="preserve">NOMBRE : </t>
    </r>
    <r>
      <rPr>
        <sz val="28"/>
        <color theme="1"/>
        <rFont val="Arial"/>
        <family val="2"/>
      </rPr>
      <t xml:space="preserve">Cobro coactivo </t>
    </r>
    <r>
      <rPr>
        <b/>
        <sz val="28"/>
        <color theme="1"/>
        <rFont val="Arial"/>
        <family val="2"/>
      </rPr>
      <t xml:space="preserve">
FORMULA: </t>
    </r>
    <r>
      <rPr>
        <sz val="28"/>
        <color theme="1"/>
        <rFont val="Arial"/>
        <family val="2"/>
      </rPr>
      <t xml:space="preserve">Solicitudes procesadas / solicitudes recibidas de cobro coactivo *100 </t>
    </r>
    <r>
      <rPr>
        <b/>
        <sz val="28"/>
        <color theme="1"/>
        <rFont val="Arial"/>
        <family val="2"/>
      </rPr>
      <t xml:space="preserve">
META : </t>
    </r>
    <r>
      <rPr>
        <sz val="28"/>
        <color theme="1"/>
        <rFont val="Arial"/>
        <family val="2"/>
      </rPr>
      <t xml:space="preserve">100% </t>
    </r>
    <r>
      <rPr>
        <b/>
        <sz val="28"/>
        <color theme="1"/>
        <rFont val="Arial"/>
        <family val="2"/>
      </rPr>
      <t xml:space="preserve">
FRECUENCIA DE MEDICIÓN : </t>
    </r>
    <r>
      <rPr>
        <sz val="28"/>
        <color theme="1"/>
        <rFont val="Arial"/>
        <family val="2"/>
      </rPr>
      <t xml:space="preserve">Semestral </t>
    </r>
  </si>
  <si>
    <t>por emisión de conceptos, resoluciones  con fundamento legal derogado, impreciso o desactualizado</t>
  </si>
  <si>
    <t>Debido a  desactualizaciones  del normograma</t>
  </si>
  <si>
    <t>Jefe de Oficina Jurídica</t>
  </si>
  <si>
    <t>Servidor de planta o contratista (Profesional asignado)</t>
  </si>
  <si>
    <t xml:space="preserve">Validar la actualizacion del normograma por proceso </t>
  </si>
  <si>
    <t xml:space="preserve">Una vez remitido el normograma actualizado por el proceso se procede a revisar  que dicha actualización sea la correspondiente  al proceso, vigencia y contenido 
</t>
  </si>
  <si>
    <t>Se solicita al proceso la revisión y corroboración de la información remitida  al oficina juridica</t>
  </si>
  <si>
    <t xml:space="preserve">
Normograma 
Comunicación oficial  (cuando aplique) </t>
  </si>
  <si>
    <r>
      <t xml:space="preserve">NOMBRE : </t>
    </r>
    <r>
      <rPr>
        <sz val="28"/>
        <color theme="1"/>
        <rFont val="Arial"/>
        <family val="2"/>
      </rPr>
      <t xml:space="preserve">Emisión de conceptos/ resoluciones </t>
    </r>
    <r>
      <rPr>
        <b/>
        <sz val="28"/>
        <color theme="1"/>
        <rFont val="Arial"/>
        <family val="2"/>
      </rPr>
      <t xml:space="preserve">
FORMULA: </t>
    </r>
    <r>
      <rPr>
        <sz val="28"/>
        <color theme="1"/>
        <rFont val="Arial"/>
        <family val="2"/>
      </rPr>
      <t xml:space="preserve">Emisión de conceptos/  resoluciones no conformes  con la normatividad  / Total de conceptos  / resoluciones emitidos *100 
</t>
    </r>
    <r>
      <rPr>
        <b/>
        <sz val="28"/>
        <color theme="1"/>
        <rFont val="Arial"/>
        <family val="2"/>
      </rPr>
      <t xml:space="preserve">
META : 0% 
FRECUENCIA DE MEDICIÓN : </t>
    </r>
    <r>
      <rPr>
        <sz val="28"/>
        <color theme="1"/>
        <rFont val="Arial"/>
        <family val="2"/>
      </rPr>
      <t xml:space="preserve">Mensual </t>
    </r>
  </si>
  <si>
    <t xml:space="preserve">Los riesgos: 
1. Posibilidad de perdida reputacional y confianza por demoras y deficiencias en la revisión de los aspectos de contratación Debido a la insuficiente planeación y asesoría en la elaboración del PAA
2. Posibilidad de Impactar económica y reputacionalmente a la Entidad por falta de controles y seguimiento a las actividades relacionadas con la defensa jurídica de la Entidad debido a un ejercicio inadecuado de la función de defensa jurídica
3.Posibilidad de afectación de la reputación y los recursos de la entidad por incumplimiento de las metas y objetivos institucionales debido a deficiencias en la definición de requisitos contractuales, acompañamiento y asesoría de la OAJ a las áreas.
4. Posibilidad de afectar la reputación y la legalidad del accionar de la Entidad por la no prevención y protección contra el daño antijurídico por la no prevención y protección contra el daño antijurídico y desconocimiento y falta de rigor en el manejo de la normatividad interna, debido a la inexistencia de mecanismos que permitan controlar y hacer seguimiento por parte de las personas especialistas jurídicas a los conceptos emitidos
5. Posibilidad de afectación reputacional y económica por incumplimiento de la normatividad vigente aplicable, debido al inadecuado seguimiento de la custodia y actualización de los normogramas institucionales
Se ajustan de acuerdo con el contexto identificado </t>
  </si>
  <si>
    <r>
      <t xml:space="preserve">
ACCIÓN 
(</t>
    </r>
    <r>
      <rPr>
        <b/>
        <sz val="26"/>
        <rFont val="Arial"/>
        <family val="2"/>
      </rPr>
      <t xml:space="preserve"> Verificar Revisar Validar Cotejar)</t>
    </r>
  </si>
  <si>
    <t xml:space="preserve">GESTIÓN DEL TALENTO HUMANO </t>
  </si>
  <si>
    <t xml:space="preserve"> Por  deficiencias en la ejecución del PETH </t>
  </si>
  <si>
    <t xml:space="preserve">Debido a un seguimiento insuficiente 
</t>
  </si>
  <si>
    <t>Subdirector de gestión humana</t>
  </si>
  <si>
    <t xml:space="preserve">Servidor de planta o contratista asignado  responsable de los diferentes planes </t>
  </si>
  <si>
    <t xml:space="preserve">Verificar la ejecución  de las actividades </t>
  </si>
  <si>
    <t xml:space="preserve">En caso de encontrar incumplimientos  o demoras en el desarrollo de actividades informa al Subdirector para analizar  las causas y tomar las acciones a que haya lugar </t>
  </si>
  <si>
    <t xml:space="preserve">N.A </t>
  </si>
  <si>
    <r>
      <t>NOMBRE</t>
    </r>
    <r>
      <rPr>
        <sz val="26"/>
        <color theme="1"/>
        <rFont val="Arial"/>
        <family val="2"/>
      </rPr>
      <t xml:space="preserve"> .  Avance  ponderado  del   PETH </t>
    </r>
    <r>
      <rPr>
        <b/>
        <sz val="26"/>
        <color theme="1"/>
        <rFont val="Arial"/>
        <family val="2"/>
      </rPr>
      <t xml:space="preserve">
</t>
    </r>
    <r>
      <rPr>
        <b/>
        <sz val="26"/>
        <rFont val="Arial"/>
        <family val="2"/>
      </rPr>
      <t xml:space="preserve">FORMULA: </t>
    </r>
    <r>
      <rPr>
        <sz val="26"/>
        <rFont val="Arial"/>
        <family val="2"/>
      </rPr>
      <t>Suma ponderada del avance de los planes  que conforman el PETH</t>
    </r>
    <r>
      <rPr>
        <b/>
        <sz val="26"/>
        <color rgb="FFFF0000"/>
        <rFont val="Arial"/>
        <family val="2"/>
      </rPr>
      <t xml:space="preserve">
</t>
    </r>
    <r>
      <rPr>
        <b/>
        <sz val="26"/>
        <rFont val="Arial"/>
        <family val="2"/>
      </rPr>
      <t xml:space="preserve">META: </t>
    </r>
    <r>
      <rPr>
        <sz val="26"/>
        <rFont val="Arial"/>
        <family val="2"/>
      </rPr>
      <t xml:space="preserve">100%  en cada trimestre </t>
    </r>
    <r>
      <rPr>
        <b/>
        <sz val="26"/>
        <color theme="1"/>
        <rFont val="Arial"/>
        <family val="2"/>
      </rPr>
      <t xml:space="preserve">
FRECUENCIA DE MEDICIÓN :</t>
    </r>
    <r>
      <rPr>
        <sz val="26"/>
        <color theme="1"/>
        <rFont val="Arial"/>
        <family val="2"/>
      </rPr>
      <t xml:space="preserve"> trimestral </t>
    </r>
  </si>
  <si>
    <t xml:space="preserve">Servidor de planta o contratista (enlace) </t>
  </si>
  <si>
    <t xml:space="preserve">Revisar   la ejecución  de las actividades </t>
  </si>
  <si>
    <t xml:space="preserve">Verificando que los soportes presentados  por los encargados de los planes respalden el efectvo avance  de los mismos </t>
  </si>
  <si>
    <t>En caso de encontrar inconsistencias se solicita al encargado del plan la corrección a la información</t>
  </si>
  <si>
    <t xml:space="preserve">Verificando el avance en la ejecución de los planes  que conforman el PETH  de acuerdo con lo reportado en  el informe de gestión </t>
  </si>
  <si>
    <t>En caso de encontrar incumplimento revisa con el equipo de trabajo las causas del incumplimiento y las acciones a  tomar</t>
  </si>
  <si>
    <t xml:space="preserve">Por    falta de gestión en el cobro de incapacidades </t>
  </si>
  <si>
    <t xml:space="preserve">Debido a  fallas en  la actualización de la base  de gestión de incapacidades </t>
  </si>
  <si>
    <t xml:space="preserve">Servidor de planta o contratista asignado  responsable de las incapacidades </t>
  </si>
  <si>
    <t xml:space="preserve">Cada vez que se recibe una  incapacidad </t>
  </si>
  <si>
    <t xml:space="preserve">Verificar que la incapacidad médica cumpla con los requisitos establecidos.
</t>
  </si>
  <si>
    <t>Revisando para cada tipo de incapacidad que la misma cumpla con los requisitos establecidos en el procedimiento "Incapacidades"</t>
  </si>
  <si>
    <t xml:space="preserve">En caso de encontrar inconsistencias  se proyecta comunicación al(a) Servidor(a) informando la causa de la devolución y solicitando documentación ajustada
</t>
  </si>
  <si>
    <r>
      <t xml:space="preserve">Base de gestión de incapacidades 
</t>
    </r>
    <r>
      <rPr>
        <sz val="26"/>
        <color rgb="FFFF0000"/>
        <rFont val="Arial"/>
        <family val="2"/>
      </rPr>
      <t xml:space="preserve">
</t>
    </r>
    <r>
      <rPr>
        <sz val="26"/>
        <rFont val="Arial"/>
        <family val="2"/>
      </rPr>
      <t xml:space="preserve">
 Aplicativo SIAP 
Memorando/ 
correo electrónico </t>
    </r>
  </si>
  <si>
    <r>
      <t xml:space="preserve">NOMBRE : </t>
    </r>
    <r>
      <rPr>
        <sz val="26"/>
        <color theme="1"/>
        <rFont val="Arial"/>
        <family val="2"/>
      </rPr>
      <t>Cobro de incapacidades</t>
    </r>
    <r>
      <rPr>
        <b/>
        <sz val="26"/>
        <color theme="1"/>
        <rFont val="Arial"/>
        <family val="2"/>
      </rPr>
      <t xml:space="preserve">
FORMULA: </t>
    </r>
    <r>
      <rPr>
        <sz val="26"/>
        <color theme="1"/>
        <rFont val="Arial"/>
        <family val="2"/>
      </rPr>
      <t xml:space="preserve">Número de casos de cartera de incapacidades  castigada  / Total de incapacidades reportadas 
</t>
    </r>
    <r>
      <rPr>
        <b/>
        <sz val="26"/>
        <color theme="1"/>
        <rFont val="Arial"/>
        <family val="2"/>
      </rPr>
      <t xml:space="preserve">
META : </t>
    </r>
    <r>
      <rPr>
        <sz val="26"/>
        <color theme="1"/>
        <rFont val="Arial"/>
        <family val="2"/>
      </rPr>
      <t>0%</t>
    </r>
    <r>
      <rPr>
        <b/>
        <sz val="26"/>
        <color theme="1"/>
        <rFont val="Arial"/>
        <family val="2"/>
      </rPr>
      <t xml:space="preserve"> </t>
    </r>
    <r>
      <rPr>
        <sz val="26"/>
        <color theme="1"/>
        <rFont val="Arial"/>
        <family val="2"/>
      </rPr>
      <t xml:space="preserve"> </t>
    </r>
    <r>
      <rPr>
        <b/>
        <sz val="26"/>
        <color theme="1"/>
        <rFont val="Arial"/>
        <family val="2"/>
      </rPr>
      <t xml:space="preserve">
FRECUENCIA DE MEDICIÓN: </t>
    </r>
    <r>
      <rPr>
        <sz val="26"/>
        <color theme="1"/>
        <rFont val="Arial"/>
        <family val="2"/>
      </rPr>
      <t xml:space="preserve">Trimestral  </t>
    </r>
  </si>
  <si>
    <t>Verificar  ante cada EPS,ARL y AFP, el estado del  trámite   de pago</t>
  </si>
  <si>
    <r>
      <t>Se efectúan comunicaciones a las EPS ARL y AFP. solicitando información del proceso en el que se encuentra el trámite de pago de la incapacidad y</t>
    </r>
    <r>
      <rPr>
        <sz val="26"/>
        <rFont val="Arial"/>
        <family val="2"/>
      </rPr>
      <t xml:space="preserve"> si esta cumple con los requisitos para el mismo </t>
    </r>
  </si>
  <si>
    <t xml:space="preserve">En caso de encontrar estados anormales en el trámite  se emiten correos electrónicos  u oficios a las entidades con los ajustes/ aclaraciones requeridos </t>
  </si>
  <si>
    <t xml:space="preserve">Base de Gestión de incapacidades  
</t>
  </si>
  <si>
    <t xml:space="preserve">Cotejar  los  registros  de incapacidades    contra los pagos reportados por Tesoreria  Distrital  
</t>
  </si>
  <si>
    <t xml:space="preserve">Se cruza la información registrada en el archivo electrónico “Base de gestión de incapacidades” que se encuentra en carpeta compartida en OneDrive institucional contra 
la base de pagos reconocidos por EPS y ARL emitido por la Tesoreria Distrital  de la Secretaría Distrital de Hacienda para validar los pagos  
</t>
  </si>
  <si>
    <t xml:space="preserve">en caso de encontrar pagos inconsistentes  se procede a  solicitar    al área financiera de la entidad  aclaración de las  liquidaciones pagadas o reconocidas por  las (EPS, ARL Y AFP) para tomar las acciones a que haya lugar 
</t>
  </si>
  <si>
    <t xml:space="preserve">Base de gestión de incapacidades
Correo electrónico 
</t>
  </si>
  <si>
    <t>Verificar si existen saldos pendientes por pagar por parte de la EPS,ARL y AFP</t>
  </si>
  <si>
    <t xml:space="preserve">Se elabora informe de acuerdo con la base de pagos reconocidos  vs. la base de gestión de incapacidades  para reportar los casos identificados de saldos pendientes   por pagar 
</t>
  </si>
  <si>
    <t xml:space="preserve">En caso de encontrar  saldos pendientes por pagar se reportan al área financiera  para tomar las acciones a que haya lugar </t>
  </si>
  <si>
    <t xml:space="preserve">Informe "Edad de cartera" remitido por correo electrónico </t>
  </si>
  <si>
    <t xml:space="preserve">Verificar que la Base de Gestión de incapacidades se encuentre actualizada </t>
  </si>
  <si>
    <t>A medida que la Oficina Juridica reporte avances o cambios de estado de la gestión de cobro de la incapacidades se debe ir actualizando la base de las mismas para su seguimiento y control</t>
  </si>
  <si>
    <t xml:space="preserve">Se procede a registrar en la base de gestión de incapacidades la información actualizada </t>
  </si>
  <si>
    <t>Base de gestión de incapacidades</t>
  </si>
  <si>
    <t xml:space="preserve">Por  errores en la liquidacion de la nomina 
</t>
  </si>
  <si>
    <t xml:space="preserve">Debido al incumplimiento de los requisitos para la inclusion de las novedades </t>
  </si>
  <si>
    <t xml:space="preserve">Servidor de planta o contratista asignado 
</t>
  </si>
  <si>
    <t xml:space="preserve">Revisar las  novedades recepcionadas </t>
  </si>
  <si>
    <t xml:space="preserve">Verificando el cumplimiento de la normatividad aplicable asi como los  requisitos de acuerdo al tipo de novedad </t>
  </si>
  <si>
    <t>Informar a quien radicó la novedad, indicado las razones por las cuales la solicitud no cumple con la norma o requisitos para su ingreso en la nómina</t>
  </si>
  <si>
    <t>Correo electrónico / Memorando</t>
  </si>
  <si>
    <t>Sin Registro</t>
  </si>
  <si>
    <t xml:space="preserve">NA </t>
  </si>
  <si>
    <r>
      <t xml:space="preserve">NOMBRE  : </t>
    </r>
    <r>
      <rPr>
        <sz val="26"/>
        <color theme="1"/>
        <rFont val="Arial"/>
        <family val="2"/>
      </rPr>
      <t xml:space="preserve">Numero de reclamaciones por liquidación de nómina </t>
    </r>
    <r>
      <rPr>
        <b/>
        <sz val="26"/>
        <color theme="1"/>
        <rFont val="Arial"/>
        <family val="2"/>
      </rPr>
      <t xml:space="preserve">
FORMULA </t>
    </r>
    <r>
      <rPr>
        <sz val="26"/>
        <color theme="1"/>
        <rFont val="Arial"/>
        <family val="2"/>
      </rPr>
      <t xml:space="preserve">Numero de reclamaciones   por errores en la liquidacion / total reclamaciones recibidas </t>
    </r>
    <r>
      <rPr>
        <b/>
        <sz val="26"/>
        <color theme="1"/>
        <rFont val="Arial"/>
        <family val="2"/>
      </rPr>
      <t xml:space="preserve">
META :</t>
    </r>
    <r>
      <rPr>
        <sz val="26"/>
        <color theme="1"/>
        <rFont val="Arial"/>
        <family val="2"/>
      </rPr>
      <t xml:space="preserve"> 0%</t>
    </r>
    <r>
      <rPr>
        <b/>
        <sz val="26"/>
        <color theme="1"/>
        <rFont val="Arial"/>
        <family val="2"/>
      </rPr>
      <t xml:space="preserve">
FRECUENCIA DE MEDICIÓN :</t>
    </r>
    <r>
      <rPr>
        <sz val="26"/>
        <color theme="1"/>
        <rFont val="Arial"/>
        <family val="2"/>
      </rPr>
      <t xml:space="preserve"> Mensual </t>
    </r>
  </si>
  <si>
    <t xml:space="preserve">Revisar la liquidación de las novedades incluidas y los demas conceptos de  la nómina </t>
  </si>
  <si>
    <t>Validando las novedades contra la liquidación</t>
  </si>
  <si>
    <t xml:space="preserve">En caso de presentarse inconsistencias se  realizan los ajustes a que haya lugar </t>
  </si>
  <si>
    <t xml:space="preserve">Debido a errores a parametrización en el archivo plano </t>
  </si>
  <si>
    <t xml:space="preserve">Servidor de planta o contratista asignado  del area financiera 
</t>
  </si>
  <si>
    <t xml:space="preserve">Verificar  el cargue de la nómina </t>
  </si>
  <si>
    <t xml:space="preserve">Cotejar que el archivo plano no presente   inconsistencias  de acuerdo con los parámetros de BOGDATA </t>
  </si>
  <si>
    <t>En caso de presentar inconsistencias  el servidor de planta o contratista  de financiera informa a nómina  por correo electrónico  el error presentado</t>
  </si>
  <si>
    <t xml:space="preserve">Correo electrónico  con el número de lote  de aprobación 
correo electronico ( adjunto pantallazo errot) </t>
  </si>
  <si>
    <r>
      <t>Los riesgos : 
1.Posibilidad de pérdida de credibilidad Por la</t>
    </r>
    <r>
      <rPr>
        <sz val="22"/>
        <rFont val="Arial"/>
        <family val="2"/>
      </rPr>
      <t xml:space="preserve"> baja implementación de las políticas de gestión del talento humano, debido a la insuficiencia de  lineamientos . SE AJUSTA  LA REDACCION AL RIESGO No. 1 
2.Posibilidad de afectación económica y reputacional Por la deficiente formulación de los planes estratégicos y anuales de Talento Humano , debido a la debilidad en la documentación y lineamientos. FACTOR DE RIESGO . NO ES UN RIESGO
3.Posibilidad de afectación reputacional Por el deficiente seguimiento a la ejecución y medición de las actividades para el desarrollo de los planes  Debido a la debilidad en la definición de etapas de seguimiento , los indicadores para su medición y fechas de reporte de los seguimientos. FACTOR DE RIESGO . NO ES UN RIESGO
</t>
    </r>
    <r>
      <rPr>
        <sz val="22"/>
        <color theme="1"/>
        <rFont val="Arial"/>
        <family val="2"/>
      </rPr>
      <t xml:space="preserve">
4.Posibilidad de afectación reputacional Por realizar la vinculación, acompañamiento y desvinculación inadecuada de un servidor Debido a la incorrecta verificación de todos los requisitos que se deben tener en cuenta. NO CONTINUA TENIENDO EN CUENTA EL ANALISIS DEL CONTEXTO 
5.Posibilidad de perjuicio económico y reputacional Por la afectación en la seguridad y salud de los servidores o por la interposición de multas o sanciones por el incumplimiento normativo Debido a la insuficiente documentación o gestión para garantizar que se cumplan los requisitos mínimos exigidos por la norma para el sistema de gestión de seguridad y la salud en el trabajo.NO CONTINUA TENIENDO EN CUENTA EL ANALISIS DEL CONTEXTO 
6.Posibilidad de afectación reputacional Por </t>
    </r>
    <r>
      <rPr>
        <sz val="22"/>
        <rFont val="Arial"/>
        <family val="2"/>
      </rPr>
      <t>la baja implementación d</t>
    </r>
    <r>
      <rPr>
        <sz val="22"/>
        <color theme="1"/>
        <rFont val="Arial"/>
        <family val="2"/>
      </rPr>
      <t>e estrategias de bienestar y desarrollo Debido a la deficiencia de planificación o</t>
    </r>
    <r>
      <rPr>
        <sz val="22"/>
        <rFont val="Arial"/>
        <family val="2"/>
      </rPr>
      <t xml:space="preserve"> ausencia de controles.SE AJUSTA  LA REDACCION AL RIESGO No. 1 </t>
    </r>
    <r>
      <rPr>
        <sz val="22"/>
        <color theme="1"/>
        <rFont val="Arial"/>
        <family val="2"/>
      </rPr>
      <t xml:space="preserve">
</t>
    </r>
    <r>
      <rPr>
        <sz val="22"/>
        <rFont val="Arial"/>
        <family val="2"/>
      </rPr>
      <t xml:space="preserve">
7.Posibilidad de afectación reputacional Por baja ejecución del PIC</t>
    </r>
    <r>
      <rPr>
        <sz val="22"/>
        <color theme="1"/>
        <rFont val="Arial"/>
        <family val="2"/>
      </rPr>
      <t xml:space="preserve"> Debido a la deficiencia en la planeación de las necesidades de formación que  requiere el personal de la entidad. SE AJUSTA  LA REDACCION AL RIESGO No. 1 </t>
    </r>
  </si>
  <si>
    <t>EVALUACIÓN Y CONTROL</t>
  </si>
  <si>
    <t xml:space="preserve"> Por vencimiento en los términos que generan o conducen a la prescripción 
</t>
  </si>
  <si>
    <t xml:space="preserve">Debido a falta de seguimiento de los  procesos disciplinarios </t>
  </si>
  <si>
    <t xml:space="preserve">Jefe  OCDI </t>
  </si>
  <si>
    <t xml:space="preserve">Jefe oficina OCDI </t>
  </si>
  <si>
    <t xml:space="preserve">Verificar el estado procesal para determinar los términos establecidos en la ley </t>
  </si>
  <si>
    <t xml:space="preserve">En la base se  verifican los procesos próximos  a vencer, generando el listado de los procesos el cual es remitido a los abogados instructores para que generen el trámite correspondiente </t>
  </si>
  <si>
    <t xml:space="preserve">En caso de evidenciar que los términos procesales se encuentran próximos a vencer se adelantan las actuaciones procesales correspondientes para evitar la violación al debido proceso </t>
  </si>
  <si>
    <t xml:space="preserve">Base datos  de procesos
Correo electrónico   con el listado de procesos a vencer </t>
  </si>
  <si>
    <t xml:space="preserve">Realizar 1 Sensibilización  al equipo de abogados de la OCDI en los riesgos del incumplimiento de los terminos procesales </t>
  </si>
  <si>
    <t>Jefe OCDI</t>
  </si>
  <si>
    <r>
      <t xml:space="preserve">NOMBRE-. </t>
    </r>
    <r>
      <rPr>
        <sz val="36"/>
        <color theme="1"/>
        <rFont val="Arial"/>
        <family val="2"/>
      </rPr>
      <t xml:space="preserve">Procesos disciplinarios prescritos </t>
    </r>
    <r>
      <rPr>
        <b/>
        <sz val="36"/>
        <color theme="1"/>
        <rFont val="Arial"/>
        <family val="2"/>
      </rPr>
      <t xml:space="preserve">
FORMULA :</t>
    </r>
    <r>
      <rPr>
        <sz val="36"/>
        <color theme="1"/>
        <rFont val="Arial"/>
        <family val="2"/>
      </rPr>
      <t xml:space="preserve">  Número de  procesos prescritos / Total de procesos  disciplinarios activos a prescribir en la vigencia  
</t>
    </r>
    <r>
      <rPr>
        <b/>
        <sz val="36"/>
        <color theme="1"/>
        <rFont val="Arial"/>
        <family val="2"/>
      </rPr>
      <t xml:space="preserve">META : </t>
    </r>
    <r>
      <rPr>
        <sz val="36"/>
        <color theme="1"/>
        <rFont val="Arial"/>
        <family val="2"/>
      </rPr>
      <t>0%</t>
    </r>
    <r>
      <rPr>
        <b/>
        <sz val="36"/>
        <color theme="1"/>
        <rFont val="Arial"/>
        <family val="2"/>
      </rPr>
      <t xml:space="preserve">
FRECUENCIA DE MEDICIÓN . </t>
    </r>
    <r>
      <rPr>
        <sz val="36"/>
        <color theme="1"/>
        <rFont val="Arial"/>
        <family val="2"/>
      </rPr>
      <t>mensual</t>
    </r>
  </si>
  <si>
    <t xml:space="preserve">Servidor de planta o contratistas ( abogados sustanciador) </t>
  </si>
  <si>
    <t xml:space="preserve">Cotejar  los procesos  con el fin de establecer la certeza de la alerta emitida por el despacho </t>
  </si>
  <si>
    <t xml:space="preserve">El abogado  instructor revisa los procesos contenidos en la alerta verificando los términos legales aplicales </t>
  </si>
  <si>
    <t xml:space="preserve">En caso de encontrar un posible vencimiento,  proyecta  las actuaciones procesales a que diera lugar </t>
  </si>
  <si>
    <t xml:space="preserve">Emisión de providencia ( autos)  en concordancia con los términos legales aplicables </t>
  </si>
  <si>
    <t xml:space="preserve">Validar el estado de los procesos relacionados en el listado remitido a los abogados instructores , verificando  que las actuaciones se hayan surtido dentro de los términos legales </t>
  </si>
  <si>
    <t xml:space="preserve">Revisar en la base los procesos próximos a vencer y se cotejan con la base de autos emitidos o autos proyectados , Asi mismo se verifica  que las decisiones se hayan proferido conforme  lo determina el Código general disciplinario </t>
  </si>
  <si>
    <t xml:space="preserve">En caso de encontrar procesos con posible prescripción se realiza el requerimiento al abogado instructor 
</t>
  </si>
  <si>
    <t xml:space="preserve">Listado de procesos a vencer 
Base de datos de autos 
</t>
  </si>
  <si>
    <t>Jefe juridico</t>
  </si>
  <si>
    <t>Verificar que las actuaciones procesales se surtan debida y oportunamente antes de la prescripción del proceso</t>
  </si>
  <si>
    <t xml:space="preserve">En la matriz   de procesos juzgamiento  se  verifican los procesos próximos  a vencer, generando las alertas correspondientes </t>
  </si>
  <si>
    <t xml:space="preserve">En caso de evidenciar que la prescripción  esta próxima a vencer  se adelantan las actuaciones procesales correspondientes para evitar la  prescripción asi como la violación al debido proceso </t>
  </si>
  <si>
    <t xml:space="preserve">Matriz de procesos de juzgamiento </t>
  </si>
  <si>
    <t xml:space="preserve">Realizar 1 Sensibilización  al equipo de abogados de la Oficina Juridica en los riesgos del incumplimiento de los terminos procesales </t>
  </si>
  <si>
    <t xml:space="preserve">Jefe Juridica </t>
  </si>
  <si>
    <t>Verificar los procesos asignados  por reparto vs matriz para  evitar la prescripción y  por ende la vulneración al debido proceso</t>
  </si>
  <si>
    <t xml:space="preserve">Director(a)  general </t>
  </si>
  <si>
    <t>Servidor de planta o contratista  (Abogada del despacho contratista)</t>
  </si>
  <si>
    <t xml:space="preserve">Bimestral </t>
  </si>
  <si>
    <t xml:space="preserve">Verificar que el proceso sea notificado debidamente </t>
  </si>
  <si>
    <t xml:space="preserve">Se revisa que el proceso contenga el auto en el cual se admite la apelación, asi mismo se verifican que los términos procesales y las actuaciones adelantadas   en la primera instancia correspondan  con lo señalado en  la Ley </t>
  </si>
  <si>
    <t xml:space="preserve">En caso de encontrar inconsistencias  se adopta la decisión de ratificación o modificación  a que haya lugar </t>
  </si>
  <si>
    <t xml:space="preserve">Matriz  de seguimiento a procesos en segunda instancia </t>
  </si>
  <si>
    <t>Por no presentar de acuerdo a la normativa vigente para aprobación por parte del Comité Institucional de Control Interno el Plan Anual de Auditoria basado en riesgos de la vigencia.</t>
  </si>
  <si>
    <t>Debido a inobservancia a la normatividad vigente</t>
  </si>
  <si>
    <t xml:space="preserve">Jefe oficina de control interno </t>
  </si>
  <si>
    <t xml:space="preserve">Servidores  de planta o contratistas (Profesionales de la OCI )
Jefe oficina de control interno </t>
  </si>
  <si>
    <t>Revisar la normatividad vigente para la formulación, presentación y aprobación en términos del plan anual de auditorias basado en riesgos de la vigencia</t>
  </si>
  <si>
    <t>Teniendo en cuenta los lineamientos dados por las instancias pertinentes así como los términos establecidos en la normatividad vigente, se procede a formular el plan anual de auditorías basado en riesgos de la vigencia, para lo cual se registra en  el formato "Universo  de auditoria  y priorización de auditorías y procesos auditables el estado del proceso  frente a riesgos, halllazgos, requerimientos de dirección, etc, seleccionando aquellos cuyo resultado arroje semáforo rojo o amarillo, los cuales son incluidos en el plan anual de auditorias basado en riesgos de la vigencia, posteriormente se presenta al Comité Institucional de Coordinación de Control Interno para su revisión, análisis y aprobación, conforme a lo establecido en el plan anual de auditoria basado en riesgos aprobado en la vigencia anterior.</t>
  </si>
  <si>
    <t>En caso de incumplimiento en la fecha de presentación al CICCI para la aprobación del plan anual de auditoria basado en riesgos, se solicitrá la realización de un comité extraordinario máximo dentro de los quince días calendario del mes siguiente.</t>
  </si>
  <si>
    <t>Matriz de priorización del plan anual de auditorias basado en riesgos.  
Acta del CICCI.</t>
  </si>
  <si>
    <t xml:space="preserve">No se formulan acciones por quedar en zona Bajo ' </t>
  </si>
  <si>
    <r>
      <t>NOMBRE : O</t>
    </r>
    <r>
      <rPr>
        <sz val="36"/>
        <color theme="1"/>
        <rFont val="Arial"/>
        <family val="2"/>
      </rPr>
      <t xml:space="preserve">portunidad presentacion del PAA basado en riesgos de la  vigencia 
</t>
    </r>
    <r>
      <rPr>
        <b/>
        <sz val="36"/>
        <color theme="1"/>
        <rFont val="Arial"/>
        <family val="2"/>
      </rPr>
      <t xml:space="preserve">
FORMULA:  P</t>
    </r>
    <r>
      <rPr>
        <sz val="36"/>
        <color theme="1"/>
        <rFont val="Arial"/>
        <family val="2"/>
      </rPr>
      <t xml:space="preserve">AA basado en riesgos de la  vigencia aprobado dentro de los términos establecidos </t>
    </r>
    <r>
      <rPr>
        <b/>
        <sz val="36"/>
        <color theme="1"/>
        <rFont val="Arial"/>
        <family val="2"/>
      </rPr>
      <t xml:space="preserve">
META : </t>
    </r>
    <r>
      <rPr>
        <sz val="36"/>
        <color theme="1"/>
        <rFont val="Arial"/>
        <family val="2"/>
      </rPr>
      <t>PAA basado en riesgos de la  vigencia aprobado</t>
    </r>
    <r>
      <rPr>
        <b/>
        <sz val="36"/>
        <color theme="1"/>
        <rFont val="Arial"/>
        <family val="2"/>
      </rPr>
      <t xml:space="preserve">
FRECUENCIA DE MEDICIÓN : </t>
    </r>
    <r>
      <rPr>
        <sz val="36"/>
        <color theme="1"/>
        <rFont val="Arial"/>
        <family val="2"/>
      </rPr>
      <t xml:space="preserve">Anual </t>
    </r>
  </si>
  <si>
    <t>Jefe Oficina de Control Interno</t>
  </si>
  <si>
    <t>Validar la aprobación extemporánea del plan anual de auditorias basado en riesgos</t>
  </si>
  <si>
    <t>Si  la fecha de presentación al CICCI es posterior a la establecida por la normatividad vigente para la aprobación del plan anual de auditoria basado en riesgos, se solicitrá un comité extraordinario máximo dentro de los quince días calendario del mes siguiente.</t>
  </si>
  <si>
    <t>Dejar evidencia de la solictud de realización del comité extraordinario.</t>
  </si>
  <si>
    <t>Comunicación oficial.
Acta del CICCI.</t>
  </si>
  <si>
    <t>Por no presentar con la oportunidad debida los informes de ley en los términos establecidos.</t>
  </si>
  <si>
    <t xml:space="preserve">Debido al Incumplimiento en la entrega de información oportuna por parte de las areas auditadas  </t>
  </si>
  <si>
    <t>De acuerdo a la fechas establecidas en el plan anual de auditorias basado en riesgos de la vigencia</t>
  </si>
  <si>
    <t>Verificar la entrega de la información en los tiempos establecidos</t>
  </si>
  <si>
    <t xml:space="preserve">Previa solicitud por parte de la OCI a las dependencias responsables, se revisa la entrega en los términos establecidos de los documentos requeridos  para su confrontación. </t>
  </si>
  <si>
    <t>Se realiza un alcance solicitando la entrega de la información a la dependencia.</t>
  </si>
  <si>
    <t>Comunicación oficial.
Informes pertinentes.</t>
  </si>
  <si>
    <t xml:space="preserve">Reducir </t>
  </si>
  <si>
    <t>Adelantar mesas de trabajo con las dependencias dentro del rol de asesoria y acompañamiento (mensual) con el propósito de revisar aspectos relacionados con los procesos auditores, seguimientos, informes de ley, riesgos, acciones de mejora, entre otros.</t>
  </si>
  <si>
    <t>Jefe OCI</t>
  </si>
  <si>
    <r>
      <t>NOMBRE :</t>
    </r>
    <r>
      <rPr>
        <sz val="36"/>
        <color theme="1"/>
        <rFont val="Arial"/>
        <family val="2"/>
      </rPr>
      <t xml:space="preserve">Cumplimiento en la presentación de  Informes de ley </t>
    </r>
    <r>
      <rPr>
        <b/>
        <sz val="36"/>
        <color theme="1"/>
        <rFont val="Arial"/>
        <family val="2"/>
      </rPr>
      <t xml:space="preserve">
FORMULA: </t>
    </r>
    <r>
      <rPr>
        <sz val="36"/>
        <color theme="1"/>
        <rFont val="Arial"/>
        <family val="2"/>
      </rPr>
      <t>Numero de informes de Ley  presentados / Total de informes de Ley aprobados en el PAA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 </t>
    </r>
  </si>
  <si>
    <t>Directora General</t>
  </si>
  <si>
    <t>Servidores  de planta o contratistas  (Profesionales asignados )</t>
  </si>
  <si>
    <t xml:space="preserve">
Por incumplimientos  o retrasos en la implementación  de acciones  establecidas para  las politicas,   planes , programas , proyectos , herramientas de gestion ( riesgos , indicadores, acciones ) </t>
  </si>
  <si>
    <t xml:space="preserve">Debido a la falta e inoportunidad   de monitoreos y  generación de alertas  
</t>
  </si>
  <si>
    <t xml:space="preserve">Verificar el avance  de la ejecución de las actividades  establecidas en las politicas , planes y programas </t>
  </si>
  <si>
    <t xml:space="preserve">se revisa que la primera linea haya realizado oportuna y correctamente el reporte de seguimiento  a las actividades a su cargo programadas en la vigencia para las politicas, planes y programas  y que las  evidencias esten completas y sean coherentes con lo establecido </t>
  </si>
  <si>
    <t>En caso de encontrar incumplimientos por parte de la primera linea,  se generarán las alertas o se solicitará mesa de trabajo al proceso  según corresponda  como parte del control de la segunda linea de defensa</t>
  </si>
  <si>
    <t xml:space="preserve">Alertas- Comunicación oficial
Actas de reunión- Mesas de trabajo 
Informe de gestión 
planes de acción politicas públicas
Informe cuatrimestral de monitoreo   del programa de transparencia y ética pública  </t>
  </si>
  <si>
    <r>
      <t xml:space="preserve">NOMBRE  : </t>
    </r>
    <r>
      <rPr>
        <sz val="36"/>
        <color theme="1"/>
        <rFont val="Arial"/>
        <family val="2"/>
      </rPr>
      <t>Retrasos  en acciones  establecidas para  las politicas,   planes , programas , proyectos , herramientas de gestion ( riesgos , indicadores, acciones )</t>
    </r>
    <r>
      <rPr>
        <b/>
        <sz val="36"/>
        <color theme="1"/>
        <rFont val="Arial"/>
        <family val="2"/>
      </rPr>
      <t xml:space="preserve"> </t>
    </r>
    <r>
      <rPr>
        <sz val="36"/>
        <color theme="1"/>
        <rFont val="Arial"/>
        <family val="2"/>
      </rPr>
      <t xml:space="preserve">
</t>
    </r>
    <r>
      <rPr>
        <b/>
        <sz val="36"/>
        <color theme="1"/>
        <rFont val="Arial"/>
        <family val="2"/>
      </rPr>
      <t xml:space="preserve">FORMULA. </t>
    </r>
    <r>
      <rPr>
        <sz val="36"/>
        <color theme="1"/>
        <rFont val="Arial"/>
        <family val="2"/>
      </rPr>
      <t xml:space="preserve">% de Retrasos  en acciones  establecidas para  las politicas,   planes , programas , proyectos , herramientas de gestion ( riesgos , indicadores, acciones ) </t>
    </r>
    <r>
      <rPr>
        <b/>
        <sz val="36"/>
        <color theme="1"/>
        <rFont val="Arial"/>
        <family val="2"/>
      </rPr>
      <t xml:space="preserve">
META. </t>
    </r>
    <r>
      <rPr>
        <sz val="36"/>
        <color theme="1"/>
        <rFont val="Arial"/>
        <family val="2"/>
      </rPr>
      <t>0 %</t>
    </r>
    <r>
      <rPr>
        <b/>
        <sz val="36"/>
        <color theme="1"/>
        <rFont val="Arial"/>
        <family val="2"/>
      </rPr>
      <t xml:space="preserve">
FRECUENCIA DE MEDICIÓN. </t>
    </r>
    <r>
      <rPr>
        <sz val="36"/>
        <color theme="1"/>
        <rFont val="Arial"/>
        <family val="2"/>
      </rPr>
      <t xml:space="preserve">Trimestral </t>
    </r>
  </si>
  <si>
    <t xml:space="preserve">Validar información remitida   del seguimiento a proyectos de inversión </t>
  </si>
  <si>
    <t>Validar la calidad y oportunidad de los reportes de seguimiento de los proyectos de inversión realizados por parte de las áreas responsables y retroalimentar problemáticas, alertas y/o acciones de mejora.</t>
  </si>
  <si>
    <t>En caso de encontrar imconsitencias en la información reportada  por parte de la primera linea,  se generarán las alertas o se solicitará mesa de trabajo al proceso  según corresponda  como parte del control de la segunda linea de defensa</t>
  </si>
  <si>
    <t xml:space="preserve">Alertas- Comunicación oficial
Actas de reunión- Mesas de trabajo 
</t>
  </si>
  <si>
    <t xml:space="preserve">Correctivo </t>
  </si>
  <si>
    <t>Verificar  la implementación de controles, planes de acción y medición de indicadores clave de riesgo generando las alertas</t>
  </si>
  <si>
    <t xml:space="preserve">Se revisa que la primera linea haya realizado oportuna y correctamente el monitoreo a los controles , a los  planes de acción para abordar  riesgos, es decir, que de acuerdo con la frecuencia establecida cuenten  con las evidencias completas y coherentes. Adicionalmente,  se revisa el reporte adecuado de  la  medición de los indicadores clave de riesgo ( para evaluar si el riesgo se ha materializado),  asi como que  se haya generado  la acción correctiva en caso de incumplimiento de metas.
</t>
  </si>
  <si>
    <t>Alertas- Comunicación oficial
Actas de reunión- Mesas de trabajo 
Matriz de riesgos e informe del monitoreo realizado por la segunda linea de defensa</t>
  </si>
  <si>
    <t>Verificar  la medición del indicador  de gestión</t>
  </si>
  <si>
    <t xml:space="preserve">Se revisa que la primera linea haya realizado oportuna y correctamente el reporte de la medición del indicador de gestión,  que el anális de datos este descrito de forma narrativa, explicando el cumplimiento o no de la meta , comportamiento respecto a la medición anterior  y finalmente que se   haya generado  la acción  correctiva en caso de incumplimiento de metas.
</t>
  </si>
  <si>
    <t xml:space="preserve">Alertas- Comunicación oficial
Actas de reunión- Mesas de trabajo 
Informe consolidado de indicadores  </t>
  </si>
  <si>
    <t xml:space="preserve">Impacto </t>
  </si>
  <si>
    <t xml:space="preserve">Verificar la pertinencia  del análisis de causas  vs. el hallazgo / observación  , asi como correspondencia entre el plan de acción y el análisis de causas  </t>
  </si>
  <si>
    <t xml:space="preserve">Se revisa que la primera linea haya formulado un análisis de causas coherente con el hallazgo /  observacion generado al proceso , utilizando la metodologia establecida en la entidad,  que a partir de este análisis el plan de acción guarde coherencia  con la causa raíz con el fin de eliminar el hallazgo / observación, que se haya definido responsables de ejecutar dicho plan ,  que las  fechas de implementación de las acciones no superen  la vigencia. 
</t>
  </si>
  <si>
    <t>En caso de encontrar inconsistencias por  parte de la primera linea,  se generarán las alertas o se solicitará mesa de trabajo al proceso  según corresponda  como parte del control de la segunda linea de defensa</t>
  </si>
  <si>
    <t xml:space="preserve">Actas de reunión- Mesas de trabajo </t>
  </si>
  <si>
    <t xml:space="preserve">Detectivo </t>
  </si>
  <si>
    <t xml:space="preserve">Verificar la  eficacia de la acción  correctiva </t>
  </si>
  <si>
    <t xml:space="preserve">
Se revisa que las acciones se esten ejecutando  dentro del plazo establecido y que los responsables de implementar cada acción reporten oportunamente y con la calidad requerida las evidencias que respalden los avances y cumplimientos de las acciones</t>
  </si>
  <si>
    <t>En caso de encontrar incumplimientos  por  parte de la primera linea,  se generarán las alertas o se solicitará mesa de trabajo al proceso  según corresponda  como parte del control de la segunda linea de defensa</t>
  </si>
  <si>
    <t xml:space="preserve">Probabilidad </t>
  </si>
  <si>
    <t xml:space="preserve">
</t>
  </si>
  <si>
    <t xml:space="preserve">Los riesgos : 
1. Posibilidad de perdida reputacional, Debido a una ineficiente formulación, implementación  y seguimiento de los mecanismos de autocontrol, autorregulación y autogestión por un bajo uso y apropiación del sistema de control interno.
2. Posibilidad de investigaciones disciplinarias y/o sanciones, por incumplimientos normativos, debido a no realizar la adecuada priorización de actividades con alto de riesgo, propuestas por el CICCI, o informes de ley obligatorios, con el fin de generar las alertas tempranas a la admon
3. Posibilidad de investigaciones disciplinarias y/o sanciones,  por incumplimientos normativos, debido a no realizar la adecuada priorización de actividades con alto riesgo, propuestas por el CICCI, o informes de ley obligatorios, e incumplir el plan anual de auditorías de la vigencia,  con el fin de generar las alertas tempranas a la admon
4. Posibilidad de afectación económica y reputacional, Por la debilidad en la documentación para el seguimiento de actividades (Segunda línea de defensa) Debido a la inadecuada administración de los riesgos institucionales 
5. Posibilidad de investigaciones disciplinarias y/o sanciones o generación de hallazgos, por no dar respuesta oportuna a los requerimientos o no asistencia a las audiencias o citaciones realizadas por los entes de control externo debido a fallas en la radicación, mala asignación de los requerimientos o fallas en la comunicación interna, de aquellos requerimientos que tenga conocimiento la OCI
6. Posibilidad de investigaciones disciplinarias y/o sanciones, por no cumplir con las acciones del plan de mejoramiento formulados con los entes de control externo, debido a acciones mal formuladas, falta de recursos, falta de seguimiento por parte de los responsables de las acciones
7. Posibilidad de vulnerar los derechos procesales de los disciplinados, por falta de control de las acciones correspondientes dentro de los términos legales, debido al alto volumen de procesos disciplinarios activos, y falta de un seguimiento a los procesos asignados a los abogados de competencia que  atienden los procesos.
Se ajustan teniendo en cuenta el contexto identificado 
</t>
  </si>
  <si>
    <t xml:space="preserve">NOMBRE DEPROCESO </t>
  </si>
  <si>
    <t xml:space="preserve">TIPOLOGIA </t>
  </si>
  <si>
    <t xml:space="preserve">IMPACTO ( CONSECUENCIA) </t>
  </si>
  <si>
    <t xml:space="preserve">GESTIÓN </t>
  </si>
  <si>
    <t xml:space="preserve">FISCAL </t>
  </si>
  <si>
    <t>Posibilidad  de efecto dañoso sobre bienes de uso público</t>
  </si>
  <si>
    <t>Posibilidad  de efecto dañoso sobre bienes de uso fiscal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</si>
  <si>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</si>
  <si>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</si>
  <si>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</si>
  <si>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</si>
  <si>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</si>
  <si>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</si>
  <si>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</si>
  <si>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</si>
  <si>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</si>
  <si>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</si>
  <si>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</si>
  <si>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</si>
  <si>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</si>
  <si>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</si>
  <si>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</si>
  <si>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</si>
  <si>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Sin Documentar</t>
  </si>
  <si>
    <t>Aleatoria</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</si>
  <si>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</si>
  <si>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</si>
  <si>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</si>
  <si>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</si>
  <si>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</si>
  <si>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</si>
  <si>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</si>
  <si>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</si>
  <si>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</si>
  <si>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</si>
  <si>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</si>
  <si>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</si>
  <si>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</si>
  <si>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</si>
  <si>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</si>
  <si>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</si>
  <si>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</si>
  <si>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</si>
  <si>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</si>
  <si>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</si>
  <si>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</si>
  <si>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</si>
  <si>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</si>
  <si>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</si>
  <si>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</si>
  <si>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</si>
  <si>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DICIEMBRE DE 2025</t>
  </si>
  <si>
    <t xml:space="preserve">Debido al no seguimiento a  la ejecución de las lineas presupuestales que se encuentran asociadas dentro del PAA de tecnologia y  no permitan el cumplimiento de lo señalado en el PETI </t>
  </si>
  <si>
    <t xml:space="preserve">Comunicar a los involucrados en el desarrollo del proyecto o iniciativas las alertas  del no cumplimiento
( cuando aplique)
 ( reuniones o  comunicaciones oficiales ) </t>
  </si>
  <si>
    <t xml:space="preserve">Registro en la Mesa de Ayuda - Aranda  ( si se llegan a presentar) </t>
  </si>
  <si>
    <t xml:space="preserve">copias de seguridad (nube) </t>
  </si>
  <si>
    <t xml:space="preserve">Debido a fallas en la infraestructura tecnologica del DATACENTER </t>
  </si>
  <si>
    <t xml:space="preserve">Verificar  el funcionamiento del operador de conectividad </t>
  </si>
  <si>
    <t>Monitorear los canales de la red MPLS de las estaciones  con el fin de verificar la disponibilidad de conexión</t>
  </si>
  <si>
    <t xml:space="preserve">En caso de que un canal presemte algua falla se contacta la operador de conectividad solictando  el soporte </t>
  </si>
  <si>
    <t xml:space="preserve">Plataforma de gestion de ARANDA
Plataforma HELPDESK 
</t>
  </si>
  <si>
    <t xml:space="preserve">
  Revisar incidentes disruptivos o de indisponibilidad   causados 
</t>
  </si>
  <si>
    <r>
      <rPr>
        <b/>
        <u/>
        <sz val="30"/>
        <rFont val="Arial"/>
        <family val="2"/>
      </rPr>
      <t xml:space="preserve">Para sistemas los riesgos : </t>
    </r>
    <r>
      <rPr>
        <sz val="30"/>
        <rFont val="Arial"/>
        <family val="2"/>
      </rPr>
      <t xml:space="preserve">
1.Posibilidad de afectación reputacional y económica Por Incumplimiento con las iniciativas o actividades definidas en el PETI debido a baja capacidad presupuestal y técnica SE MANTIENE PERO SE AJUSTAN CAUSAS 
2. Posibilidad de perdida de la confidencialidad, integridad y disponibilidad de la información Por accesos o cambios no autorizados a la información institucional, así como eventos disruptivos por virus en la red. Debido a la ineficiencia o falta de controles de seguridad de la información y ciberseguridad. SE MANTIENE PERO SE AJUSTAN CAUSAS 
3. Posibilidad de perdida de credibilidad y afectación económica Por interrupción o falla en la continuidad de la prestación de los servicios debido a Limitaciones en la infraestructura tecnológica o en las competencias del personal o por un ataque cibernético SE MANTIENE PERO SE AJUSTAN CAUSAS 
4. Posibilidad de pérdida de credibilidad institucional y afectación económica Por incumplimiento en los objetivos establecidos en la planeación estratégica institucional de tecnologías debido a Intermitencia en los servicios tecnológicos en el momento de ejecutar las actividades asociadas al cambio, en la ejecución de actividades por parte de los especialistas y la deficiente actualización de las herramientas de software a las últimas versiones liberadas por el fabricante.  SE  AJUSTA POR CAMBIO EN EL CONTEXTO 
5.Posibilidad de perdida de reputacional y confianza en la entidad institucional . Por perdida o modificación de los datos, Pérdida de servicio de comunicaciones de datos, y de disponibilidad de la información, debido a Intermitencia en los servicios tecnológicos en el momento de ejecutar las actividades del cambio, y no revisión de las aplicaciones de acuerdo con las consideraciones requeridas de seguridad de la información.SE  AJUSTA POR CAMBIO EN EL CONTEXTO
6. Posibilidad de afectación a la imagen institucional y al desarrollo de las actividades TICS, Por el bajo uso y apropiación de los servicios tecnológicos con la que cuenta la Entidad debido a la baja implementación de acciones dirigidas a socializar las herramientas SE  AJUSTA POR CAMBIO EN EL CONTEXTO
tecnológicas y los diferentes sistemas tecnológicos que posee la entidad
</t>
    </r>
    <r>
      <rPr>
        <b/>
        <u/>
        <sz val="30"/>
        <rFont val="Arial"/>
        <family val="2"/>
      </rPr>
      <t xml:space="preserve">Para Comunicaciones los riesgos : </t>
    </r>
    <r>
      <rPr>
        <sz val="30"/>
        <rFont val="Arial"/>
        <family val="2"/>
      </rPr>
      <t xml:space="preserve">
posibilidad de afectación  de la imagen institucional  por la baja implementación del plan de comunicaciones  debido a un déficit  en los recursos y la capacidad  de talento humano  y posibilidad de afectación de la imagen institucional por la deficiente revisión  de los contenidos emitidos por prensa y comunicaciones  debido a la debilidad  de lineamientos para la verificación de requisitos
Se replantean  para la vigencia 2025  teniendo en cuenta el  análisis del contexto 
</t>
    </r>
  </si>
  <si>
    <r>
      <rPr>
        <b/>
        <u/>
        <sz val="30"/>
        <color theme="1"/>
        <rFont val="Arial"/>
        <family val="2"/>
      </rPr>
      <t>Para sistemas.</t>
    </r>
    <r>
      <rPr>
        <sz val="30"/>
        <color theme="1"/>
        <rFont val="Arial"/>
        <family val="2"/>
      </rPr>
      <t xml:space="preserve">
Riesgo No. 2 de tipo gestión, el ajuste fue a la evidencia del control No. 2.  y al plan de acción 
 Riesgo No. 4 de tipo gestión, el ajuste fue a las variables del controles Nos. 3, 4 y 5.
</t>
    </r>
  </si>
  <si>
    <t xml:space="preserve">Por la inoportunidad en las respuestas de los requerimientos allegados por entes externos a la entidad </t>
  </si>
  <si>
    <t xml:space="preserve">Debido a la no revisión de la respuesta emitida </t>
  </si>
  <si>
    <t xml:space="preserve">Revisar el contenido  de las respuestas y evidencias ( si es del caso) emitidas por las dependencias </t>
  </si>
  <si>
    <t xml:space="preserve">Se revisa que la respuesta y las evidencias (cuando apliquen)  sean coherentes  con lo solicitado en el requerimiento  </t>
  </si>
  <si>
    <t xml:space="preserve">se solicita a la dependencia  la subsanación de la respuesta y si es del caso de las evidencias </t>
  </si>
  <si>
    <t xml:space="preserve">Matriz de seguimiento y control de requerimientos </t>
  </si>
  <si>
    <t xml:space="preserve">Elaborar procedimiento de atención a respuestas a entes  externos </t>
  </si>
  <si>
    <r>
      <t xml:space="preserve">
NOMBRE : </t>
    </r>
    <r>
      <rPr>
        <sz val="36"/>
        <color theme="1"/>
        <rFont val="Arial"/>
        <family val="2"/>
      </rPr>
      <t xml:space="preserve">Numero  de  requerimientos atendido fuera de terminos </t>
    </r>
    <r>
      <rPr>
        <b/>
        <sz val="36"/>
        <color theme="1"/>
        <rFont val="Arial"/>
        <family val="2"/>
      </rPr>
      <t xml:space="preserve">
FORMULA. </t>
    </r>
    <r>
      <rPr>
        <sz val="36"/>
        <color theme="1"/>
        <rFont val="Arial"/>
        <family val="2"/>
      </rPr>
      <t xml:space="preserve">Número de informes incorrectos de los seguimientos a temas estratégicos 
</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Trimestral  </t>
    </r>
  </si>
  <si>
    <r>
      <t xml:space="preserve">El riesgo No. 4 de gestión: </t>
    </r>
    <r>
      <rPr>
        <b/>
        <i/>
        <sz val="28"/>
        <color theme="1"/>
        <rFont val="Arial"/>
        <family val="2"/>
      </rPr>
      <t>Posibilidad de pérdida reputacional Por información incorrecta en los seguimientos  a temas estrategicos de la entidad</t>
    </r>
    <r>
      <rPr>
        <sz val="28"/>
        <color theme="1"/>
        <rFont val="Arial"/>
        <family val="2"/>
      </rPr>
      <t xml:space="preserve"> a cargo  de la Dirección general se elimina por manejo de informacion confidencial ,por consiguiente </t>
    </r>
    <r>
      <rPr>
        <b/>
        <sz val="28"/>
        <color theme="1"/>
        <rFont val="Arial"/>
        <family val="2"/>
      </rPr>
      <t>se identifica el riesgo</t>
    </r>
    <r>
      <rPr>
        <sz val="28"/>
        <color theme="1"/>
        <rFont val="Arial"/>
        <family val="2"/>
      </rPr>
      <t xml:space="preserve"> : </t>
    </r>
    <r>
      <rPr>
        <b/>
        <i/>
        <sz val="28"/>
        <color theme="1"/>
        <rFont val="Arial"/>
        <family val="2"/>
      </rPr>
      <t xml:space="preserve">Posibilidad de pérdida reputacional Por la inoportunidad en las respuestas de los requerimientos allegados por entes externos a la entidad Debido a la no revisión de la respuesta emitida  </t>
    </r>
    <r>
      <rPr>
        <sz val="28"/>
        <color theme="1"/>
        <rFont val="Arial"/>
        <family val="2"/>
      </rPr>
      <t>y se diseñan</t>
    </r>
    <r>
      <rPr>
        <b/>
        <i/>
        <sz val="28"/>
        <color theme="1"/>
        <rFont val="Arial"/>
        <family val="2"/>
      </rPr>
      <t xml:space="preserve"> </t>
    </r>
    <r>
      <rPr>
        <sz val="28"/>
        <color theme="1"/>
        <rFont val="Arial"/>
        <family val="2"/>
      </rPr>
      <t xml:space="preserve">sus respectivos controles.
</t>
    </r>
  </si>
  <si>
    <t xml:space="preserve">DICIEMBRE DE 2025 </t>
  </si>
  <si>
    <t xml:space="preserve">POR
 viabilizar   solicitudes  de expedición de CDP  sin el cumplimiento de los requisitos definidos en el procedimiento interno   </t>
  </si>
  <si>
    <t xml:space="preserve">DEBIDO A 
la revisión incompleta de los componentes  establecidos para la viabilidad de la inversión  </t>
  </si>
  <si>
    <t xml:space="preserve">Servidor de planta (Gerente de proyecto) </t>
  </si>
  <si>
    <t xml:space="preserve">Servidor de planta o contratista 
(Referentes  de cada dependencia a cargo del  presupuesto de inversión) 
 </t>
  </si>
  <si>
    <t xml:space="preserve">Verificar que el objeto contractual  y sus componentes financieros esten acordes con lo registrado en  el PAA ( versión actualizada ) </t>
  </si>
  <si>
    <t xml:space="preserve">Se  revisa  que el objeto contractual aporte  al cumplimiento de la actividad  del proyecto de inversión , y que sus componentes financieros  en  el PAA estén correctamente definidos y asociados  al objeto contractual , de igual  manera que la solicitud cuente  con el recurso disponible. 
</t>
  </si>
  <si>
    <t xml:space="preserve">
En caso de inconsistencias (revisión anterior)  en la información registrada en el PAA se debe proceder a  solicitar formalmente  los ajustes requeridos a la OAP, con el fin de dar cumplimiento a la relación  de la actividad de PI y sus componentes financieros en el PAA. 
</t>
  </si>
  <si>
    <t xml:space="preserve">Solicitud de modificación  formal al  PAA 
( cuando aplique) 
Solicitudes  de trámites presupuestales ( traslados o anulaciones de CDP - cuando aplique) 
Solicitud  de Certificado de Disponibilidad Presupuestal (CDP) 
</t>
  </si>
  <si>
    <t xml:space="preserve">Profesional contratista OAP  (encargado de proyectos) </t>
  </si>
  <si>
    <r>
      <rPr>
        <b/>
        <sz val="24"/>
        <rFont val="Arial"/>
        <family val="2"/>
      </rPr>
      <t xml:space="preserve">NOMBRE </t>
    </r>
    <r>
      <rPr>
        <sz val="24"/>
        <rFont val="Arial"/>
        <family val="2"/>
      </rPr>
      <t xml:space="preserve">Solicitudes de CDP viabilizadas 
</t>
    </r>
    <r>
      <rPr>
        <b/>
        <sz val="24"/>
        <rFont val="Arial"/>
        <family val="2"/>
      </rPr>
      <t>FORMULA</t>
    </r>
    <r>
      <rPr>
        <sz val="24"/>
        <rFont val="Arial"/>
        <family val="2"/>
      </rPr>
      <t xml:space="preserve">   Número de solicitudes de expedición de CDP  devueltas por no cumplimiento de requisitos / Número de solicitudes   de expedición de CDP recibidas 
</t>
    </r>
    <r>
      <rPr>
        <b/>
        <sz val="24"/>
        <rFont val="Arial"/>
        <family val="2"/>
      </rPr>
      <t xml:space="preserve">
META </t>
    </r>
    <r>
      <rPr>
        <sz val="24"/>
        <rFont val="Arial"/>
        <family val="2"/>
      </rPr>
      <t xml:space="preserve">: 100%
</t>
    </r>
    <r>
      <rPr>
        <b/>
        <sz val="24"/>
        <rFont val="Arial"/>
        <family val="2"/>
      </rPr>
      <t xml:space="preserve">
FRECUENCIA DE MEDICIÓN : </t>
    </r>
    <r>
      <rPr>
        <sz val="24"/>
        <rFont val="Arial"/>
        <family val="2"/>
      </rPr>
      <t xml:space="preserve">mensual </t>
    </r>
  </si>
  <si>
    <t xml:space="preserve">Se  revisa  que el objeto contractual aporte  al cumplimiento de la actividad  del proyecto de inversión , que  cuente  con los recursos financieros para su ejecución  y que su  concepto de gasto sea acorde al tipo de gasto. 
</t>
  </si>
  <si>
    <t xml:space="preserve">
En caso de inconsistencias  en la información  se devuelve  por controldoc al referente de presupuesto de inversión  para su corrección </t>
  </si>
  <si>
    <t xml:space="preserve">Solicitud  de la viabilidad técnica a la OAP como  paso anterior a la expedición del Certificado de Disponibilidad  Presupuestal (CDP) por parte de financiera.
</t>
  </si>
  <si>
    <t xml:space="preserve">Jefe de la Oficina Asesora de Planeacíón </t>
  </si>
  <si>
    <t xml:space="preserve">Verificar, validar y aprobar  que el objeto contractual  y sus componentes financieros estén acordes con lo registrado en  el PAA (última versión) 
</t>
  </si>
  <si>
    <t xml:space="preserve">se valida  y aprueba: 
Que la solicitud de expedición de CDP este firmada por el gerente del proyecto y el responsable  del proceso contractual.
Que el  objeto contractual aporte  al cumplimiento de la actividad  del proyecto de inversión. 
Que el número de línea, objeto contractual, rubro presupuestal, valor, PMR, POSPRE, actividad  estén acordes con lo registrado en el PAA ( versión actualizada) 
que cuente  con el recurso disponible 
</t>
  </si>
  <si>
    <t xml:space="preserve">
En caso  de inconsistencias en uno de los criterios de verificación se devuelve la solicitud  por controldoc al solicitante 
 </t>
  </si>
  <si>
    <t>Solicitud de expedición de CDP con visto bueno</t>
  </si>
  <si>
    <t xml:space="preserve">
POR 
la no ejecución del  100% del presupuesto  de inversion
</t>
  </si>
  <si>
    <t xml:space="preserve">DEDIBO A 
 Inadecuado seguimiento y control presupuestal </t>
  </si>
  <si>
    <t xml:space="preserve">POWERBI (Mesas de seguimiento y control) </t>
  </si>
  <si>
    <t xml:space="preserve">Probabildiad </t>
  </si>
  <si>
    <t xml:space="preserve">Realizar sensibilización  a los responsables de la ejecución presupuestal  sobre la importancia de la ejecución de recursos de inversión dentro de la vigencia atendiendo el principio de anualidad </t>
  </si>
  <si>
    <r>
      <rPr>
        <b/>
        <sz val="24"/>
        <rFont val="Arial"/>
        <family val="2"/>
      </rPr>
      <t>NOMBRE :</t>
    </r>
    <r>
      <rPr>
        <sz val="24"/>
        <rFont val="Arial"/>
        <family val="2"/>
      </rPr>
      <t xml:space="preserve"> Porcentaje de ejecución de los recursos de inversión 
</t>
    </r>
    <r>
      <rPr>
        <b/>
        <sz val="24"/>
        <rFont val="Arial"/>
        <family val="2"/>
      </rPr>
      <t xml:space="preserve">FORMULA  </t>
    </r>
    <r>
      <rPr>
        <sz val="24"/>
        <rFont val="Arial"/>
        <family val="2"/>
      </rPr>
      <t xml:space="preserve">Recursos ejecutados / recursos apropiados 
</t>
    </r>
    <r>
      <rPr>
        <b/>
        <sz val="24"/>
        <rFont val="Arial"/>
        <family val="2"/>
      </rPr>
      <t xml:space="preserve">META </t>
    </r>
    <r>
      <rPr>
        <sz val="24"/>
        <rFont val="Arial"/>
        <family val="2"/>
      </rPr>
      <t xml:space="preserve">: 99% 
</t>
    </r>
    <r>
      <rPr>
        <b/>
        <sz val="24"/>
        <rFont val="Arial"/>
        <family val="2"/>
      </rPr>
      <t xml:space="preserve">
FRECUENCIA DE MEDICIÓN :</t>
    </r>
    <r>
      <rPr>
        <sz val="24"/>
        <rFont val="Arial"/>
        <family val="2"/>
      </rPr>
      <t xml:space="preserve"> Mensual </t>
    </r>
  </si>
  <si>
    <t xml:space="preserve">Se incorporan 2 riesgos nuevos de gestion:
1. Posibilidad de pérdida reputacional  por  viabilizar   solicitudes  de expedición de CDP  sin el cumplimiento de los requisitos definidos en el procedimiento interno   
2.  Posibilidad de pérdida reputacional  por la no ejecución del  100% del presupuesto  de inversion
Se diseñan sus respectivos controles </t>
  </si>
  <si>
    <t xml:space="preserve">
Para los planes de vacantes y  previsión se valida la gestión realizada , que se confirma trimestralmente </t>
  </si>
  <si>
    <t xml:space="preserve">
Matriz de seguimiento a planes SST , PIC y bienestar ( mensual) 
</t>
  </si>
  <si>
    <t xml:space="preserve">
Trimestral </t>
  </si>
  <si>
    <t xml:space="preserve">Informe parcial PETH (PAI) </t>
  </si>
  <si>
    <t xml:space="preserve">
Informe de gestión </t>
  </si>
  <si>
    <t xml:space="preserve">Correo electrónico  a soporte corporativo ( archivo plano de nómina) </t>
  </si>
  <si>
    <t xml:space="preserve">Riesgo No. 1 de tipo gestión, el ajuste fue a las variables de los controles   Nos. 1, 2 y 3.
 Riesgos No. 3 de tipo gestión, el ajuste fue a la evidencia del control No. 2.
</t>
  </si>
  <si>
    <t xml:space="preserve">Por incumplimiento de alguno de los criterios de calidad de la respuesta: Coherencia, claridad, calidez, oportunidad y manejo del sistema distrital de
gestión de peticiones.
</t>
  </si>
  <si>
    <t>Validar de manera aleatoria  los criterios de calidad de las respuestas brindadas por las dependencias, previa radicación y envío a la ciudadanía.</t>
  </si>
  <si>
    <t>Se seleccionan las peticiones cuya respuesta debe ser generadas por varias dependencias, para realizar verificación de los criterios de calidad.</t>
  </si>
  <si>
    <t>Se informa al área / dependencia el criterio que estén incumpliendo a fin de que se realice el ajuste.</t>
  </si>
  <si>
    <t>Respuestas
correo electrónico</t>
  </si>
  <si>
    <t>Verificar la asistencia del equipo de servicio a la ciudadanía en los procesos de formación para fortalecer la atención a la ciudadanía.</t>
  </si>
  <si>
    <t>Verificar los resultados de las encuestas de percepción para identificar inconformidades frente a la atención brindada por el equipo de servicio a la ciudadanía.</t>
  </si>
  <si>
    <t>Se aplican encuestas de satisfacción como mínimo al 5% de la población atendida en Bomberos Bogotá y se analizan los resultados</t>
  </si>
  <si>
    <t>Teniendo en cuenta los resultados se revisan los aspectos a mejorar para tomar las acciones a las que haya lugar.</t>
  </si>
  <si>
    <t xml:space="preserve">
Bases de encuestas de satisfacción.
Acta de reunión cuando aplique.</t>
  </si>
  <si>
    <r>
      <t xml:space="preserve">Los riesgos :
 1.Posibilidad de pérdida reputacional por fallas en la atención a los grupos de valor, debido a que no se aplican adecuadamente los protocolos de atención. SE AJUSTA POR: Posibilidad de pérdida reputacional  por  la atención inadecuada  en el servicio a la ciudadania Debido a la no cualificación del personal contratado para la atencion a la ciudadania 
</t>
    </r>
    <r>
      <rPr>
        <sz val="14"/>
        <rFont val="Arial"/>
        <family val="2"/>
      </rPr>
      <t xml:space="preserve">
2.Posibilidad de pérdida reputacional por incumplimiento legal (numeral 3 del Artículo 9 del Decreto 197 de 2014), debido al desconocimiento</t>
    </r>
    <r>
      <rPr>
        <sz val="14"/>
        <color theme="1"/>
        <rFont val="Arial"/>
        <family val="2"/>
      </rPr>
      <t xml:space="preserve">  normativo aplicable al proceso de servicio a la ciudadanía . NO ES UN RIESGO PARA EL PROCESO  YA QUE  SE MENCIONA QUE :  La Dirección Distrital de Servicio al Ciudadano desarrollará un modelo integrado de Medición, evaluación y Seguimiento del servicio prestado a la ciudadanía que contemple las estrategias e instrumentos a implementar por la totalidad de organismos y entidades del D.C.,
3.Probabilidad de pérdida reputacional por incumplimiento en la atención a los derechos de petición de la ciudadanía, debido a faltas de oportunidad, coherencia, calidez y claridad de las repuesta . SE AJUSTA POR Posibilidad de pérdida reputacionaL Por la inoportunidad en la respuesta  a la pqrsd Debido a que las dependencias no brindan respuesta  a las pqrs de acuerdo a los criterios de calidad  </t>
    </r>
  </si>
  <si>
    <t>Riesgo No. 1 de tipo gestión, se ajustó la redacción del riesgo, cambiando: Por la inoportunidad en la respuesta  a las PQRSD POR  incumplimiento de alguno de los criterios de calidad de la respuesta: Coherencia, claridad, calidez, oportunidad y manejo del sistema distrital de gestión de peticiones. Asi mismo, se ajustaron las variables  del control No. 2.
Riesgo No. 2  de tipo gestión, se ajustaron las variables de los controles Nos. 1 y 2.</t>
  </si>
  <si>
    <t xml:space="preserve">Debido a  Inadecuado seguimiento y control presupuestal </t>
  </si>
  <si>
    <t xml:space="preserve">Subdirector(a) Corporativo(a) </t>
  </si>
  <si>
    <r>
      <t xml:space="preserve">NOMBRE : </t>
    </r>
    <r>
      <rPr>
        <sz val="36"/>
        <color theme="1"/>
        <rFont val="Arial"/>
        <family val="2"/>
      </rPr>
      <t xml:space="preserve">Porcentaje de ejecución de los recursos de funcionamiento 
</t>
    </r>
    <r>
      <rPr>
        <b/>
        <sz val="36"/>
        <color theme="1"/>
        <rFont val="Arial"/>
        <family val="2"/>
      </rPr>
      <t xml:space="preserve">
FORMULA  </t>
    </r>
    <r>
      <rPr>
        <sz val="36"/>
        <color theme="1"/>
        <rFont val="Arial"/>
        <family val="2"/>
      </rPr>
      <t xml:space="preserve">Recursos ejecutados / recursos apropiados </t>
    </r>
    <r>
      <rPr>
        <b/>
        <sz val="36"/>
        <color theme="1"/>
        <rFont val="Arial"/>
        <family val="2"/>
      </rPr>
      <t xml:space="preserve">
META : </t>
    </r>
    <r>
      <rPr>
        <sz val="36"/>
        <color theme="1"/>
        <rFont val="Arial"/>
        <family val="2"/>
      </rPr>
      <t>99%</t>
    </r>
    <r>
      <rPr>
        <b/>
        <sz val="36"/>
        <color theme="1"/>
        <rFont val="Arial"/>
        <family val="2"/>
      </rPr>
      <t xml:space="preserve"> 
FRECUENCIA DE MEDICIÓN : Mensual </t>
    </r>
  </si>
  <si>
    <t>Verificar que el tipo de  bien / servicios solicitado cumplan con las especificaciones del anexo técnico y/o oferta económica</t>
  </si>
  <si>
    <t xml:space="preserve">
 Se procede a remitir por correo electrónico al proveedor  el requerimiento validando que la información este correcta </t>
  </si>
  <si>
    <t xml:space="preserve">
En caso de tramitar  un tipo de bien / servcio que no este en la ofera económica o anexo técnico se procederá a realizar la corrección de la solicitud a través de correo electrónico.</t>
  </si>
  <si>
    <t xml:space="preserve">
En caso de encontrar  que uno de los requerimientos anteriores  no  fue tramitado se procede  a dar respuesta al área / estacion   / Grupo Especializado. Justificando la razón por la cual el requerimiento no fue atendido. Y dandole el respectivo trámite.
</t>
  </si>
  <si>
    <t xml:space="preserve">
Una vez recibidos los pedidos se procede a almacenar en la bodega de logistica y se cargan las cantidades recibidas en la matriz de seguimiento teniendo en cuenta la informacion de la remisión 
</t>
  </si>
  <si>
    <t xml:space="preserve">
En caso de encontrar inconsistencias posteriores a la entrega  del bien / servicio en cuanto cantidades o especificaciones técnicas se procede a enviar correo electrónico al proveedor solicitando el ajuste de la misma. </t>
  </si>
  <si>
    <t xml:space="preserve">Remisiones 
Correo electrónico 
</t>
  </si>
  <si>
    <t xml:space="preserve">Correo electrónico 
Formato de entrada a almacén
Matriz de seguimiento entradas y salidas  de suministros
</t>
  </si>
  <si>
    <t xml:space="preserve">
En caso  de encontrar inconsistencias en lo solicitado versus lo entregado se procede a realizar la corrección y entrega de la totalidad de los elementos aprobados en LOG+.</t>
  </si>
  <si>
    <t xml:space="preserve">
En caso de que la información de la matriz no corresponda con la toma física ya realizada se procede a ralizar una nueva verificación y actualizar la matriz de seguimiento.</t>
  </si>
  <si>
    <t xml:space="preserve">
Revisar que el caso / solicitud de fallas en los equipos menores y parque automotor se encuentre creado  o reportado en LOG+
</t>
  </si>
  <si>
    <t xml:space="preserve">
En el aplicativo LOG+, se verifica que cada caso o solicitud cuente con un número consecutivo asignado y una descripción de la falla. Si cumple con los parámetros establecidos, se continúa con el proceso de registrarlo en la Matriz de Seguimiento.
</t>
  </si>
  <si>
    <t xml:space="preserve">
En caso de que el equipo menor o vehículo a atender no se encuentre con caso asignado a través del aplicativo LOG+,  se  solicita  al personal designado de la estación la creación para le caso o solicitud.
</t>
  </si>
  <si>
    <t xml:space="preserve">Matriz de seguimiento equipo menor
Matriz seguimiento parque automotor
</t>
  </si>
  <si>
    <t xml:space="preserve">
Verificar  el estado  y registro plataforma PCT del equipo menor  </t>
  </si>
  <si>
    <t xml:space="preserve">
Previo a la preinspeccion del equipo menor se debe verificar si el mismo se encuentra activo en PCT, donde se evidencia placa y lugar de pertenencia del elemento.</t>
  </si>
  <si>
    <t xml:space="preserve">Muestreo Pantallazo Consulta PCT 
</t>
  </si>
  <si>
    <t>Verificar  falla  reportada durante el prediagnóstico  del equipo menor /vehiculo en sitio.</t>
  </si>
  <si>
    <t xml:space="preserve">  
Se realiza el prediagnóstico  del equipo menor o vehiculo (en sitio  o en taller)   validando que la falla sea acorde con la necesidad de intervención del equipo menor o vehículo.</t>
  </si>
  <si>
    <t xml:space="preserve">En caso de encontrar  que la falla  se debe a causa de un siniestro o garantía se procede a  cerrar el caso / solicitud dejando registrada  dicha causa en la matriz de seguimiento.   </t>
  </si>
  <si>
    <t xml:space="preserve">
Matriz de seguimiento equipo menor
Matriz seguimiento parque automotor</t>
  </si>
  <si>
    <t xml:space="preserve">Durante la prediagnóstico del vehículo o equipo menor, se determina si corresponde a un siniestro  o  garantia   para lo cual  el  uniformado debe reportar al área correspondiente   para continuar con el trámite respectivo  y se procede a cerrar el caso / solicitud </t>
  </si>
  <si>
    <t>En caso de no  ser  siniestro o garantia se continua con el diagnóstico.</t>
  </si>
  <si>
    <t xml:space="preserve">
Validar las intervenciones a realizar al  vehiculo/equipo menor de acuerdo al diagnóstico generado.</t>
  </si>
  <si>
    <t>Durante el diagnóstico del vehículo/ equipo menor se determinan las actividades a realizar  y los repuestos e insumos requeridos para proceder con el mantenimiento.</t>
  </si>
  <si>
    <t xml:space="preserve">Si efectuado el mantenimiento  se presentan nuevas fallas se realiza nuevamente el diagnóstico.
</t>
  </si>
  <si>
    <t xml:space="preserve">
Matriz de seguimiento Equipo Menor y muestreo de Informes Técnicos o FUM
Matriz seguimiento parque automotor y muestreo de Informe técnico.</t>
  </si>
  <si>
    <t xml:space="preserve">
En el caso de no aprobación del mantenimiento de los vehículos se debe garantizar a través de acta su destinación final.</t>
  </si>
  <si>
    <t>Una vez intervenido el vehículo/ equipo menor se realizan las pruebas de ruta y/o de funcionamiento para verificar la óptima operación del mismo</t>
  </si>
  <si>
    <t>En caso de  encontrar novedades en el funcionamiento del vehículo / equipo menor  de acuerdo con el resultado de la prueba de ruta y/o funcionamiento  se genera el reingreso  a mantenimiento.</t>
  </si>
  <si>
    <t xml:space="preserve">
Matriz de seguimiento Equipo Menor 
Matriz seguimiento parque automotor </t>
  </si>
  <si>
    <t xml:space="preserve">
Cotejar stock de repuestos  exisitentes en la bodega de equipo menor en realción con el documento de entradas y salidas.</t>
  </si>
  <si>
    <t xml:space="preserve">
Validar que los equipos menores y vehículos intervenidos cumplan con los requerimientos realizados a través de las solicitudes o casos creados en el aplicativo LOG+</t>
  </si>
  <si>
    <t>Se realiza entrega al uniformado del vehiculo/ equipo menor para que valide el funcionamiento del mismo y   el recibo a satisfacción para dar cierre al caso o solicitud.</t>
  </si>
  <si>
    <t>En caso de encontrar novedades en la entrega final del vehículo  o equipo menor la solicutud no presentará cierre formal, hasta que no se cumpla con la entraga a satisfacción.</t>
  </si>
  <si>
    <t xml:space="preserve">Muestreo de Formato Documento de Entrega - PA
Muestreo de Formato Únido de Mantenimiento FUM -EM
</t>
  </si>
  <si>
    <t xml:space="preserve">Con la programación de visitas de inspección de vehículos y equipos menores se informará  previamente a las estaciones por medio  del correo electronico ( LIAmesalogistica@bomberosbogota.gov.co) , el cronograma con las fechas progrmadas y turnos para dicha revisión. </t>
  </si>
  <si>
    <t xml:space="preserve"> Correo electrónico </t>
  </si>
  <si>
    <t>Verificar estado de vehiculos / equipos menores en las estaciones de acuerdo a las visitas de inspección.</t>
  </si>
  <si>
    <r>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 activo o no en el inventario), registro  ( que cuente con  el número de placa  en fisico  vs lo registrado   en la plataforma PCT ) , asi como las  condiciones de los equipos que los uniformados presenten  con el fin de validar posibles fallas de funcionamiento 
</t>
    </r>
    <r>
      <rPr>
        <sz val="36"/>
        <color rgb="FFFF0000"/>
        <rFont val="Arial"/>
        <family val="2"/>
      </rPr>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(activo o no en el PST), que cuente con  el número de placa  en fisico  vs lo registrado   en la plataforma PCT.  </t>
    </r>
  </si>
  <si>
    <t xml:space="preserve">En caso de encontrar fallas de mantenimiento en vehiculos se procede a indicar al uniformado que reporte el  caso / solicitud  en  LOG +.
En caso de encontrar  inconsistencia en el estado y  la identificación del equipo menor se le informa al uniformado  para que gestione con el área de inventarios los ajustes  a que haya lugar.
Si se encuentran fallas de funcionamiento en el equipo menor se procede a realizar su reparación en sitio, si esta reparación no es posible se procede a indicar al uniformado que reporte el  caso / solicitud  en LOG + y se recoje el equipo  para llevarlo al taller de mantenimiento 
</t>
  </si>
  <si>
    <t>Muestreo Informe Técnico de Visitas a las Estaciones PA
Muestreo  Informe técnico a las Estaciones EM</t>
  </si>
  <si>
    <t xml:space="preserve">Correo electrónico y memorando de radicación de formulación de siniestro envio a la subcorporativa para dar inicio al trámite del presunto siniestro
Correo electrónico de devolución al uniformado para las correcciones ( cuando aplique)  </t>
  </si>
  <si>
    <t xml:space="preserve"> Riesgo No. 2 de tipo fiscal, el ajuste fue a la evidencia del control No. 1.</t>
  </si>
  <si>
    <t xml:space="preserve">Verificar el cumplimiento a la ejecución presupuestal  los 5 primeros dias hábiles de cada mes ( mes vencido) </t>
  </si>
  <si>
    <t xml:space="preserve">Mediante la consolidación y socialización  de la mesa de seguimiento ( powerbi ) se revisa  Plan Anual de Adquisiciones, Plan Anul de Caja, ejecución del mes y programada, reservas, pasivos , vigencias futuras  para la toma de decisiones que permitan  a los reponsables de presupuesto cumplir con las metas trazadas por la Dirección General </t>
  </si>
  <si>
    <t xml:space="preserve">En caso de encontrar bajos niveles de ejecución y giros  la Directora General  tomará decisiones para dar cumplimiento con la ejecución presupuestal </t>
  </si>
  <si>
    <t xml:space="preserve">Mediante la consolidación y socialización  de la mesa de seguimiento ( powerbi ) se revisa  Plan Anual de Adquisiciones , Plan Anual de Caja , ejecución del mes y programada, reservas, pasivos , vigencias futuras para la toma de decisiones que permitan  a los responsables de presupuesto cumplir  con las metas trazadas por la Dirección General </t>
  </si>
  <si>
    <t xml:space="preserve">En caso de encontrar bajos niveles de ejecución y giros  la Directora General   tomará decisiones para dar cumplimiento con la ejecución presupuestal </t>
  </si>
  <si>
    <t xml:space="preserve">Realizar sensibilización  a los responsables de la ejecución presupuestal  sobre la importancia de la ejecución de recursos dentro de la vigencia atendiendo el principio de anualidad </t>
  </si>
  <si>
    <t>Por la no ejecución del 100% del presupuesto de funcionamiento</t>
  </si>
  <si>
    <r>
      <rPr>
        <b/>
        <sz val="36"/>
        <color theme="1"/>
        <rFont val="Arial"/>
        <family val="2"/>
      </rPr>
      <t>Para Corporativa se crea un riesgo nuevo de gestión : RIESGO No. 2</t>
    </r>
    <r>
      <rPr>
        <sz val="36"/>
        <color theme="1"/>
        <rFont val="Arial"/>
        <family val="2"/>
      </rPr>
      <t xml:space="preserve">:  Posibilidad de pérdida reputacional Por la no ejecución del 100% del presupuesto de  funcionamiento debido a  Inadecuado seguimiento y control presupuestal. Se diseñan sus controles 
</t>
    </r>
    <r>
      <rPr>
        <b/>
        <sz val="36"/>
        <color theme="1"/>
        <rFont val="Arial"/>
        <family val="2"/>
      </rPr>
      <t xml:space="preserve">
Para Logistica : 
</t>
    </r>
    <r>
      <rPr>
        <sz val="36"/>
        <color theme="1"/>
        <rFont val="Arial"/>
        <family val="2"/>
      </rPr>
      <t xml:space="preserve">Riesgo No. 1 de tipo gestión, el ajuste fue a las variables de los controles Nos. 1,2,3, 5,6,7 y 8. El control No. 4 se elimina.
 Riesgo No. 2 de tipo gestión, el ajuste fue a las variables de los controles Nos. 1,2,3,4,5,6,7, 8, 9, 10 y 11. </t>
    </r>
    <r>
      <rPr>
        <b/>
        <sz val="36"/>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</si>
</sst>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8" x14ac:knownFonts="1">
    <font>
      <sz val="11"/>
      <color theme="1"/>
      <name val="Arial"/>
    </font>
    <font>
      <sz val="11"/>
      <color theme="1"/>
      <name val="calibri"/>
      <family val="2"/>
      <scheme val="minor"/>
    </font>
    <font>
      <sz val="11"/>
      <color theme="1"/>
      <name val="calibri"/>
      <family val="2"/>
      <scheme val="minor"/>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11"/>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0"/>
      <color rgb="FFFF0000"/>
      <name val="Arial"/>
      <family val="2"/>
    </font>
    <font>
      <sz val="16"/>
      <color theme="1"/>
      <name val="Arial"/>
      <family val="2"/>
    </font>
    <font>
      <b/>
      <sz val="11"/>
      <color rgb="FF00B050"/>
      <name val="Arial"/>
      <family val="2"/>
    </font>
    <font>
      <sz val="11"/>
      <color rgb="FFFF0000"/>
      <name val="Arial"/>
      <family val="2"/>
    </font>
    <font>
      <sz val="22"/>
      <color rgb="FF000000"/>
      <name val="Arial Narrow"/>
      <family val="2"/>
    </font>
    <font>
      <b/>
      <sz val="20"/>
      <color theme="1"/>
      <name val="Arial Narrow"/>
      <family val="2"/>
    </font>
    <font>
      <sz val="18"/>
      <color theme="1"/>
      <name val="Arial Narrow"/>
      <family val="2"/>
    </font>
    <font>
      <sz val="22"/>
      <color theme="1"/>
      <name val="Arial"/>
      <family val="2"/>
    </font>
    <font>
      <b/>
      <sz val="28"/>
      <color theme="1"/>
      <name val="Arial"/>
      <family val="2"/>
    </font>
    <font>
      <b/>
      <sz val="28"/>
      <name val="Arial"/>
      <family val="2"/>
    </font>
    <font>
      <b/>
      <sz val="28"/>
      <name val="Tahoma"/>
      <family val="2"/>
    </font>
    <font>
      <sz val="36"/>
      <color theme="1"/>
      <name val="Arial"/>
      <family val="2"/>
    </font>
    <font>
      <sz val="36"/>
      <color rgb="FF000000"/>
      <name val="Arial Narrow"/>
      <family val="2"/>
    </font>
    <font>
      <sz val="36"/>
      <name val="Arial"/>
      <family val="2"/>
    </font>
    <font>
      <b/>
      <sz val="36"/>
      <color theme="1"/>
      <name val="Arial"/>
      <family val="2"/>
    </font>
    <font>
      <sz val="28"/>
      <color theme="1"/>
      <name val="Arial"/>
      <family val="2"/>
    </font>
    <font>
      <sz val="18"/>
      <color theme="1"/>
      <name val="Arial"/>
      <family val="2"/>
    </font>
    <font>
      <sz val="24"/>
      <color theme="1"/>
      <name val="Arial"/>
      <family val="2"/>
    </font>
    <font>
      <b/>
      <sz val="18"/>
      <name val="calibri"/>
      <family val="2"/>
      <scheme val="minor"/>
    </font>
    <font>
      <b/>
      <sz val="20"/>
      <name val="calibri"/>
      <family val="2"/>
      <scheme val="minor"/>
    </font>
    <font>
      <b/>
      <sz val="16"/>
      <name val="calibri"/>
      <family val="2"/>
      <scheme val="minor"/>
    </font>
    <font>
      <sz val="18"/>
      <name val="Arial"/>
      <family val="2"/>
    </font>
    <font>
      <sz val="18"/>
      <color rgb="FF000000"/>
      <name val="Arial"/>
      <family val="2"/>
    </font>
    <font>
      <b/>
      <sz val="18"/>
      <name val="Arial"/>
      <family val="2"/>
    </font>
    <font>
      <sz val="16"/>
      <name val="Tahoma"/>
      <family val="2"/>
    </font>
    <font>
      <sz val="18"/>
      <color theme="0"/>
      <name val="Calibri"/>
      <family val="2"/>
    </font>
    <font>
      <sz val="16"/>
      <color rgb="FF000000"/>
      <name val="Arial Narrow"/>
      <family val="2"/>
    </font>
    <font>
      <sz val="18"/>
      <color rgb="FFFFFFFF"/>
      <name val="Arial Narrow"/>
      <family val="2"/>
    </font>
    <font>
      <b/>
      <sz val="18"/>
      <color theme="0" tint="-0.34998626667073579"/>
      <name val="Calibri"/>
      <family val="2"/>
    </font>
    <font>
      <sz val="18"/>
      <color rgb="FF000000"/>
      <name val="Arial Narrow"/>
      <family val="2"/>
    </font>
    <font>
      <sz val="14"/>
      <color rgb="FF000000"/>
      <name val="Arial Narrow"/>
      <family val="2"/>
    </font>
    <font>
      <sz val="16"/>
      <name val="Arial Narrow"/>
      <family val="2"/>
    </font>
    <font>
      <sz val="26"/>
      <name val="Arial"/>
      <family val="2"/>
    </font>
    <font>
      <sz val="24"/>
      <name val="Arial"/>
      <family val="2"/>
    </font>
    <font>
      <b/>
      <sz val="22"/>
      <name val="Arial"/>
      <family val="2"/>
    </font>
    <font>
      <b/>
      <sz val="22"/>
      <name val="Tahoma"/>
      <family val="2"/>
    </font>
    <font>
      <sz val="28"/>
      <name val="Arial"/>
      <family val="2"/>
    </font>
    <font>
      <sz val="28"/>
      <color rgb="FFFF0000"/>
      <name val="Arial"/>
      <family val="2"/>
    </font>
    <font>
      <b/>
      <sz val="26"/>
      <name val="calibri"/>
      <family val="2"/>
      <scheme val="minor"/>
    </font>
    <font>
      <b/>
      <sz val="24"/>
      <color theme="1"/>
      <name val="Arial Narrow"/>
      <family val="2"/>
    </font>
    <font>
      <sz val="28"/>
      <color theme="1"/>
      <name val="Calibri"/>
      <family val="2"/>
    </font>
    <font>
      <b/>
      <sz val="28"/>
      <color rgb="FF000000"/>
      <name val="Arial Narrow"/>
      <family val="2"/>
    </font>
    <font>
      <b/>
      <sz val="28"/>
      <color theme="0" tint="-0.34998626667073579"/>
      <name val="Calibri"/>
      <family val="2"/>
    </font>
    <font>
      <sz val="28"/>
      <color rgb="FF000000"/>
      <name val="Arial Narrow"/>
      <family val="2"/>
    </font>
    <font>
      <sz val="28"/>
      <name val="Arial Narrow"/>
      <family val="2"/>
    </font>
    <font>
      <sz val="28"/>
      <color rgb="FFFFFFFF"/>
      <name val="Arial Narrow"/>
      <family val="2"/>
    </font>
    <font>
      <sz val="28"/>
      <color theme="0"/>
      <name val="Calibri"/>
      <family val="2"/>
    </font>
    <font>
      <sz val="28"/>
      <name val="Tahoma"/>
      <family val="2"/>
    </font>
    <font>
      <b/>
      <sz val="28"/>
      <color theme="1"/>
      <name val="Arial Narrow"/>
      <family val="2"/>
    </font>
    <font>
      <sz val="22"/>
      <name val="Arial"/>
      <family val="2"/>
    </font>
    <font>
      <sz val="22"/>
      <color rgb="FF000000"/>
      <name val="Arial"/>
      <family val="2"/>
    </font>
    <font>
      <sz val="36"/>
      <color theme="0"/>
      <name val="Arial"/>
      <family val="2"/>
    </font>
    <font>
      <sz val="48"/>
      <color theme="1"/>
      <name val="Arial"/>
      <family val="2"/>
    </font>
    <font>
      <sz val="36"/>
      <color rgb="FFFF0000"/>
      <name val="Arial"/>
      <family val="2"/>
    </font>
    <font>
      <b/>
      <sz val="36"/>
      <name val="Arial"/>
      <family val="2"/>
    </font>
    <font>
      <b/>
      <sz val="36"/>
      <name val="calibri"/>
      <family val="2"/>
      <scheme val="minor"/>
    </font>
    <font>
      <b/>
      <u/>
      <sz val="36"/>
      <color theme="1"/>
      <name val="Arial"/>
      <family val="2"/>
    </font>
    <font>
      <b/>
      <sz val="36"/>
      <color theme="1"/>
      <name val="Arial Narrow"/>
      <family val="2"/>
    </font>
    <font>
      <sz val="36"/>
      <color theme="1"/>
      <name val="Calibri"/>
      <family val="2"/>
    </font>
    <font>
      <b/>
      <sz val="36"/>
      <color rgb="FF000000"/>
      <name val="Arial Narrow"/>
      <family val="2"/>
    </font>
    <font>
      <b/>
      <sz val="36"/>
      <color theme="0" tint="-0.34998626667073579"/>
      <name val="Calibri"/>
      <family val="2"/>
    </font>
    <font>
      <b/>
      <sz val="36"/>
      <name val="Calibri"/>
      <family val="2"/>
    </font>
    <font>
      <sz val="36"/>
      <name val="Arial Narrow"/>
      <family val="2"/>
    </font>
    <font>
      <sz val="36"/>
      <color rgb="FFFFFFFF"/>
      <name val="Arial Narrow"/>
      <family val="2"/>
    </font>
    <font>
      <sz val="36"/>
      <color theme="0"/>
      <name val="Calibri"/>
      <family val="2"/>
    </font>
    <font>
      <sz val="36"/>
      <name val="Tahoma"/>
      <family val="2"/>
    </font>
    <font>
      <sz val="36"/>
      <color rgb="FF000000"/>
      <name val="Arial"/>
      <family val="2"/>
    </font>
    <font>
      <b/>
      <sz val="26"/>
      <color theme="1"/>
      <name val="Arial"/>
      <family val="2"/>
    </font>
    <font>
      <sz val="26"/>
      <color theme="1"/>
      <name val="Arial"/>
      <family val="2"/>
    </font>
    <font>
      <b/>
      <sz val="20"/>
      <name val="Arial"/>
      <family val="2"/>
    </font>
    <font>
      <b/>
      <sz val="20"/>
      <color rgb="FFFF0000"/>
      <name val="Arial"/>
      <family val="2"/>
    </font>
    <font>
      <sz val="14"/>
      <color theme="1"/>
      <name val="Arial"/>
      <family val="2"/>
    </font>
    <font>
      <sz val="20"/>
      <color theme="1"/>
      <name val="Calibri"/>
      <family val="2"/>
    </font>
    <font>
      <b/>
      <sz val="26"/>
      <name val="Arial"/>
      <family val="2"/>
    </font>
    <font>
      <b/>
      <sz val="26"/>
      <color rgb="FFFF0000"/>
      <name val="Arial"/>
      <family val="2"/>
    </font>
    <font>
      <sz val="26"/>
      <color rgb="FFFF0000"/>
      <name val="Arial"/>
      <family val="2"/>
    </font>
    <font>
      <b/>
      <sz val="48"/>
      <color theme="1"/>
      <name val="Arial"/>
      <family val="2"/>
    </font>
    <font>
      <b/>
      <sz val="36"/>
      <color rgb="FFFF0000"/>
      <name val="Arial"/>
      <family val="2"/>
    </font>
    <font>
      <sz val="72"/>
      <color rgb="FFFF0000"/>
      <name val="Arial"/>
      <family val="2"/>
    </font>
    <font>
      <b/>
      <sz val="24"/>
      <name val="Arial"/>
      <family val="2"/>
    </font>
    <font>
      <b/>
      <sz val="20"/>
      <name val="Tahoma"/>
      <family val="2"/>
    </font>
    <font>
      <sz val="30"/>
      <color theme="1"/>
      <name val="Arial"/>
      <family val="2"/>
    </font>
    <font>
      <sz val="30"/>
      <name val="Arial"/>
      <family val="2"/>
    </font>
    <font>
      <b/>
      <sz val="30"/>
      <color theme="1"/>
      <name val="Arial"/>
      <family val="2"/>
    </font>
    <font>
      <b/>
      <sz val="30"/>
      <name val="Arial"/>
      <family val="2"/>
    </font>
    <font>
      <b/>
      <sz val="28"/>
      <name val="calibri"/>
      <family val="2"/>
      <scheme val="minor"/>
    </font>
    <font>
      <b/>
      <u/>
      <sz val="30"/>
      <name val="Arial"/>
      <family val="2"/>
    </font>
    <font>
      <b/>
      <sz val="20"/>
      <color rgb="FF000000"/>
      <name val="Arial Narrow"/>
      <family val="2"/>
    </font>
    <font>
      <b/>
      <sz val="20"/>
      <color theme="0" tint="-0.34998626667073579"/>
      <name val="Calibri"/>
      <family val="2"/>
    </font>
    <font>
      <b/>
      <sz val="20"/>
      <name val="Calibri"/>
      <family val="2"/>
    </font>
    <font>
      <sz val="20"/>
      <color rgb="FF000000"/>
      <name val="Arial Narrow"/>
      <family val="2"/>
    </font>
    <font>
      <sz val="20"/>
      <name val="Arial Narrow"/>
      <family val="2"/>
    </font>
    <font>
      <sz val="20"/>
      <color rgb="FFFFFFFF"/>
      <name val="Arial Narrow"/>
      <family val="2"/>
    </font>
    <font>
      <sz val="20"/>
      <color theme="0"/>
      <name val="Calibri"/>
      <family val="2"/>
    </font>
    <font>
      <sz val="20"/>
      <name val="Tahoma"/>
      <family val="2"/>
    </font>
    <font>
      <sz val="20"/>
      <color rgb="FF000000"/>
      <name val="Arial"/>
      <family val="2"/>
    </font>
    <font>
      <b/>
      <u/>
      <sz val="30"/>
      <color theme="1"/>
      <name val="Arial"/>
      <family val="2"/>
    </font>
    <font>
      <b/>
      <i/>
      <sz val="28"/>
      <color theme="1"/>
      <name val="Arial"/>
      <family val="2"/>
    </font>
    <font>
      <sz val="14"/>
      <name val="Arial"/>
      <family val="2"/>
    </font>
    <font>
      <sz val="48"/>
      <name val="Arial"/>
      <family val="2"/>
    </font>
  </fonts>
  <fills count="5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rgb="FF99FF33"/>
        <bgColor indexed="64"/>
      </patternFill>
    </fill>
    <fill>
      <patternFill patternType="solid">
        <fgColor rgb="FFFFFF00"/>
        <bgColor rgb="FFFFFF66"/>
      </patternFill>
    </fill>
    <fill>
      <patternFill patternType="solid">
        <fgColor theme="0"/>
        <bgColor rgb="FF92D050"/>
      </patternFill>
    </fill>
    <fill>
      <patternFill patternType="solid">
        <fgColor rgb="FFA9DA74"/>
        <bgColor indexed="64"/>
      </patternFill>
    </fill>
    <fill>
      <patternFill patternType="solid">
        <fgColor rgb="FF99FF66"/>
        <bgColor indexed="64"/>
      </patternFill>
    </fill>
    <fill>
      <patternFill patternType="solid">
        <fgColor rgb="FFFFFFCC"/>
        <bgColor indexed="64"/>
      </patternFill>
    </fill>
    <fill>
      <patternFill patternType="solid">
        <fgColor theme="1" tint="0.249977111117893"/>
        <bgColor indexed="64"/>
      </patternFill>
    </fill>
    <fill>
      <patternFill patternType="solid">
        <fgColor theme="1" tint="0.249977111117893"/>
        <bgColor rgb="FFFBD4B4"/>
      </patternFill>
    </fill>
    <fill>
      <patternFill patternType="solid">
        <fgColor theme="9" tint="-0.249977111117893"/>
        <bgColor indexed="64"/>
      </patternFill>
    </fill>
    <fill>
      <patternFill patternType="solid">
        <fgColor theme="1"/>
        <bgColor indexed="64"/>
      </patternFill>
    </fill>
  </fills>
  <borders count="106">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top style="thin">
        <color indexed="64"/>
      </top>
      <bottom style="medium">
        <color indexed="64"/>
      </bottom>
      <diagonal/>
    </border>
    <border>
      <left/>
      <right style="thin">
        <color indexed="64"/>
      </right>
      <top style="thin">
        <color indexed="64"/>
      </top>
      <bottom style="thick">
        <color indexed="64"/>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indexed="64"/>
      </left>
      <right style="thin">
        <color rgb="FF000000"/>
      </right>
      <top style="thick">
        <color indexed="64"/>
      </top>
      <bottom style="thick">
        <color indexed="64"/>
      </bottom>
      <diagonal/>
    </border>
    <border>
      <left style="thin">
        <color rgb="FF000000"/>
      </left>
      <right style="thin">
        <color rgb="FF000000"/>
      </right>
      <top style="thin">
        <color indexed="64"/>
      </top>
      <bottom style="thick">
        <color indexed="64"/>
      </bottom>
      <diagonal/>
    </border>
    <border>
      <left style="thin">
        <color indexed="64"/>
      </left>
      <right style="thin">
        <color indexed="64"/>
      </right>
      <top style="thick">
        <color indexed="64"/>
      </top>
      <bottom style="thick">
        <color rgb="FF000000"/>
      </bottom>
      <diagonal/>
    </border>
    <border>
      <left style="thin">
        <color indexed="64"/>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n">
        <color indexed="64"/>
      </right>
      <top style="thin">
        <color rgb="FF000000"/>
      </top>
      <bottom style="thick">
        <color indexed="64"/>
      </bottom>
      <diagonal/>
    </border>
    <border>
      <left style="thin">
        <color rgb="FF000000"/>
      </left>
      <right style="thin">
        <color rgb="FF000000"/>
      </right>
      <top/>
      <bottom style="thin">
        <color rgb="FF000000"/>
      </bottom>
      <diagonal/>
    </border>
    <border>
      <left style="thin">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9">
    <xf numFmtId="0" fontId="0" fillId="0" borderId="0"/>
    <xf numFmtId="0" fontId="8" fillId="0" borderId="2"/>
    <xf numFmtId="0" fontId="8" fillId="0" borderId="2"/>
    <xf numFmtId="9" fontId="18" fillId="0" borderId="0" applyFont="0" applyFill="0" applyBorder="0" applyAlignment="0" applyProtection="0"/>
    <xf numFmtId="0" fontId="21" fillId="0" borderId="2"/>
    <xf numFmtId="9" fontId="8" fillId="0" borderId="2" applyFont="0" applyFill="0" applyBorder="0" applyAlignment="0" applyProtection="0"/>
    <xf numFmtId="0" fontId="21" fillId="0" borderId="2"/>
    <xf numFmtId="0" fontId="2" fillId="0" borderId="2"/>
    <xf numFmtId="0" fontId="1" fillId="0" borderId="2"/>
  </cellStyleXfs>
  <cellXfs count="2359">
    <xf numFmtId="0" fontId="0" fillId="0" borderId="0" xfId="0"/>
    <xf numFmtId="0" fontId="5" fillId="0" borderId="0" xfId="0" applyFont="1"/>
    <xf numFmtId="0" fontId="6" fillId="0" borderId="0" xfId="0" applyFont="1"/>
    <xf numFmtId="0" fontId="7" fillId="0" borderId="1" xfId="0" applyFont="1" applyBorder="1" applyAlignment="1">
      <alignment horizontal="left" vertical="center" wrapText="1" readingOrder="1"/>
    </xf>
    <xf numFmtId="0" fontId="8" fillId="0" borderId="8" xfId="2" applyBorder="1"/>
    <xf numFmtId="0" fontId="8" fillId="0" borderId="9" xfId="2" applyBorder="1"/>
    <xf numFmtId="0" fontId="8" fillId="0" borderId="10" xfId="2" applyBorder="1"/>
    <xf numFmtId="0" fontId="8" fillId="0" borderId="11" xfId="2" applyBorder="1"/>
    <xf numFmtId="0" fontId="8" fillId="0" borderId="2" xfId="2"/>
    <xf numFmtId="0" fontId="8" fillId="0" borderId="13" xfId="2" applyBorder="1"/>
    <xf numFmtId="0" fontId="8" fillId="0" borderId="14" xfId="2" applyBorder="1"/>
    <xf numFmtId="0" fontId="8" fillId="0" borderId="15" xfId="2" applyBorder="1"/>
    <xf numFmtId="0" fontId="10" fillId="0" borderId="16" xfId="2" applyFont="1" applyBorder="1"/>
    <xf numFmtId="0" fontId="8" fillId="0" borderId="16" xfId="2" applyBorder="1"/>
    <xf numFmtId="0" fontId="8" fillId="0" borderId="17" xfId="2" applyBorder="1"/>
    <xf numFmtId="0" fontId="9" fillId="0" borderId="18" xfId="2" applyFont="1" applyBorder="1" applyAlignment="1">
      <alignment vertical="center"/>
    </xf>
    <xf numFmtId="0" fontId="8" fillId="0" borderId="19" xfId="2" applyBorder="1"/>
    <xf numFmtId="0" fontId="8" fillId="0" borderId="20" xfId="2" applyBorder="1"/>
    <xf numFmtId="0" fontId="8" fillId="0" borderId="21" xfId="2" applyBorder="1"/>
    <xf numFmtId="0" fontId="8" fillId="0" borderId="22" xfId="2" applyBorder="1"/>
    <xf numFmtId="0" fontId="8" fillId="0" borderId="23" xfId="2" applyBorder="1"/>
    <xf numFmtId="0" fontId="8" fillId="0" borderId="24" xfId="2" applyBorder="1"/>
    <xf numFmtId="0" fontId="10" fillId="0" borderId="25" xfId="2" applyFont="1" applyBorder="1"/>
    <xf numFmtId="0" fontId="8" fillId="0" borderId="25" xfId="2" applyBorder="1"/>
    <xf numFmtId="0" fontId="9" fillId="0" borderId="26" xfId="2" applyFont="1" applyBorder="1"/>
    <xf numFmtId="0" fontId="10" fillId="12" borderId="27" xfId="2" applyFont="1" applyFill="1" applyBorder="1" applyAlignment="1">
      <alignment vertical="center" textRotation="90" wrapText="1"/>
    </xf>
    <xf numFmtId="0" fontId="13" fillId="0" borderId="2" xfId="2" applyFont="1"/>
    <xf numFmtId="0" fontId="10" fillId="12" borderId="13" xfId="2" applyFont="1" applyFill="1" applyBorder="1" applyAlignment="1">
      <alignment vertical="center" textRotation="90" wrapText="1"/>
    </xf>
    <xf numFmtId="0" fontId="14" fillId="14" borderId="8" xfId="2" applyFont="1" applyFill="1" applyBorder="1" applyAlignment="1">
      <alignment horizontal="left" vertical="center"/>
    </xf>
    <xf numFmtId="0" fontId="14" fillId="14" borderId="11" xfId="2" applyFont="1" applyFill="1" applyBorder="1" applyAlignment="1">
      <alignment horizontal="left" vertical="center"/>
    </xf>
    <xf numFmtId="0" fontId="14" fillId="14" borderId="36" xfId="2" applyFont="1" applyFill="1" applyBorder="1" applyAlignment="1">
      <alignment horizontal="center" vertical="center" wrapText="1"/>
    </xf>
    <xf numFmtId="0" fontId="15" fillId="15" borderId="37" xfId="2" applyFont="1" applyFill="1" applyBorder="1" applyAlignment="1">
      <alignment vertical="center"/>
    </xf>
    <xf numFmtId="0" fontId="15" fillId="15" borderId="38" xfId="2" applyFont="1" applyFill="1" applyBorder="1" applyAlignment="1">
      <alignment horizontal="center" vertical="center" wrapText="1"/>
    </xf>
    <xf numFmtId="0" fontId="15" fillId="15" borderId="39" xfId="2" applyFont="1" applyFill="1" applyBorder="1" applyAlignment="1">
      <alignment horizontal="center" vertical="center" wrapText="1"/>
    </xf>
    <xf numFmtId="0" fontId="14" fillId="14" borderId="22" xfId="2" applyFont="1" applyFill="1" applyBorder="1" applyAlignment="1">
      <alignment horizontal="center" vertical="center" wrapText="1"/>
    </xf>
    <xf numFmtId="0" fontId="14" fillId="14" borderId="25" xfId="2" applyFont="1" applyFill="1" applyBorder="1" applyAlignment="1">
      <alignment horizontal="left" vertical="center"/>
    </xf>
    <xf numFmtId="0" fontId="14" fillId="14" borderId="42" xfId="2" applyFont="1" applyFill="1" applyBorder="1" applyAlignment="1">
      <alignment horizontal="center" vertical="center" wrapText="1"/>
    </xf>
    <xf numFmtId="0" fontId="15" fillId="16" borderId="43" xfId="2" applyFont="1" applyFill="1" applyBorder="1" applyAlignment="1">
      <alignment horizontal="center" vertical="center"/>
    </xf>
    <xf numFmtId="0" fontId="15" fillId="16" borderId="44" xfId="2" applyFont="1" applyFill="1" applyBorder="1" applyAlignment="1">
      <alignment horizontal="center" vertical="center"/>
    </xf>
    <xf numFmtId="0" fontId="15" fillId="16" borderId="26" xfId="2" applyFont="1" applyFill="1" applyBorder="1" applyAlignment="1">
      <alignment horizontal="center" vertical="center"/>
    </xf>
    <xf numFmtId="0" fontId="3" fillId="9" borderId="49" xfId="2" applyFont="1" applyFill="1" applyBorder="1" applyAlignment="1">
      <alignment horizontal="justify" vertical="center" wrapText="1"/>
    </xf>
    <xf numFmtId="0" fontId="17" fillId="0" borderId="50"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31" xfId="2" applyFont="1" applyBorder="1" applyAlignment="1">
      <alignment horizontal="center" vertical="center" wrapText="1"/>
    </xf>
    <xf numFmtId="0" fontId="3" fillId="9" borderId="6" xfId="2" applyFont="1" applyFill="1" applyBorder="1" applyAlignment="1">
      <alignment horizontal="justify" vertical="center" wrapText="1"/>
    </xf>
    <xf numFmtId="0" fontId="8" fillId="0" borderId="7" xfId="2" applyBorder="1" applyAlignment="1">
      <alignment horizontal="center" vertical="center" wrapText="1"/>
    </xf>
    <xf numFmtId="0" fontId="8" fillId="0" borderId="3" xfId="2" applyBorder="1" applyAlignment="1">
      <alignment horizontal="center" vertical="center" wrapText="1"/>
    </xf>
    <xf numFmtId="0" fontId="8" fillId="0" borderId="18" xfId="2" applyBorder="1" applyAlignment="1">
      <alignment horizontal="center" vertical="center" wrapText="1"/>
    </xf>
    <xf numFmtId="0" fontId="11" fillId="9" borderId="54" xfId="2" applyFont="1" applyFill="1" applyBorder="1" applyAlignment="1">
      <alignment horizontal="justify" vertical="center" wrapText="1"/>
    </xf>
    <xf numFmtId="0" fontId="8" fillId="9" borderId="15" xfId="2" applyFill="1" applyBorder="1" applyAlignment="1">
      <alignment horizontal="justify" vertical="center"/>
    </xf>
    <xf numFmtId="0" fontId="8" fillId="9" borderId="6" xfId="2" applyFill="1" applyBorder="1" applyAlignment="1">
      <alignment horizontal="justify" vertical="center" wrapText="1"/>
    </xf>
    <xf numFmtId="0" fontId="8" fillId="0" borderId="7" xfId="2" applyBorder="1" applyAlignment="1">
      <alignment horizontal="center" vertical="center"/>
    </xf>
    <xf numFmtId="0" fontId="8" fillId="0" borderId="3" xfId="2" applyBorder="1" applyAlignment="1">
      <alignment horizontal="center" vertical="center"/>
    </xf>
    <xf numFmtId="0" fontId="8" fillId="0" borderId="18" xfId="2" applyBorder="1" applyAlignment="1">
      <alignment horizontal="center" vertical="center"/>
    </xf>
    <xf numFmtId="0" fontId="8" fillId="9" borderId="15" xfId="2" applyFill="1" applyBorder="1" applyAlignment="1">
      <alignment horizontal="justify" vertical="center" wrapText="1"/>
    </xf>
    <xf numFmtId="0" fontId="8" fillId="0" borderId="53" xfId="2" applyBorder="1"/>
    <xf numFmtId="0" fontId="3" fillId="9" borderId="6" xfId="2" applyFont="1" applyFill="1" applyBorder="1" applyAlignment="1">
      <alignment horizontal="justify" vertical="center"/>
    </xf>
    <xf numFmtId="0" fontId="3" fillId="9" borderId="3" xfId="2" applyFont="1" applyFill="1" applyBorder="1" applyAlignment="1">
      <alignment horizontal="center" vertical="center" wrapText="1"/>
    </xf>
    <xf numFmtId="0" fontId="14" fillId="9" borderId="19" xfId="2" applyFont="1" applyFill="1" applyBorder="1" applyAlignment="1">
      <alignment horizontal="justify" vertical="center" wrapText="1"/>
    </xf>
    <xf numFmtId="0" fontId="17" fillId="9" borderId="55" xfId="2" applyFont="1" applyFill="1" applyBorder="1" applyAlignment="1">
      <alignment horizontal="center" vertical="center" wrapText="1"/>
    </xf>
    <xf numFmtId="0" fontId="3" fillId="9" borderId="15" xfId="2" applyFont="1" applyFill="1" applyBorder="1" applyAlignment="1">
      <alignment horizontal="justify" vertical="center" wrapText="1"/>
    </xf>
    <xf numFmtId="0" fontId="17" fillId="9" borderId="56" xfId="2" applyFont="1" applyFill="1" applyBorder="1" applyAlignment="1">
      <alignment horizontal="center" vertical="center" wrapText="1"/>
    </xf>
    <xf numFmtId="0" fontId="8" fillId="9" borderId="6" xfId="2" applyFill="1" applyBorder="1" applyAlignment="1">
      <alignment horizontal="justify" vertical="center"/>
    </xf>
    <xf numFmtId="0" fontId="8" fillId="9" borderId="15" xfId="2" applyFill="1" applyBorder="1"/>
    <xf numFmtId="0" fontId="11" fillId="9" borderId="19" xfId="2" applyFont="1" applyFill="1" applyBorder="1" applyAlignment="1">
      <alignment horizontal="justify" vertical="center" wrapText="1"/>
    </xf>
    <xf numFmtId="0" fontId="14" fillId="22" borderId="58" xfId="2" applyFont="1" applyFill="1" applyBorder="1" applyAlignment="1">
      <alignment horizontal="center" vertical="center" wrapText="1"/>
    </xf>
    <xf numFmtId="0" fontId="11" fillId="9" borderId="15" xfId="2" applyFont="1" applyFill="1" applyBorder="1" applyAlignment="1">
      <alignment horizontal="justify" vertical="center" wrapText="1"/>
    </xf>
    <xf numFmtId="0" fontId="11" fillId="9" borderId="24" xfId="2" applyFont="1" applyFill="1" applyBorder="1" applyAlignment="1">
      <alignment horizontal="justify" vertical="center" wrapText="1"/>
    </xf>
    <xf numFmtId="0" fontId="8" fillId="9" borderId="49" xfId="2" applyFill="1" applyBorder="1" applyAlignment="1">
      <alignment horizontal="justify" vertical="center" wrapText="1"/>
    </xf>
    <xf numFmtId="0" fontId="17" fillId="0" borderId="50" xfId="2" applyFont="1" applyBorder="1" applyAlignment="1">
      <alignment horizontal="center" vertical="center"/>
    </xf>
    <xf numFmtId="0" fontId="8" fillId="9" borderId="51" xfId="2" applyFill="1" applyBorder="1" applyAlignment="1">
      <alignment horizontal="center" vertical="center" wrapText="1"/>
    </xf>
    <xf numFmtId="0" fontId="8" fillId="0" borderId="31" xfId="2" applyBorder="1" applyAlignment="1">
      <alignment horizontal="center" vertical="center" wrapText="1"/>
    </xf>
    <xf numFmtId="0" fontId="8" fillId="0" borderId="12" xfId="2" applyBorder="1" applyAlignment="1">
      <alignment horizontal="center" vertical="center"/>
    </xf>
    <xf numFmtId="0" fontId="8" fillId="0" borderId="0" xfId="0" applyFont="1"/>
    <xf numFmtId="0" fontId="0" fillId="0" borderId="0" xfId="0" applyAlignment="1">
      <alignment vertical="center" wrapText="1"/>
    </xf>
    <xf numFmtId="0" fontId="8" fillId="31" borderId="0" xfId="0" applyFont="1" applyFill="1"/>
    <xf numFmtId="0" fontId="3" fillId="0" borderId="2" xfId="0" applyFont="1" applyBorder="1" applyAlignment="1" applyProtection="1">
      <alignment horizontal="left" vertical="center" wrapText="1"/>
      <protection locked="0"/>
    </xf>
    <xf numFmtId="0" fontId="13" fillId="0" borderId="2" xfId="0" applyFont="1" applyBorder="1" applyAlignment="1">
      <alignment wrapText="1"/>
    </xf>
    <xf numFmtId="0" fontId="24" fillId="2" borderId="2" xfId="0" applyFont="1" applyFill="1" applyBorder="1"/>
    <xf numFmtId="0" fontId="23" fillId="2" borderId="2" xfId="0" applyFont="1" applyFill="1" applyBorder="1" applyAlignment="1">
      <alignment vertical="center"/>
    </xf>
    <xf numFmtId="0" fontId="20" fillId="0" borderId="3" xfId="0" applyFont="1" applyBorder="1" applyAlignment="1">
      <alignment horizontal="center" vertical="center" wrapText="1"/>
    </xf>
    <xf numFmtId="0" fontId="32" fillId="0" borderId="3" xfId="0" applyFont="1" applyBorder="1" applyAlignment="1">
      <alignment horizontal="left" vertical="center" wrapText="1" readingOrder="1"/>
    </xf>
    <xf numFmtId="0" fontId="26" fillId="2" borderId="2" xfId="0" applyFont="1" applyFill="1" applyBorder="1" applyAlignment="1">
      <alignment horizontal="left" vertical="center" wrapText="1" readingOrder="1"/>
    </xf>
    <xf numFmtId="0" fontId="0" fillId="9" borderId="0" xfId="0" applyFill="1"/>
    <xf numFmtId="0" fontId="26"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25" fillId="32" borderId="2" xfId="0" applyFont="1" applyFill="1" applyBorder="1" applyAlignment="1">
      <alignment horizontal="center" vertical="center" wrapText="1" readingOrder="1"/>
    </xf>
    <xf numFmtId="0" fontId="9" fillId="2" borderId="3" xfId="0" applyFont="1" applyFill="1" applyBorder="1" applyAlignment="1">
      <alignment horizontal="center" vertical="center" wrapText="1"/>
    </xf>
    <xf numFmtId="0" fontId="25" fillId="4" borderId="3" xfId="0" applyFont="1" applyFill="1" applyBorder="1" applyAlignment="1">
      <alignment horizontal="center" vertical="center" wrapText="1" readingOrder="1"/>
    </xf>
    <xf numFmtId="0" fontId="26" fillId="3" borderId="3" xfId="0" applyFont="1" applyFill="1" applyBorder="1" applyAlignment="1">
      <alignment horizontal="center" vertical="center" wrapText="1" readingOrder="1"/>
    </xf>
    <xf numFmtId="0" fontId="26" fillId="5" borderId="3" xfId="0" applyFont="1" applyFill="1" applyBorder="1" applyAlignment="1">
      <alignment horizontal="center" vertical="center" wrapText="1" readingOrder="1"/>
    </xf>
    <xf numFmtId="0" fontId="26" fillId="6" borderId="3" xfId="0" applyFont="1" applyFill="1" applyBorder="1" applyAlignment="1">
      <alignment horizontal="center" vertical="center" wrapText="1" readingOrder="1"/>
    </xf>
    <xf numFmtId="0" fontId="26" fillId="7" borderId="3" xfId="0" applyFont="1" applyFill="1" applyBorder="1" applyAlignment="1">
      <alignment horizontal="center" vertical="center" wrapText="1" readingOrder="1"/>
    </xf>
    <xf numFmtId="0" fontId="28" fillId="8" borderId="3" xfId="0" applyFont="1" applyFill="1" applyBorder="1" applyAlignment="1">
      <alignment horizontal="center" vertical="center" wrapText="1" readingOrder="1"/>
    </xf>
    <xf numFmtId="0" fontId="34" fillId="2" borderId="3" xfId="0" applyFont="1" applyFill="1" applyBorder="1" applyAlignment="1">
      <alignment horizontal="center" vertical="center"/>
    </xf>
    <xf numFmtId="9" fontId="26" fillId="0" borderId="3" xfId="0" applyNumberFormat="1" applyFont="1" applyBorder="1" applyAlignment="1">
      <alignment horizontal="center" vertical="center" wrapText="1" readingOrder="1"/>
    </xf>
    <xf numFmtId="0" fontId="34" fillId="2" borderId="3" xfId="0" applyFont="1" applyFill="1" applyBorder="1" applyAlignment="1">
      <alignment horizontal="center" vertical="center" readingOrder="1"/>
    </xf>
    <xf numFmtId="0" fontId="29" fillId="3" borderId="3" xfId="0" applyFont="1" applyFill="1" applyBorder="1" applyAlignment="1">
      <alignment horizontal="center" vertical="center" wrapText="1" readingOrder="1"/>
    </xf>
    <xf numFmtId="9" fontId="29" fillId="3" borderId="3" xfId="0" applyNumberFormat="1" applyFont="1" applyFill="1" applyBorder="1" applyAlignment="1">
      <alignment horizontal="center" vertical="center" wrapText="1" readingOrder="1"/>
    </xf>
    <xf numFmtId="0" fontId="29" fillId="0" borderId="3" xfId="0" applyFont="1" applyBorder="1" applyAlignment="1">
      <alignment horizontal="center" vertical="center" wrapText="1" readingOrder="1"/>
    </xf>
    <xf numFmtId="0" fontId="29" fillId="5" borderId="3" xfId="0" applyFont="1" applyFill="1" applyBorder="1" applyAlignment="1">
      <alignment horizontal="center" vertical="center" wrapText="1" readingOrder="1"/>
    </xf>
    <xf numFmtId="9" fontId="29" fillId="5" borderId="3" xfId="0" applyNumberFormat="1" applyFont="1" applyFill="1" applyBorder="1" applyAlignment="1">
      <alignment horizontal="center" vertical="center" wrapText="1" readingOrder="1"/>
    </xf>
    <xf numFmtId="0" fontId="30" fillId="0" borderId="3" xfId="0" applyFont="1" applyBorder="1" applyAlignment="1">
      <alignment horizontal="center" vertical="center" wrapText="1" readingOrder="1"/>
    </xf>
    <xf numFmtId="0" fontId="29" fillId="6" borderId="3" xfId="0" applyFont="1" applyFill="1" applyBorder="1" applyAlignment="1">
      <alignment horizontal="center" vertical="center" wrapText="1" readingOrder="1"/>
    </xf>
    <xf numFmtId="9" fontId="29" fillId="6" borderId="3" xfId="0" applyNumberFormat="1" applyFont="1" applyFill="1" applyBorder="1" applyAlignment="1">
      <alignment horizontal="center" vertical="center" wrapText="1" readingOrder="1"/>
    </xf>
    <xf numFmtId="0" fontId="29" fillId="7" borderId="3" xfId="0" applyFont="1" applyFill="1" applyBorder="1" applyAlignment="1">
      <alignment horizontal="center" vertical="center" wrapText="1" readingOrder="1"/>
    </xf>
    <xf numFmtId="9" fontId="29" fillId="7" borderId="3" xfId="0" applyNumberFormat="1" applyFont="1" applyFill="1" applyBorder="1" applyAlignment="1">
      <alignment horizontal="center" vertical="center" wrapText="1" readingOrder="1"/>
    </xf>
    <xf numFmtId="0" fontId="31" fillId="8" borderId="3" xfId="0" applyFont="1" applyFill="1" applyBorder="1" applyAlignment="1">
      <alignment horizontal="center" vertical="center" wrapText="1" readingOrder="1"/>
    </xf>
    <xf numFmtId="9" fontId="31" fillId="8" borderId="3" xfId="0" applyNumberFormat="1" applyFont="1" applyFill="1" applyBorder="1" applyAlignment="1">
      <alignment horizontal="center" vertical="center" wrapText="1" readingOrder="1"/>
    </xf>
    <xf numFmtId="0" fontId="4" fillId="2" borderId="3" xfId="0" applyFont="1" applyFill="1" applyBorder="1"/>
    <xf numFmtId="0" fontId="35" fillId="9" borderId="3" xfId="0" applyFont="1" applyFill="1" applyBorder="1" applyAlignment="1">
      <alignment horizontal="left" vertical="center" wrapText="1" readingOrder="1"/>
    </xf>
    <xf numFmtId="0" fontId="32" fillId="9" borderId="3" xfId="0" applyFont="1" applyFill="1" applyBorder="1" applyAlignment="1">
      <alignment horizontal="left" vertical="center" wrapText="1" readingOrder="1"/>
    </xf>
    <xf numFmtId="0" fontId="32" fillId="0" borderId="3" xfId="0" applyFont="1" applyBorder="1" applyAlignment="1">
      <alignment horizontal="center" vertical="center" wrapText="1" readingOrder="1"/>
    </xf>
    <xf numFmtId="0" fontId="33" fillId="0" borderId="44" xfId="4" applyFont="1" applyBorder="1" applyAlignment="1">
      <alignment horizontal="center" vertical="center" wrapText="1"/>
    </xf>
    <xf numFmtId="0" fontId="33" fillId="0" borderId="26" xfId="4" applyFont="1" applyBorder="1" applyAlignment="1">
      <alignment horizontal="center" vertical="center" wrapText="1"/>
    </xf>
    <xf numFmtId="0" fontId="37" fillId="35" borderId="8" xfId="4" applyFont="1" applyFill="1" applyBorder="1"/>
    <xf numFmtId="0" fontId="37" fillId="35" borderId="11" xfId="4" applyFont="1" applyFill="1" applyBorder="1"/>
    <xf numFmtId="0" fontId="37" fillId="0" borderId="13" xfId="4" applyFont="1" applyBorder="1" applyAlignment="1">
      <alignment vertical="center" wrapText="1"/>
    </xf>
    <xf numFmtId="0" fontId="37" fillId="0" borderId="2" xfId="4" applyFont="1" applyAlignment="1">
      <alignment vertical="center" wrapText="1"/>
    </xf>
    <xf numFmtId="9" fontId="37" fillId="0" borderId="3" xfId="4" applyNumberFormat="1" applyFont="1" applyBorder="1" applyAlignment="1">
      <alignment horizontal="center" vertical="center" wrapText="1"/>
    </xf>
    <xf numFmtId="9" fontId="37" fillId="0" borderId="18" xfId="4" applyNumberFormat="1" applyFont="1" applyBorder="1" applyAlignment="1">
      <alignment horizontal="center" vertical="center" wrapText="1"/>
    </xf>
    <xf numFmtId="0" fontId="37" fillId="0" borderId="3" xfId="4" applyFont="1" applyBorder="1" applyAlignment="1">
      <alignment vertical="center" wrapText="1"/>
    </xf>
    <xf numFmtId="0" fontId="37" fillId="0" borderId="3" xfId="0" applyFont="1" applyBorder="1" applyAlignment="1">
      <alignment horizontal="center" vertical="center" wrapText="1" readingOrder="1"/>
    </xf>
    <xf numFmtId="9" fontId="37" fillId="0" borderId="32" xfId="4" applyNumberFormat="1" applyFont="1" applyBorder="1" applyAlignment="1">
      <alignment horizontal="center" vertical="center" wrapText="1"/>
    </xf>
    <xf numFmtId="0" fontId="39" fillId="36" borderId="3" xfId="0" applyFont="1" applyFill="1" applyBorder="1" applyAlignment="1">
      <alignment horizontal="center" vertical="center" wrapText="1" readingOrder="1"/>
    </xf>
    <xf numFmtId="0" fontId="37" fillId="34" borderId="18" xfId="0" applyFont="1" applyFill="1" applyBorder="1" applyAlignment="1">
      <alignment horizontal="center" vertical="center" wrapText="1" readingOrder="1"/>
    </xf>
    <xf numFmtId="0" fontId="39" fillId="37" borderId="3" xfId="0" applyFont="1" applyFill="1" applyBorder="1" applyAlignment="1">
      <alignment horizontal="center" vertical="center" wrapText="1" readingOrder="1"/>
    </xf>
    <xf numFmtId="0" fontId="39" fillId="31" borderId="3" xfId="0" applyFont="1" applyFill="1" applyBorder="1" applyAlignment="1">
      <alignment horizontal="center" vertical="center" wrapText="1" readingOrder="1"/>
    </xf>
    <xf numFmtId="9" fontId="37" fillId="0" borderId="43" xfId="4" applyNumberFormat="1" applyFont="1" applyBorder="1" applyAlignment="1">
      <alignment horizontal="center" vertical="center" wrapText="1"/>
    </xf>
    <xf numFmtId="0" fontId="37" fillId="0" borderId="44" xfId="0" applyFont="1" applyBorder="1" applyAlignment="1">
      <alignment horizontal="center" vertical="center" wrapText="1" readingOrder="1"/>
    </xf>
    <xf numFmtId="0" fontId="39" fillId="31" borderId="44" xfId="0" applyFont="1" applyFill="1" applyBorder="1" applyAlignment="1">
      <alignment horizontal="center" vertical="center" wrapText="1" readingOrder="1"/>
    </xf>
    <xf numFmtId="0" fontId="39" fillId="37" borderId="44" xfId="0" applyFont="1" applyFill="1" applyBorder="1" applyAlignment="1">
      <alignment horizontal="center" vertical="center" wrapText="1" readingOrder="1"/>
    </xf>
    <xf numFmtId="0" fontId="39" fillId="36" borderId="44" xfId="0" applyFont="1" applyFill="1" applyBorder="1" applyAlignment="1">
      <alignment horizontal="center" vertical="center" wrapText="1" readingOrder="1"/>
    </xf>
    <xf numFmtId="0" fontId="37" fillId="34" borderId="26" xfId="0" applyFont="1" applyFill="1" applyBorder="1" applyAlignment="1">
      <alignment horizontal="center" vertical="center" wrapText="1" readingOrder="1"/>
    </xf>
    <xf numFmtId="0" fontId="23" fillId="0" borderId="0" xfId="0" applyFont="1" applyAlignment="1">
      <alignment vertical="center"/>
    </xf>
    <xf numFmtId="0" fontId="9" fillId="0" borderId="0" xfId="0" applyFont="1"/>
    <xf numFmtId="0" fontId="0" fillId="0" borderId="2" xfId="0" applyBorder="1"/>
    <xf numFmtId="9" fontId="9" fillId="9" borderId="2" xfId="3" applyFont="1" applyFill="1" applyBorder="1" applyAlignment="1">
      <alignment horizontal="center" vertical="center"/>
    </xf>
    <xf numFmtId="0" fontId="0" fillId="9" borderId="2" xfId="0" applyFill="1" applyBorder="1"/>
    <xf numFmtId="0" fontId="0" fillId="9" borderId="2" xfId="0" applyFill="1" applyBorder="1" applyAlignment="1">
      <alignment horizontal="center"/>
    </xf>
    <xf numFmtId="0" fontId="9" fillId="9" borderId="2"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9" borderId="2" xfId="0" quotePrefix="1" applyFont="1" applyFill="1" applyBorder="1" applyAlignment="1">
      <alignment horizontal="center" vertical="center" wrapText="1"/>
    </xf>
    <xf numFmtId="0" fontId="9" fillId="9" borderId="2" xfId="0" applyFont="1" applyFill="1" applyBorder="1" applyAlignment="1">
      <alignment vertical="center" wrapText="1"/>
    </xf>
    <xf numFmtId="0" fontId="8" fillId="9" borderId="2" xfId="0" applyFont="1" applyFill="1" applyBorder="1" applyAlignment="1">
      <alignment horizontal="center" vertical="center"/>
    </xf>
    <xf numFmtId="0" fontId="8" fillId="9" borderId="0" xfId="0" applyFont="1" applyFill="1"/>
    <xf numFmtId="0" fontId="0" fillId="9" borderId="3" xfId="0" applyFill="1" applyBorder="1"/>
    <xf numFmtId="0" fontId="13" fillId="0" borderId="0" xfId="0" applyFont="1" applyAlignment="1">
      <alignment wrapText="1"/>
    </xf>
    <xf numFmtId="0" fontId="36" fillId="0" borderId="4" xfId="0" applyFont="1" applyBorder="1" applyAlignment="1">
      <alignment wrapText="1"/>
    </xf>
    <xf numFmtId="0" fontId="36" fillId="0" borderId="3" xfId="0" applyFont="1" applyBorder="1" applyAlignment="1">
      <alignment wrapText="1"/>
    </xf>
    <xf numFmtId="0" fontId="13" fillId="0" borderId="3" xfId="0" applyFont="1" applyBorder="1" applyAlignment="1">
      <alignment wrapText="1"/>
    </xf>
    <xf numFmtId="9" fontId="13" fillId="0" borderId="3" xfId="0" applyNumberFormat="1" applyFont="1" applyBorder="1" applyAlignment="1">
      <alignment wrapText="1"/>
    </xf>
    <xf numFmtId="9" fontId="13" fillId="0" borderId="2" xfId="0" applyNumberFormat="1" applyFont="1" applyBorder="1" applyAlignment="1">
      <alignment wrapText="1"/>
    </xf>
    <xf numFmtId="0" fontId="36" fillId="0" borderId="2" xfId="0" applyFont="1" applyBorder="1" applyAlignment="1">
      <alignment wrapText="1"/>
    </xf>
    <xf numFmtId="0" fontId="42" fillId="41" borderId="0" xfId="0" applyFont="1" applyFill="1"/>
    <xf numFmtId="9" fontId="37" fillId="0" borderId="2" xfId="4" applyNumberFormat="1" applyFont="1" applyAlignment="1">
      <alignment horizontal="center" vertical="center" wrapText="1"/>
    </xf>
    <xf numFmtId="0" fontId="37" fillId="0" borderId="2" xfId="0" applyFont="1" applyBorder="1" applyAlignment="1">
      <alignment horizontal="center" vertical="center" wrapText="1" readingOrder="1"/>
    </xf>
    <xf numFmtId="0" fontId="39" fillId="0" borderId="2" xfId="0" applyFont="1" applyBorder="1" applyAlignment="1">
      <alignment horizontal="center" vertical="center" wrapText="1" readingOrder="1"/>
    </xf>
    <xf numFmtId="0" fontId="43" fillId="0" borderId="2" xfId="0" applyFont="1" applyBorder="1" applyAlignment="1">
      <alignment horizontal="center" vertical="center" wrapText="1" readingOrder="1"/>
    </xf>
    <xf numFmtId="0" fontId="36" fillId="0" borderId="3" xfId="0" applyFont="1" applyBorder="1" applyAlignment="1">
      <alignment horizontal="center" wrapText="1"/>
    </xf>
    <xf numFmtId="0" fontId="21" fillId="0" borderId="3" xfId="0" applyFont="1" applyBorder="1" applyAlignment="1">
      <alignment wrapText="1"/>
    </xf>
    <xf numFmtId="0" fontId="17" fillId="38" borderId="48" xfId="0" applyFont="1" applyFill="1" applyBorder="1" applyAlignment="1">
      <alignment horizontal="center" vertical="center" textRotation="90" wrapText="1"/>
    </xf>
    <xf numFmtId="0" fontId="17" fillId="40" borderId="48" xfId="0" applyFont="1" applyFill="1" applyBorder="1" applyAlignment="1">
      <alignment horizontal="center" vertical="center" textRotation="90" wrapText="1"/>
    </xf>
    <xf numFmtId="0" fontId="17" fillId="40" borderId="36" xfId="0" applyFont="1" applyFill="1" applyBorder="1" applyAlignment="1">
      <alignment horizontal="center" vertical="center" textRotation="90" wrapText="1"/>
    </xf>
    <xf numFmtId="9" fontId="47" fillId="9" borderId="3" xfId="3" applyFont="1" applyFill="1" applyBorder="1" applyAlignment="1">
      <alignment horizontal="center" vertical="center" wrapText="1"/>
    </xf>
    <xf numFmtId="0" fontId="44"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17" fillId="0" borderId="5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8" xfId="2" applyFont="1" applyBorder="1" applyAlignment="1">
      <alignment horizontal="center" vertical="center" wrapText="1"/>
    </xf>
    <xf numFmtId="0" fontId="17" fillId="0" borderId="53" xfId="2" applyFont="1" applyBorder="1" applyAlignment="1">
      <alignment horizontal="center" vertical="center"/>
    </xf>
    <xf numFmtId="0" fontId="17" fillId="0" borderId="55" xfId="2" applyFont="1" applyBorder="1" applyAlignment="1">
      <alignment horizontal="center" vertical="center"/>
    </xf>
    <xf numFmtId="0" fontId="17" fillId="0" borderId="56" xfId="2" applyFont="1" applyBorder="1" applyAlignment="1">
      <alignment horizontal="center" vertical="center"/>
    </xf>
    <xf numFmtId="0" fontId="47" fillId="11" borderId="3" xfId="0" applyFont="1" applyFill="1" applyBorder="1" applyAlignment="1">
      <alignment horizontal="center" vertical="center"/>
    </xf>
    <xf numFmtId="0" fontId="14" fillId="9" borderId="12" xfId="2" applyFont="1" applyFill="1" applyBorder="1" applyAlignment="1">
      <alignment horizontal="center" vertical="center" wrapText="1"/>
    </xf>
    <xf numFmtId="0" fontId="14" fillId="0" borderId="4" xfId="2" applyFont="1" applyBorder="1" applyAlignment="1">
      <alignment vertical="center" wrapText="1"/>
    </xf>
    <xf numFmtId="0" fontId="3" fillId="9" borderId="18" xfId="2" applyFont="1" applyFill="1" applyBorder="1" applyAlignment="1">
      <alignment horizontal="center" vertical="center" wrapText="1"/>
    </xf>
    <xf numFmtId="0" fontId="49" fillId="0" borderId="2" xfId="2" applyFont="1" applyAlignment="1">
      <alignment wrapText="1"/>
    </xf>
    <xf numFmtId="0" fontId="14" fillId="9" borderId="18" xfId="2" applyFont="1" applyFill="1" applyBorder="1" applyAlignment="1">
      <alignment horizontal="center" vertical="center" wrapText="1"/>
    </xf>
    <xf numFmtId="0" fontId="50" fillId="0" borderId="3" xfId="2" applyFont="1" applyBorder="1" applyAlignment="1">
      <alignment horizontal="center" vertical="center" wrapText="1"/>
    </xf>
    <xf numFmtId="0" fontId="51" fillId="0" borderId="3" xfId="2" applyFont="1" applyBorder="1" applyAlignment="1">
      <alignment horizontal="center" vertical="center" wrapText="1"/>
    </xf>
    <xf numFmtId="0" fontId="8" fillId="9" borderId="2" xfId="2" applyFill="1"/>
    <xf numFmtId="0" fontId="3" fillId="0" borderId="3" xfId="2" applyFont="1" applyBorder="1" applyAlignment="1">
      <alignment horizontal="center" vertical="center"/>
    </xf>
    <xf numFmtId="0" fontId="17" fillId="38" borderId="48" xfId="0" applyFont="1" applyFill="1" applyBorder="1" applyAlignment="1">
      <alignment horizontal="center" vertical="center" textRotation="90"/>
    </xf>
    <xf numFmtId="0" fontId="17" fillId="30" borderId="48" xfId="0" applyFont="1" applyFill="1" applyBorder="1" applyAlignment="1">
      <alignment horizontal="center" vertical="center" wrapText="1"/>
    </xf>
    <xf numFmtId="0" fontId="17" fillId="9" borderId="52" xfId="0" applyFont="1" applyFill="1" applyBorder="1" applyAlignment="1">
      <alignment horizontal="center" wrapText="1"/>
    </xf>
    <xf numFmtId="0" fontId="17" fillId="9" borderId="52" xfId="0" applyFont="1" applyFill="1" applyBorder="1" applyAlignment="1">
      <alignment vertical="center" wrapText="1"/>
    </xf>
    <xf numFmtId="0" fontId="17" fillId="30" borderId="52" xfId="0" applyFont="1" applyFill="1" applyBorder="1" applyAlignment="1">
      <alignment horizontal="center" vertical="center" wrapText="1"/>
    </xf>
    <xf numFmtId="0" fontId="17" fillId="39" borderId="13" xfId="0" applyFont="1" applyFill="1" applyBorder="1" applyAlignment="1">
      <alignment horizontal="center" vertical="center" wrapText="1"/>
    </xf>
    <xf numFmtId="9" fontId="41" fillId="30" borderId="40" xfId="4" applyNumberFormat="1" applyFont="1" applyFill="1" applyBorder="1" applyAlignment="1">
      <alignment horizontal="center" vertical="center" wrapText="1"/>
    </xf>
    <xf numFmtId="9" fontId="41" fillId="30" borderId="10" xfId="4" applyNumberFormat="1" applyFont="1" applyFill="1" applyBorder="1" applyAlignment="1">
      <alignment horizontal="center" vertical="center" wrapText="1"/>
    </xf>
    <xf numFmtId="9" fontId="41" fillId="30" borderId="27" xfId="4" applyNumberFormat="1" applyFont="1" applyFill="1" applyBorder="1" applyAlignment="1">
      <alignment horizontal="center" vertical="center" wrapText="1"/>
    </xf>
    <xf numFmtId="9" fontId="41" fillId="39" borderId="41" xfId="4" applyNumberFormat="1" applyFont="1" applyFill="1" applyBorder="1" applyAlignment="1">
      <alignment horizontal="center" vertical="center" wrapText="1"/>
    </xf>
    <xf numFmtId="0" fontId="17" fillId="38" borderId="36" xfId="0" applyFont="1" applyFill="1" applyBorder="1" applyAlignment="1">
      <alignment horizontal="center" vertical="center" textRotation="90"/>
    </xf>
    <xf numFmtId="0" fontId="44" fillId="9" borderId="3" xfId="0" applyFont="1" applyFill="1" applyBorder="1" applyAlignment="1">
      <alignment horizontal="center" vertical="center" wrapText="1"/>
    </xf>
    <xf numFmtId="0" fontId="44" fillId="0" borderId="3" xfId="0" applyFont="1" applyBorder="1" applyAlignment="1">
      <alignment horizontal="center" vertical="center"/>
    </xf>
    <xf numFmtId="0" fontId="44" fillId="0" borderId="3" xfId="0" applyFont="1" applyBorder="1" applyAlignment="1">
      <alignment vertical="center" wrapText="1"/>
    </xf>
    <xf numFmtId="9" fontId="47" fillId="9" borderId="3" xfId="3" applyFont="1" applyFill="1" applyBorder="1" applyAlignment="1">
      <alignment horizontal="center" vertical="center"/>
    </xf>
    <xf numFmtId="0" fontId="47" fillId="39" borderId="3" xfId="0" applyFont="1" applyFill="1" applyBorder="1" applyAlignment="1">
      <alignment horizontal="center" vertical="center"/>
    </xf>
    <xf numFmtId="0" fontId="47" fillId="9" borderId="3" xfId="0" applyFont="1" applyFill="1" applyBorder="1" applyAlignment="1">
      <alignment horizontal="center" vertical="center" wrapText="1"/>
    </xf>
    <xf numFmtId="0" fontId="44" fillId="9" borderId="2" xfId="2" applyFont="1" applyFill="1" applyAlignment="1">
      <alignment wrapText="1"/>
    </xf>
    <xf numFmtId="0" fontId="47" fillId="42" borderId="3" xfId="0" applyFont="1" applyFill="1" applyBorder="1" applyAlignment="1">
      <alignment horizontal="center" vertical="center"/>
    </xf>
    <xf numFmtId="0" fontId="37" fillId="9" borderId="18" xfId="0" applyFont="1" applyFill="1" applyBorder="1" applyAlignment="1">
      <alignment horizontal="center" vertical="center" wrapText="1" readingOrder="1"/>
    </xf>
    <xf numFmtId="0" fontId="37" fillId="9" borderId="3" xfId="0" applyFont="1" applyFill="1" applyBorder="1" applyAlignment="1">
      <alignment horizontal="center" vertical="center" wrapText="1" readingOrder="1"/>
    </xf>
    <xf numFmtId="0" fontId="52" fillId="6" borderId="3" xfId="0" applyFont="1" applyFill="1" applyBorder="1" applyAlignment="1">
      <alignment horizontal="center" vertical="center" wrapText="1" readingOrder="1"/>
    </xf>
    <xf numFmtId="0" fontId="52" fillId="7" borderId="3" xfId="0" applyFont="1" applyFill="1" applyBorder="1" applyAlignment="1">
      <alignment horizontal="center" vertical="center" wrapText="1" readingOrder="1"/>
    </xf>
    <xf numFmtId="0" fontId="8" fillId="9" borderId="18" xfId="2" applyFill="1" applyBorder="1" applyAlignment="1">
      <alignment horizontal="center" vertical="center" wrapText="1"/>
    </xf>
    <xf numFmtId="0" fontId="9" fillId="9" borderId="12" xfId="2" applyFont="1" applyFill="1" applyBorder="1"/>
    <xf numFmtId="0" fontId="54" fillId="0" borderId="0" xfId="0" applyFont="1"/>
    <xf numFmtId="0" fontId="53" fillId="0" borderId="0" xfId="0" applyFont="1" applyAlignment="1">
      <alignment vertical="center"/>
    </xf>
    <xf numFmtId="0" fontId="56" fillId="30" borderId="67" xfId="2" applyFont="1" applyFill="1" applyBorder="1" applyAlignment="1">
      <alignment horizontal="center" vertical="center" wrapText="1"/>
    </xf>
    <xf numFmtId="0" fontId="56" fillId="9" borderId="60" xfId="2" applyFont="1" applyFill="1" applyBorder="1" applyAlignment="1">
      <alignment horizontal="center" wrapText="1"/>
    </xf>
    <xf numFmtId="0" fontId="56" fillId="9" borderId="60" xfId="2" applyFont="1" applyFill="1" applyBorder="1" applyAlignment="1">
      <alignment vertical="center" wrapText="1"/>
    </xf>
    <xf numFmtId="0" fontId="56" fillId="30" borderId="60" xfId="2" applyFont="1" applyFill="1" applyBorder="1" applyAlignment="1">
      <alignment horizontal="center" vertical="center" wrapText="1"/>
    </xf>
    <xf numFmtId="0" fontId="56" fillId="39" borderId="22" xfId="2" applyFont="1" applyFill="1" applyBorder="1" applyAlignment="1">
      <alignment horizontal="center" vertical="center" wrapText="1"/>
    </xf>
    <xf numFmtId="9" fontId="58" fillId="30" borderId="28" xfId="4" applyNumberFormat="1" applyFont="1" applyFill="1" applyBorder="1" applyAlignment="1">
      <alignment horizontal="center" vertical="center" wrapText="1"/>
    </xf>
    <xf numFmtId="9" fontId="58" fillId="30" borderId="68" xfId="4" applyNumberFormat="1" applyFont="1" applyFill="1" applyBorder="1" applyAlignment="1">
      <alignment horizontal="center" vertical="center" wrapText="1"/>
    </xf>
    <xf numFmtId="9" fontId="58" fillId="30" borderId="69" xfId="4" applyNumberFormat="1" applyFont="1" applyFill="1" applyBorder="1" applyAlignment="1">
      <alignment horizontal="center" vertical="center" wrapText="1"/>
    </xf>
    <xf numFmtId="9" fontId="58" fillId="39" borderId="29" xfId="4" applyNumberFormat="1" applyFont="1" applyFill="1" applyBorder="1" applyAlignment="1">
      <alignment horizontal="center" vertical="center" wrapText="1"/>
    </xf>
    <xf numFmtId="0" fontId="56" fillId="38" borderId="63" xfId="2" applyFont="1" applyFill="1" applyBorder="1" applyAlignment="1">
      <alignment horizontal="center" vertical="center" textRotation="90"/>
    </xf>
    <xf numFmtId="0" fontId="56" fillId="38" borderId="67" xfId="2" applyFont="1" applyFill="1" applyBorder="1" applyAlignment="1">
      <alignment horizontal="center" vertical="center" textRotation="90"/>
    </xf>
    <xf numFmtId="0" fontId="56" fillId="38" borderId="67" xfId="2" applyFont="1" applyFill="1" applyBorder="1" applyAlignment="1">
      <alignment horizontal="center" vertical="center" textRotation="90" wrapText="1"/>
    </xf>
    <xf numFmtId="0" fontId="56" fillId="40" borderId="67" xfId="2" applyFont="1" applyFill="1" applyBorder="1" applyAlignment="1">
      <alignment horizontal="center" vertical="center" textRotation="90" wrapText="1"/>
    </xf>
    <xf numFmtId="0" fontId="56" fillId="40" borderId="63" xfId="2" applyFont="1" applyFill="1" applyBorder="1" applyAlignment="1">
      <alignment horizontal="center" vertical="center" textRotation="90" wrapText="1"/>
    </xf>
    <xf numFmtId="0" fontId="61" fillId="9" borderId="71" xfId="2" applyFont="1" applyFill="1" applyBorder="1" applyAlignment="1">
      <alignment vertical="center" wrapText="1"/>
    </xf>
    <xf numFmtId="0" fontId="61" fillId="9" borderId="40" xfId="2" applyFont="1" applyFill="1" applyBorder="1" applyAlignment="1">
      <alignment horizontal="center" vertical="center" wrapText="1"/>
    </xf>
    <xf numFmtId="0" fontId="61" fillId="0" borderId="40" xfId="2" applyFont="1" applyBorder="1" applyAlignment="1">
      <alignment horizontal="center" vertical="center" wrapText="1"/>
    </xf>
    <xf numFmtId="0" fontId="61" fillId="44" borderId="4" xfId="2" applyFont="1" applyFill="1" applyBorder="1" applyAlignment="1">
      <alignment horizontal="center" vertical="center"/>
    </xf>
    <xf numFmtId="0" fontId="59" fillId="43" borderId="4" xfId="2" applyFont="1" applyFill="1" applyBorder="1" applyAlignment="1">
      <alignment vertical="center"/>
    </xf>
    <xf numFmtId="0" fontId="61" fillId="11" borderId="4" xfId="2" applyFont="1" applyFill="1" applyBorder="1" applyAlignment="1">
      <alignment horizontal="center" vertical="center"/>
    </xf>
    <xf numFmtId="0" fontId="61" fillId="9" borderId="3" xfId="2" applyFont="1" applyFill="1" applyBorder="1" applyAlignment="1">
      <alignment vertical="center" wrapText="1"/>
    </xf>
    <xf numFmtId="0" fontId="61" fillId="31" borderId="4" xfId="2" applyFont="1" applyFill="1" applyBorder="1" applyAlignment="1">
      <alignment horizontal="center" vertical="center"/>
    </xf>
    <xf numFmtId="9" fontId="61" fillId="9" borderId="3" xfId="5" applyFont="1" applyFill="1" applyBorder="1" applyAlignment="1">
      <alignment horizontal="center" vertical="center" wrapText="1"/>
    </xf>
    <xf numFmtId="0" fontId="59" fillId="43" borderId="3" xfId="2" applyFont="1" applyFill="1" applyBorder="1" applyAlignment="1">
      <alignment vertical="center"/>
    </xf>
    <xf numFmtId="0" fontId="61" fillId="11" borderId="3" xfId="2" applyFont="1" applyFill="1" applyBorder="1" applyAlignment="1">
      <alignment horizontal="center" vertical="center"/>
    </xf>
    <xf numFmtId="9" fontId="61" fillId="9" borderId="3" xfId="5" applyFont="1" applyFill="1" applyBorder="1" applyAlignment="1">
      <alignment horizontal="center" vertical="center"/>
    </xf>
    <xf numFmtId="0" fontId="61" fillId="0" borderId="72" xfId="2" applyFont="1" applyBorder="1" applyAlignment="1">
      <alignment horizontal="center" vertical="center"/>
    </xf>
    <xf numFmtId="0" fontId="61" fillId="0" borderId="72" xfId="2" applyFont="1" applyBorder="1" applyAlignment="1">
      <alignment vertical="center" wrapText="1"/>
    </xf>
    <xf numFmtId="9" fontId="59" fillId="9" borderId="74" xfId="5" applyFont="1" applyFill="1" applyBorder="1" applyAlignment="1">
      <alignment vertical="center"/>
    </xf>
    <xf numFmtId="0" fontId="59" fillId="0" borderId="4" xfId="2" applyFont="1" applyBorder="1" applyAlignment="1">
      <alignment vertical="center" wrapText="1"/>
    </xf>
    <xf numFmtId="0" fontId="59" fillId="0" borderId="4" xfId="2" applyFont="1" applyBorder="1" applyAlignment="1">
      <alignment horizontal="left" vertical="center" wrapText="1"/>
    </xf>
    <xf numFmtId="0" fontId="59" fillId="9" borderId="75" xfId="2" applyFont="1" applyFill="1" applyBorder="1" applyAlignment="1">
      <alignment horizontal="center" vertical="center"/>
    </xf>
    <xf numFmtId="0" fontId="59" fillId="0" borderId="75" xfId="2" applyFont="1" applyBorder="1" applyAlignment="1">
      <alignment horizontal="center" vertical="center"/>
    </xf>
    <xf numFmtId="9" fontId="61" fillId="9" borderId="75" xfId="5" applyFont="1" applyFill="1" applyBorder="1" applyAlignment="1">
      <alignment horizontal="center" vertical="center"/>
    </xf>
    <xf numFmtId="0" fontId="61" fillId="44" borderId="75" xfId="2" applyFont="1" applyFill="1" applyBorder="1" applyAlignment="1">
      <alignment horizontal="center" vertical="center"/>
    </xf>
    <xf numFmtId="9" fontId="61" fillId="9" borderId="75" xfId="5" applyFont="1" applyFill="1" applyBorder="1" applyAlignment="1">
      <alignment horizontal="center" vertical="center" wrapText="1"/>
    </xf>
    <xf numFmtId="0" fontId="59" fillId="31" borderId="75" xfId="2" applyFont="1" applyFill="1" applyBorder="1" applyAlignment="1">
      <alignment vertical="center"/>
    </xf>
    <xf numFmtId="9" fontId="59" fillId="9" borderId="73" xfId="5" applyFont="1" applyFill="1" applyBorder="1" applyAlignment="1">
      <alignment vertical="center"/>
    </xf>
    <xf numFmtId="0" fontId="59" fillId="0" borderId="73" xfId="2" applyFont="1" applyBorder="1" applyAlignment="1">
      <alignment vertical="center" wrapText="1"/>
    </xf>
    <xf numFmtId="0" fontId="59" fillId="0" borderId="73" xfId="2" applyFont="1" applyBorder="1" applyAlignment="1">
      <alignment horizontal="left" vertical="center" wrapText="1"/>
    </xf>
    <xf numFmtId="0" fontId="59" fillId="31" borderId="3" xfId="2" applyFont="1" applyFill="1" applyBorder="1" applyAlignment="1">
      <alignment vertical="center"/>
    </xf>
    <xf numFmtId="0" fontId="61" fillId="44" borderId="3" xfId="2" applyFont="1" applyFill="1" applyBorder="1" applyAlignment="1">
      <alignment horizontal="center" vertical="center"/>
    </xf>
    <xf numFmtId="0" fontId="59" fillId="0" borderId="4" xfId="2" applyFont="1" applyBorder="1" applyAlignment="1">
      <alignment horizontal="center" vertical="center" wrapText="1"/>
    </xf>
    <xf numFmtId="0" fontId="61" fillId="9" borderId="4" xfId="2" applyFont="1" applyFill="1" applyBorder="1" applyAlignment="1">
      <alignment horizontal="center" vertical="center"/>
    </xf>
    <xf numFmtId="0" fontId="59" fillId="9" borderId="80" xfId="2" applyFont="1" applyFill="1" applyBorder="1" applyAlignment="1">
      <alignment horizontal="center" vertical="center" wrapText="1"/>
    </xf>
    <xf numFmtId="0" fontId="59" fillId="0" borderId="80" xfId="2" applyFont="1" applyBorder="1" applyAlignment="1">
      <alignment horizontal="left" vertical="center" wrapText="1"/>
    </xf>
    <xf numFmtId="0" fontId="59" fillId="0" borderId="80" xfId="2" applyFont="1" applyBorder="1" applyAlignment="1">
      <alignment horizontal="center" vertical="center" wrapText="1"/>
    </xf>
    <xf numFmtId="0" fontId="61" fillId="0" borderId="80" xfId="2" applyFont="1" applyBorder="1" applyAlignment="1">
      <alignment horizontal="center" vertical="center" wrapText="1"/>
    </xf>
    <xf numFmtId="0" fontId="59" fillId="0" borderId="80" xfId="2" applyFont="1" applyBorder="1" applyAlignment="1">
      <alignment horizontal="center" vertical="center"/>
    </xf>
    <xf numFmtId="9" fontId="61" fillId="9" borderId="80" xfId="5" applyFont="1" applyFill="1" applyBorder="1" applyAlignment="1">
      <alignment horizontal="center" vertical="center"/>
    </xf>
    <xf numFmtId="0" fontId="61" fillId="39" borderId="80" xfId="2" applyFont="1" applyFill="1" applyBorder="1" applyAlignment="1">
      <alignment horizontal="center" vertical="center"/>
    </xf>
    <xf numFmtId="9" fontId="61" fillId="9" borderId="80" xfId="5" applyFont="1" applyFill="1" applyBorder="1" applyAlignment="1">
      <alignment horizontal="center" vertical="center" wrapText="1"/>
    </xf>
    <xf numFmtId="0" fontId="59" fillId="11" borderId="80" xfId="2" applyFont="1" applyFill="1" applyBorder="1" applyAlignment="1">
      <alignment vertical="center"/>
    </xf>
    <xf numFmtId="0" fontId="61" fillId="11" borderId="80" xfId="2" applyFont="1" applyFill="1" applyBorder="1" applyAlignment="1">
      <alignment horizontal="center" vertical="center"/>
    </xf>
    <xf numFmtId="0" fontId="59" fillId="9" borderId="80" xfId="2" applyFont="1" applyFill="1" applyBorder="1" applyAlignment="1">
      <alignment vertical="center" wrapText="1"/>
    </xf>
    <xf numFmtId="0" fontId="62" fillId="10" borderId="80" xfId="2" applyFont="1" applyFill="1" applyBorder="1" applyAlignment="1">
      <alignment horizontal="left" vertical="center" wrapText="1"/>
    </xf>
    <xf numFmtId="9" fontId="61" fillId="9" borderId="72" xfId="5" applyFont="1" applyFill="1" applyBorder="1" applyAlignment="1">
      <alignment horizontal="center" vertical="center"/>
    </xf>
    <xf numFmtId="9" fontId="61" fillId="9" borderId="73" xfId="5" applyFont="1" applyFill="1" applyBorder="1" applyAlignment="1">
      <alignment horizontal="center" vertical="center"/>
    </xf>
    <xf numFmtId="9" fontId="61" fillId="9" borderId="71" xfId="5" applyFont="1" applyFill="1" applyBorder="1" applyAlignment="1">
      <alignment horizontal="center" vertical="center" wrapText="1"/>
    </xf>
    <xf numFmtId="9" fontId="61" fillId="9" borderId="71" xfId="5" applyFont="1" applyFill="1" applyBorder="1" applyAlignment="1">
      <alignment horizontal="center" vertical="center"/>
    </xf>
    <xf numFmtId="0" fontId="59" fillId="44" borderId="3" xfId="2" applyFont="1" applyFill="1" applyBorder="1" applyAlignment="1">
      <alignment vertical="center"/>
    </xf>
    <xf numFmtId="0" fontId="61" fillId="11" borderId="3" xfId="2" applyFont="1" applyFill="1" applyBorder="1" applyAlignment="1">
      <alignment vertical="center"/>
    </xf>
    <xf numFmtId="0" fontId="61" fillId="0" borderId="3" xfId="2" applyFont="1" applyBorder="1" applyAlignment="1">
      <alignment horizontal="center" vertical="center"/>
    </xf>
    <xf numFmtId="0" fontId="59" fillId="0" borderId="5" xfId="2" applyFont="1" applyBorder="1" applyAlignment="1">
      <alignment horizontal="center" vertical="center"/>
    </xf>
    <xf numFmtId="9" fontId="59" fillId="0" borderId="5" xfId="2" applyNumberFormat="1" applyFont="1" applyBorder="1" applyAlignment="1">
      <alignment horizontal="center" vertical="center"/>
    </xf>
    <xf numFmtId="9" fontId="59" fillId="9" borderId="5" xfId="2" applyNumberFormat="1" applyFont="1" applyFill="1" applyBorder="1" applyAlignment="1">
      <alignment vertical="center"/>
    </xf>
    <xf numFmtId="0" fontId="59" fillId="45" borderId="3" xfId="2" applyFont="1" applyFill="1" applyBorder="1" applyAlignment="1">
      <alignment vertical="center"/>
    </xf>
    <xf numFmtId="0" fontId="59" fillId="9" borderId="3" xfId="2" applyFont="1" applyFill="1" applyBorder="1" applyAlignment="1">
      <alignment vertical="center" wrapText="1"/>
    </xf>
    <xf numFmtId="9" fontId="59" fillId="9" borderId="5" xfId="2" applyNumberFormat="1" applyFont="1" applyFill="1" applyBorder="1" applyAlignment="1">
      <alignment horizontal="center" vertical="center"/>
    </xf>
    <xf numFmtId="0" fontId="59" fillId="9" borderId="44" xfId="2" applyFont="1" applyFill="1" applyBorder="1" applyAlignment="1">
      <alignment horizontal="center" vertical="center"/>
    </xf>
    <xf numFmtId="0" fontId="59" fillId="9" borderId="44" xfId="2" applyFont="1" applyFill="1" applyBorder="1" applyAlignment="1">
      <alignment horizontal="center" vertical="center" wrapText="1"/>
    </xf>
    <xf numFmtId="0" fontId="59" fillId="9" borderId="72" xfId="2" applyFont="1" applyFill="1" applyBorder="1" applyAlignment="1">
      <alignment vertical="center" wrapText="1"/>
    </xf>
    <xf numFmtId="0" fontId="59" fillId="9" borderId="72" xfId="2" applyFont="1" applyFill="1" applyBorder="1" applyAlignment="1">
      <alignment vertical="center"/>
    </xf>
    <xf numFmtId="9" fontId="59" fillId="9" borderId="72" xfId="2" applyNumberFormat="1" applyFont="1" applyFill="1" applyBorder="1" applyAlignment="1">
      <alignment horizontal="center" vertical="center"/>
    </xf>
    <xf numFmtId="0" fontId="61" fillId="44" borderId="3" xfId="2" applyFont="1" applyFill="1" applyBorder="1" applyAlignment="1">
      <alignment vertical="center"/>
    </xf>
    <xf numFmtId="0" fontId="8" fillId="9" borderId="2" xfId="2" applyFill="1" applyAlignment="1">
      <alignment horizontal="center"/>
    </xf>
    <xf numFmtId="0" fontId="9" fillId="9" borderId="2" xfId="2" applyFont="1" applyFill="1" applyAlignment="1">
      <alignment horizontal="center" vertical="center" wrapText="1"/>
    </xf>
    <xf numFmtId="0" fontId="9" fillId="9" borderId="2" xfId="2" applyFont="1" applyFill="1" applyAlignment="1">
      <alignment horizontal="center" vertical="center"/>
    </xf>
    <xf numFmtId="0" fontId="9" fillId="9" borderId="2" xfId="2" quotePrefix="1" applyFont="1" applyFill="1" applyAlignment="1">
      <alignment horizontal="center" vertical="center" wrapText="1"/>
    </xf>
    <xf numFmtId="9" fontId="9" fillId="9" borderId="2" xfId="5" applyFont="1" applyFill="1" applyBorder="1" applyAlignment="1">
      <alignment horizontal="center" vertical="center"/>
    </xf>
    <xf numFmtId="0" fontId="9" fillId="9" borderId="2" xfId="2" applyFont="1" applyFill="1" applyAlignment="1">
      <alignment vertical="center" wrapText="1"/>
    </xf>
    <xf numFmtId="0" fontId="8" fillId="9" borderId="2" xfId="2" applyFill="1" applyAlignment="1">
      <alignment horizontal="center" vertical="center"/>
    </xf>
    <xf numFmtId="0" fontId="19" fillId="30" borderId="3" xfId="2" applyFont="1" applyFill="1" applyBorder="1" applyAlignment="1">
      <alignment horizontal="center" vertical="center"/>
    </xf>
    <xf numFmtId="0" fontId="24" fillId="2" borderId="2" xfId="2" applyFont="1" applyFill="1"/>
    <xf numFmtId="0" fontId="23" fillId="9" borderId="2" xfId="2" applyFont="1" applyFill="1" applyAlignment="1">
      <alignment vertical="center"/>
    </xf>
    <xf numFmtId="0" fontId="9" fillId="9" borderId="2" xfId="2" applyFont="1" applyFill="1"/>
    <xf numFmtId="0" fontId="20" fillId="0" borderId="3" xfId="2" applyFont="1" applyBorder="1" applyAlignment="1">
      <alignment horizontal="center" vertical="center" wrapText="1"/>
    </xf>
    <xf numFmtId="0" fontId="25" fillId="4" borderId="3" xfId="2" applyFont="1" applyFill="1" applyBorder="1" applyAlignment="1">
      <alignment horizontal="center" vertical="center" wrapText="1" readingOrder="1"/>
    </xf>
    <xf numFmtId="0" fontId="34" fillId="2" borderId="3" xfId="2" applyFont="1" applyFill="1" applyBorder="1" applyAlignment="1">
      <alignment horizontal="center" vertical="center"/>
    </xf>
    <xf numFmtId="0" fontId="22" fillId="2" borderId="2" xfId="2" applyFont="1" applyFill="1"/>
    <xf numFmtId="0" fontId="9" fillId="2" borderId="3" xfId="2" applyFont="1" applyFill="1" applyBorder="1" applyAlignment="1">
      <alignment horizontal="center" vertical="center" wrapText="1"/>
    </xf>
    <xf numFmtId="0" fontId="25" fillId="32" borderId="2" xfId="2" applyFont="1" applyFill="1" applyAlignment="1">
      <alignment horizontal="center" vertical="center" wrapText="1" readingOrder="1"/>
    </xf>
    <xf numFmtId="0" fontId="26" fillId="3" borderId="3" xfId="2" applyFont="1" applyFill="1" applyBorder="1" applyAlignment="1">
      <alignment horizontal="center" vertical="center" wrapText="1" readingOrder="1"/>
    </xf>
    <xf numFmtId="0" fontId="32" fillId="0" borderId="3" xfId="2" applyFont="1" applyBorder="1" applyAlignment="1">
      <alignment horizontal="center" vertical="center" wrapText="1" readingOrder="1"/>
    </xf>
    <xf numFmtId="9" fontId="26" fillId="0" borderId="3" xfId="2" applyNumberFormat="1" applyFont="1" applyBorder="1" applyAlignment="1">
      <alignment horizontal="center" vertical="center" wrapText="1" readingOrder="1"/>
    </xf>
    <xf numFmtId="0" fontId="34" fillId="2" borderId="3" xfId="2" applyFont="1" applyFill="1" applyBorder="1" applyAlignment="1">
      <alignment horizontal="center" vertical="center" readingOrder="1"/>
    </xf>
    <xf numFmtId="0" fontId="29" fillId="3" borderId="3" xfId="2" applyFont="1" applyFill="1" applyBorder="1" applyAlignment="1">
      <alignment horizontal="center" vertical="center" wrapText="1" readingOrder="1"/>
    </xf>
    <xf numFmtId="9" fontId="29" fillId="3" borderId="3" xfId="2" applyNumberFormat="1" applyFont="1" applyFill="1" applyBorder="1" applyAlignment="1">
      <alignment horizontal="center" vertical="center" wrapText="1" readingOrder="1"/>
    </xf>
    <xf numFmtId="0" fontId="29" fillId="0" borderId="3" xfId="2" applyFont="1" applyBorder="1" applyAlignment="1">
      <alignment horizontal="center" vertical="center" wrapText="1" readingOrder="1"/>
    </xf>
    <xf numFmtId="0" fontId="35" fillId="9" borderId="3" xfId="2" applyFont="1" applyFill="1" applyBorder="1" applyAlignment="1">
      <alignment horizontal="left" vertical="center" wrapText="1" readingOrder="1"/>
    </xf>
    <xf numFmtId="0" fontId="26" fillId="9" borderId="2" xfId="2" applyFont="1" applyFill="1" applyAlignment="1">
      <alignment horizontal="center" vertical="center" wrapText="1" readingOrder="1"/>
    </xf>
    <xf numFmtId="0" fontId="26" fillId="5" borderId="3" xfId="2" applyFont="1" applyFill="1" applyBorder="1" applyAlignment="1">
      <alignment horizontal="center" vertical="center" wrapText="1" readingOrder="1"/>
    </xf>
    <xf numFmtId="0" fontId="29" fillId="5" borderId="3" xfId="2" applyFont="1" applyFill="1" applyBorder="1" applyAlignment="1">
      <alignment horizontal="center" vertical="center" wrapText="1" readingOrder="1"/>
    </xf>
    <xf numFmtId="9" fontId="29" fillId="5" borderId="3" xfId="2" applyNumberFormat="1" applyFont="1" applyFill="1" applyBorder="1" applyAlignment="1">
      <alignment horizontal="center" vertical="center" wrapText="1" readingOrder="1"/>
    </xf>
    <xf numFmtId="0" fontId="30" fillId="0" borderId="3" xfId="2" applyFont="1" applyBorder="1" applyAlignment="1">
      <alignment horizontal="center" vertical="center" wrapText="1" readingOrder="1"/>
    </xf>
    <xf numFmtId="0" fontId="32" fillId="9" borderId="3" xfId="2" applyFont="1" applyFill="1" applyBorder="1" applyAlignment="1">
      <alignment horizontal="left" vertical="center" wrapText="1" readingOrder="1"/>
    </xf>
    <xf numFmtId="0" fontId="27" fillId="9" borderId="2" xfId="2" applyFont="1" applyFill="1" applyAlignment="1">
      <alignment horizontal="center" vertical="center" wrapText="1" readingOrder="1"/>
    </xf>
    <xf numFmtId="0" fontId="26" fillId="6" borderId="3" xfId="2" applyFont="1" applyFill="1" applyBorder="1" applyAlignment="1">
      <alignment horizontal="center" vertical="center" wrapText="1" readingOrder="1"/>
    </xf>
    <xf numFmtId="0" fontId="29" fillId="6" borderId="3" xfId="2" applyFont="1" applyFill="1" applyBorder="1" applyAlignment="1">
      <alignment horizontal="center" vertical="center" wrapText="1" readingOrder="1"/>
    </xf>
    <xf numFmtId="9" fontId="29" fillId="6" borderId="3" xfId="2" applyNumberFormat="1" applyFont="1" applyFill="1" applyBorder="1" applyAlignment="1">
      <alignment horizontal="center" vertical="center" wrapText="1" readingOrder="1"/>
    </xf>
    <xf numFmtId="0" fontId="32" fillId="0" borderId="3" xfId="2" applyFont="1" applyBorder="1" applyAlignment="1">
      <alignment horizontal="left" vertical="center" wrapText="1" readingOrder="1"/>
    </xf>
    <xf numFmtId="0" fontId="26" fillId="7" borderId="3" xfId="2" applyFont="1" applyFill="1" applyBorder="1" applyAlignment="1">
      <alignment horizontal="center" vertical="center" wrapText="1" readingOrder="1"/>
    </xf>
    <xf numFmtId="0" fontId="29" fillId="7" borderId="3" xfId="2" applyFont="1" applyFill="1" applyBorder="1" applyAlignment="1">
      <alignment horizontal="center" vertical="center" wrapText="1" readingOrder="1"/>
    </xf>
    <xf numFmtId="9" fontId="29" fillId="7" borderId="3" xfId="2" applyNumberFormat="1" applyFont="1" applyFill="1" applyBorder="1" applyAlignment="1">
      <alignment horizontal="center" vertical="center" wrapText="1" readingOrder="1"/>
    </xf>
    <xf numFmtId="0" fontId="28" fillId="8" borderId="3" xfId="2" applyFont="1" applyFill="1" applyBorder="1" applyAlignment="1">
      <alignment horizontal="center" vertical="center" wrapText="1" readingOrder="1"/>
    </xf>
    <xf numFmtId="0" fontId="31" fillId="8" borderId="3" xfId="2" applyFont="1" applyFill="1" applyBorder="1" applyAlignment="1">
      <alignment horizontal="center" vertical="center" wrapText="1" readingOrder="1"/>
    </xf>
    <xf numFmtId="9" fontId="31" fillId="8" borderId="3" xfId="2" applyNumberFormat="1" applyFont="1" applyFill="1" applyBorder="1" applyAlignment="1">
      <alignment horizontal="center" vertical="center" wrapText="1" readingOrder="1"/>
    </xf>
    <xf numFmtId="0" fontId="4" fillId="2" borderId="3" xfId="2" applyFont="1" applyFill="1" applyBorder="1"/>
    <xf numFmtId="0" fontId="26" fillId="2" borderId="2" xfId="2" applyFont="1" applyFill="1" applyAlignment="1">
      <alignment horizontal="left" vertical="center" wrapText="1" readingOrder="1"/>
    </xf>
    <xf numFmtId="0" fontId="23" fillId="2" borderId="2" xfId="2" applyFont="1" applyFill="1" applyAlignment="1">
      <alignment horizontal="left" vertical="center"/>
    </xf>
    <xf numFmtId="0" fontId="23" fillId="2" borderId="2" xfId="2" applyFont="1" applyFill="1" applyAlignment="1">
      <alignment vertical="center"/>
    </xf>
    <xf numFmtId="9" fontId="37" fillId="9" borderId="3" xfId="4" applyNumberFormat="1" applyFont="1" applyFill="1" applyBorder="1" applyAlignment="1">
      <alignment horizontal="center" vertical="center" wrapText="1"/>
    </xf>
    <xf numFmtId="0" fontId="37" fillId="0" borderId="3" xfId="2" applyFont="1" applyBorder="1" applyAlignment="1">
      <alignment horizontal="center" vertical="center" wrapText="1" readingOrder="1"/>
    </xf>
    <xf numFmtId="0" fontId="43" fillId="9" borderId="3" xfId="2" applyFont="1" applyFill="1" applyBorder="1" applyAlignment="1">
      <alignment horizontal="center" vertical="center" wrapText="1" readingOrder="1"/>
    </xf>
    <xf numFmtId="0" fontId="37" fillId="11" borderId="18" xfId="2" applyFont="1" applyFill="1" applyBorder="1" applyAlignment="1">
      <alignment horizontal="center" vertical="center" wrapText="1" readingOrder="1"/>
    </xf>
    <xf numFmtId="0" fontId="39" fillId="36" borderId="3" xfId="2" applyFont="1" applyFill="1" applyBorder="1" applyAlignment="1">
      <alignment horizontal="center" vertical="center" wrapText="1" readingOrder="1"/>
    </xf>
    <xf numFmtId="0" fontId="37" fillId="34" borderId="18" xfId="2" applyFont="1" applyFill="1" applyBorder="1" applyAlignment="1">
      <alignment horizontal="center" vertical="center" wrapText="1" readingOrder="1"/>
    </xf>
    <xf numFmtId="0" fontId="39" fillId="37" borderId="3" xfId="2" applyFont="1" applyFill="1" applyBorder="1" applyAlignment="1">
      <alignment horizontal="center" vertical="center" wrapText="1" readingOrder="1"/>
    </xf>
    <xf numFmtId="0" fontId="37" fillId="9" borderId="3" xfId="2" applyFont="1" applyFill="1" applyBorder="1" applyAlignment="1">
      <alignment horizontal="center" vertical="center" wrapText="1" readingOrder="1"/>
    </xf>
    <xf numFmtId="0" fontId="39" fillId="31" borderId="3" xfId="2" applyFont="1" applyFill="1" applyBorder="1" applyAlignment="1">
      <alignment horizontal="center" vertical="center" wrapText="1" readingOrder="1"/>
    </xf>
    <xf numFmtId="0" fontId="37" fillId="0" borderId="44" xfId="2" applyFont="1" applyBorder="1" applyAlignment="1">
      <alignment horizontal="center" vertical="center" wrapText="1" readingOrder="1"/>
    </xf>
    <xf numFmtId="0" fontId="39" fillId="31" borderId="44" xfId="2" applyFont="1" applyFill="1" applyBorder="1" applyAlignment="1">
      <alignment horizontal="center" vertical="center" wrapText="1" readingOrder="1"/>
    </xf>
    <xf numFmtId="0" fontId="39" fillId="37" borderId="44" xfId="2" applyFont="1" applyFill="1" applyBorder="1" applyAlignment="1">
      <alignment horizontal="center" vertical="center" wrapText="1" readingOrder="1"/>
    </xf>
    <xf numFmtId="0" fontId="39" fillId="36" borderId="44" xfId="2" applyFont="1" applyFill="1" applyBorder="1" applyAlignment="1">
      <alignment horizontal="center" vertical="center" wrapText="1" readingOrder="1"/>
    </xf>
    <xf numFmtId="0" fontId="37" fillId="34" borderId="26" xfId="2" applyFont="1" applyFill="1" applyBorder="1" applyAlignment="1">
      <alignment horizontal="center" vertical="center" wrapText="1" readingOrder="1"/>
    </xf>
    <xf numFmtId="0" fontId="55" fillId="9" borderId="2" xfId="2" applyFont="1" applyFill="1" applyAlignment="1">
      <alignment vertical="center"/>
    </xf>
    <xf numFmtId="0" fontId="46" fillId="9" borderId="2" xfId="2" applyFont="1" applyFill="1" applyAlignment="1">
      <alignment vertical="center"/>
    </xf>
    <xf numFmtId="0" fontId="68" fillId="30" borderId="4" xfId="0" applyFont="1" applyFill="1" applyBorder="1" applyAlignment="1">
      <alignment horizontal="center" vertical="center"/>
    </xf>
    <xf numFmtId="0" fontId="49" fillId="9" borderId="3" xfId="0" applyFont="1" applyFill="1" applyBorder="1" applyAlignment="1">
      <alignment horizontal="center" vertical="center"/>
    </xf>
    <xf numFmtId="0" fontId="69" fillId="34" borderId="26" xfId="2" applyFont="1" applyFill="1" applyBorder="1" applyAlignment="1">
      <alignment horizontal="center" vertical="center" wrapText="1" readingOrder="1"/>
    </xf>
    <xf numFmtId="0" fontId="70" fillId="36" borderId="44" xfId="2" applyFont="1" applyFill="1" applyBorder="1" applyAlignment="1">
      <alignment horizontal="center" vertical="center" wrapText="1" readingOrder="1"/>
    </xf>
    <xf numFmtId="0" fontId="70" fillId="11" borderId="44" xfId="2" applyFont="1" applyFill="1" applyBorder="1" applyAlignment="1">
      <alignment horizontal="center" vertical="center" wrapText="1" readingOrder="1"/>
    </xf>
    <xf numFmtId="0" fontId="70" fillId="31" borderId="44" xfId="2" applyFont="1" applyFill="1" applyBorder="1" applyAlignment="1">
      <alignment horizontal="center" vertical="center" wrapText="1" readingOrder="1"/>
    </xf>
    <xf numFmtId="0" fontId="69" fillId="0" borderId="44" xfId="2" applyFont="1" applyBorder="1" applyAlignment="1">
      <alignment horizontal="center" vertical="center" wrapText="1" readingOrder="1"/>
    </xf>
    <xf numFmtId="9" fontId="69" fillId="0" borderId="43" xfId="6" applyNumberFormat="1" applyFont="1" applyBorder="1" applyAlignment="1">
      <alignment horizontal="center" vertical="center" wrapText="1"/>
    </xf>
    <xf numFmtId="0" fontId="69" fillId="34" borderId="18" xfId="2" applyFont="1" applyFill="1" applyBorder="1" applyAlignment="1">
      <alignment horizontal="center" vertical="center" wrapText="1" readingOrder="1"/>
    </xf>
    <xf numFmtId="0" fontId="70" fillId="36" borderId="3" xfId="2" applyFont="1" applyFill="1" applyBorder="1" applyAlignment="1">
      <alignment horizontal="center" vertical="center" wrapText="1" readingOrder="1"/>
    </xf>
    <xf numFmtId="0" fontId="70" fillId="11" borderId="3" xfId="2" applyFont="1" applyFill="1" applyBorder="1" applyAlignment="1">
      <alignment horizontal="center" vertical="center" wrapText="1" readingOrder="1"/>
    </xf>
    <xf numFmtId="0" fontId="70" fillId="31" borderId="3" xfId="2" applyFont="1" applyFill="1" applyBorder="1" applyAlignment="1">
      <alignment horizontal="center" vertical="center" wrapText="1" readingOrder="1"/>
    </xf>
    <xf numFmtId="0" fontId="69" fillId="9" borderId="3" xfId="2" applyFont="1" applyFill="1" applyBorder="1" applyAlignment="1">
      <alignment horizontal="center" vertical="center" wrapText="1" readingOrder="1"/>
    </xf>
    <xf numFmtId="9" fontId="69" fillId="0" borderId="32" xfId="6" applyNumberFormat="1" applyFont="1" applyBorder="1" applyAlignment="1">
      <alignment horizontal="center" vertical="center" wrapText="1"/>
    </xf>
    <xf numFmtId="0" fontId="69" fillId="0" borderId="3" xfId="2" applyFont="1" applyBorder="1" applyAlignment="1">
      <alignment horizontal="center" vertical="center" wrapText="1" readingOrder="1"/>
    </xf>
    <xf numFmtId="0" fontId="69" fillId="9" borderId="18" xfId="2" applyFont="1" applyFill="1" applyBorder="1" applyAlignment="1">
      <alignment horizontal="center" vertical="center" wrapText="1" readingOrder="1"/>
    </xf>
    <xf numFmtId="0" fontId="69" fillId="0" borderId="3" xfId="6" applyFont="1" applyBorder="1" applyAlignment="1">
      <alignment vertical="center" wrapText="1"/>
    </xf>
    <xf numFmtId="0" fontId="69" fillId="0" borderId="13" xfId="6" applyFont="1" applyBorder="1" applyAlignment="1">
      <alignment vertical="center" wrapText="1"/>
    </xf>
    <xf numFmtId="9" fontId="69" fillId="0" borderId="18" xfId="6" applyNumberFormat="1" applyFont="1" applyBorder="1" applyAlignment="1">
      <alignment horizontal="center" vertical="center" wrapText="1"/>
    </xf>
    <xf numFmtId="9" fontId="69" fillId="0" borderId="3" xfId="6" applyNumberFormat="1" applyFont="1" applyBorder="1" applyAlignment="1">
      <alignment horizontal="center" vertical="center" wrapText="1"/>
    </xf>
    <xf numFmtId="0" fontId="69" fillId="0" borderId="2" xfId="6" applyFont="1" applyAlignment="1">
      <alignment vertical="center" wrapText="1"/>
    </xf>
    <xf numFmtId="0" fontId="37" fillId="35" borderId="11" xfId="6" applyFont="1" applyFill="1" applyBorder="1"/>
    <xf numFmtId="0" fontId="37" fillId="35" borderId="8" xfId="6" applyFont="1" applyFill="1" applyBorder="1"/>
    <xf numFmtId="0" fontId="72" fillId="0" borderId="26" xfId="6" applyFont="1" applyBorder="1" applyAlignment="1">
      <alignment horizontal="center" vertical="center" wrapText="1"/>
    </xf>
    <xf numFmtId="0" fontId="72" fillId="0" borderId="44" xfId="6" applyFont="1" applyBorder="1" applyAlignment="1">
      <alignment horizontal="center" vertical="center" wrapText="1"/>
    </xf>
    <xf numFmtId="0" fontId="73" fillId="2" borderId="3" xfId="2" applyFont="1" applyFill="1" applyBorder="1"/>
    <xf numFmtId="0" fontId="74" fillId="0" borderId="3" xfId="2" applyFont="1" applyBorder="1" applyAlignment="1">
      <alignment horizontal="left" vertical="center" wrapText="1" readingOrder="1"/>
    </xf>
    <xf numFmtId="0" fontId="74" fillId="0" borderId="3" xfId="2" applyFont="1" applyBorder="1" applyAlignment="1">
      <alignment horizontal="center" vertical="center" wrapText="1" readingOrder="1"/>
    </xf>
    <xf numFmtId="9" fontId="75" fillId="8" borderId="3" xfId="2" applyNumberFormat="1" applyFont="1" applyFill="1" applyBorder="1" applyAlignment="1">
      <alignment horizontal="center" vertical="center" wrapText="1" readingOrder="1"/>
    </xf>
    <xf numFmtId="0" fontId="75" fillId="8" borderId="3" xfId="2" applyFont="1" applyFill="1" applyBorder="1" applyAlignment="1">
      <alignment horizontal="center" vertical="center" wrapText="1" readingOrder="1"/>
    </xf>
    <xf numFmtId="0" fontId="76" fillId="2" borderId="3" xfId="2" applyFont="1" applyFill="1" applyBorder="1" applyAlignment="1">
      <alignment horizontal="center" vertical="center" readingOrder="1"/>
    </xf>
    <xf numFmtId="9" fontId="77" fillId="0" borderId="3" xfId="2" applyNumberFormat="1" applyFont="1" applyBorder="1" applyAlignment="1">
      <alignment horizontal="center" vertical="center" wrapText="1" readingOrder="1"/>
    </xf>
    <xf numFmtId="0" fontId="78" fillId="0" borderId="3" xfId="2" applyFont="1" applyBorder="1" applyAlignment="1">
      <alignment horizontal="center" vertical="center" wrapText="1" readingOrder="1"/>
    </xf>
    <xf numFmtId="0" fontId="44" fillId="0" borderId="2" xfId="2" applyFont="1" applyAlignment="1">
      <alignment wrapText="1"/>
    </xf>
    <xf numFmtId="0" fontId="74" fillId="9" borderId="3" xfId="2" applyFont="1" applyFill="1" applyBorder="1" applyAlignment="1">
      <alignment horizontal="left" vertical="center" wrapText="1" readingOrder="1"/>
    </xf>
    <xf numFmtId="9" fontId="77" fillId="7" borderId="3" xfId="2" applyNumberFormat="1" applyFont="1" applyFill="1" applyBorder="1" applyAlignment="1">
      <alignment horizontal="center" vertical="center" wrapText="1" readingOrder="1"/>
    </xf>
    <xf numFmtId="0" fontId="77" fillId="7" borderId="3" xfId="2" applyFont="1" applyFill="1" applyBorder="1" applyAlignment="1">
      <alignment horizontal="center" vertical="center" wrapText="1" readingOrder="1"/>
    </xf>
    <xf numFmtId="9" fontId="77" fillId="46" borderId="3" xfId="2" applyNumberFormat="1" applyFont="1" applyFill="1" applyBorder="1" applyAlignment="1">
      <alignment horizontal="center" vertical="center" wrapText="1" readingOrder="1"/>
    </xf>
    <xf numFmtId="0" fontId="77" fillId="46" borderId="3" xfId="2" applyFont="1" applyFill="1" applyBorder="1" applyAlignment="1">
      <alignment horizontal="center" vertical="center" wrapText="1" readingOrder="1"/>
    </xf>
    <xf numFmtId="0" fontId="77" fillId="6" borderId="3" xfId="2" applyFont="1" applyFill="1" applyBorder="1" applyAlignment="1">
      <alignment horizontal="center" vertical="center" wrapText="1" readingOrder="1"/>
    </xf>
    <xf numFmtId="0" fontId="79" fillId="0" borderId="3" xfId="2" applyFont="1" applyBorder="1" applyAlignment="1">
      <alignment horizontal="center" vertical="center" wrapText="1" readingOrder="1"/>
    </xf>
    <xf numFmtId="9" fontId="77" fillId="5" borderId="3" xfId="2" applyNumberFormat="1" applyFont="1" applyFill="1" applyBorder="1" applyAlignment="1">
      <alignment horizontal="center" vertical="center" wrapText="1" readingOrder="1"/>
    </xf>
    <xf numFmtId="0" fontId="77" fillId="5" borderId="3" xfId="2" applyFont="1" applyFill="1" applyBorder="1" applyAlignment="1">
      <alignment horizontal="center" vertical="center" wrapText="1" readingOrder="1"/>
    </xf>
    <xf numFmtId="0" fontId="79" fillId="9" borderId="3" xfId="2" applyFont="1" applyFill="1" applyBorder="1" applyAlignment="1">
      <alignment horizontal="left" vertical="center" wrapText="1" readingOrder="1"/>
    </xf>
    <xf numFmtId="9" fontId="77" fillId="3" borderId="3" xfId="2" applyNumberFormat="1" applyFont="1" applyFill="1" applyBorder="1" applyAlignment="1">
      <alignment horizontal="center" vertical="center" wrapText="1" readingOrder="1"/>
    </xf>
    <xf numFmtId="0" fontId="77" fillId="3" borderId="3" xfId="2" applyFont="1" applyFill="1" applyBorder="1" applyAlignment="1">
      <alignment horizontal="center" vertical="center" wrapText="1" readingOrder="1"/>
    </xf>
    <xf numFmtId="0" fontId="44" fillId="9" borderId="3" xfId="2" applyFont="1" applyFill="1" applyBorder="1" applyAlignment="1">
      <alignment horizontal="center" vertical="center" wrapText="1"/>
    </xf>
    <xf numFmtId="0" fontId="47" fillId="0" borderId="2" xfId="2" applyFont="1" applyAlignment="1">
      <alignment horizontal="center" vertical="center" wrapText="1"/>
    </xf>
    <xf numFmtId="0" fontId="44" fillId="0" borderId="2" xfId="2" applyFont="1" applyAlignment="1">
      <alignment horizontal="center" vertical="center" wrapText="1"/>
    </xf>
    <xf numFmtId="0" fontId="77" fillId="47" borderId="2" xfId="2" applyFont="1" applyFill="1" applyAlignment="1">
      <alignment horizontal="center" vertical="center" wrapText="1" readingOrder="1"/>
    </xf>
    <xf numFmtId="0" fontId="44" fillId="9" borderId="2" xfId="2" applyFont="1" applyFill="1" applyAlignment="1">
      <alignment vertical="center"/>
    </xf>
    <xf numFmtId="9" fontId="47" fillId="9" borderId="2" xfId="5" applyFont="1" applyFill="1" applyBorder="1" applyAlignment="1">
      <alignment horizontal="center" vertical="center" wrapText="1"/>
    </xf>
    <xf numFmtId="9" fontId="47" fillId="9" borderId="2" xfId="5" applyFont="1" applyFill="1" applyBorder="1" applyAlignment="1">
      <alignment horizontal="center" vertical="center"/>
    </xf>
    <xf numFmtId="0" fontId="44" fillId="0" borderId="2" xfId="2" applyFont="1" applyAlignment="1">
      <alignment horizontal="center" vertical="center"/>
    </xf>
    <xf numFmtId="0" fontId="44" fillId="9" borderId="2" xfId="2" applyFont="1" applyFill="1" applyAlignment="1">
      <alignment horizontal="center" vertical="center" wrapText="1"/>
    </xf>
    <xf numFmtId="0" fontId="47" fillId="11" borderId="72" xfId="2" applyFont="1" applyFill="1" applyBorder="1" applyAlignment="1">
      <alignment horizontal="center" vertical="center"/>
    </xf>
    <xf numFmtId="0" fontId="44" fillId="11" borderId="72" xfId="2" applyFont="1" applyFill="1" applyBorder="1" applyAlignment="1">
      <alignment horizontal="center" vertical="center"/>
    </xf>
    <xf numFmtId="9" fontId="47" fillId="9" borderId="72" xfId="5" applyFont="1" applyFill="1" applyBorder="1" applyAlignment="1">
      <alignment horizontal="center" vertical="center" wrapText="1"/>
    </xf>
    <xf numFmtId="0" fontId="47" fillId="44" borderId="72" xfId="2" applyFont="1" applyFill="1" applyBorder="1" applyAlignment="1">
      <alignment horizontal="center" vertical="center"/>
    </xf>
    <xf numFmtId="9" fontId="47" fillId="9" borderId="72" xfId="5" applyFont="1" applyFill="1" applyBorder="1" applyAlignment="1">
      <alignment horizontal="center" vertical="center"/>
    </xf>
    <xf numFmtId="0" fontId="44" fillId="0" borderId="72" xfId="2" applyFont="1" applyBorder="1" applyAlignment="1">
      <alignment horizontal="center" vertical="center"/>
    </xf>
    <xf numFmtId="0" fontId="47" fillId="0" borderId="72" xfId="2" applyFont="1" applyBorder="1" applyAlignment="1">
      <alignment horizontal="center" vertical="center" wrapText="1"/>
    </xf>
    <xf numFmtId="0" fontId="44" fillId="9" borderId="72" xfId="2" applyFont="1" applyFill="1" applyBorder="1" applyAlignment="1">
      <alignment horizontal="center" vertical="center"/>
    </xf>
    <xf numFmtId="0" fontId="47" fillId="11" borderId="3" xfId="2" applyFont="1" applyFill="1" applyBorder="1" applyAlignment="1">
      <alignment horizontal="center" vertical="center"/>
    </xf>
    <xf numFmtId="0" fontId="44" fillId="11" borderId="3" xfId="2" applyFont="1" applyFill="1" applyBorder="1" applyAlignment="1">
      <alignment horizontal="center" vertical="center"/>
    </xf>
    <xf numFmtId="9" fontId="47" fillId="9" borderId="3" xfId="5" applyFont="1" applyFill="1" applyBorder="1" applyAlignment="1">
      <alignment horizontal="center" vertical="center" wrapText="1"/>
    </xf>
    <xf numFmtId="0" fontId="47" fillId="44" borderId="3" xfId="2" applyFont="1" applyFill="1" applyBorder="1" applyAlignment="1">
      <alignment horizontal="center" vertical="center"/>
    </xf>
    <xf numFmtId="9" fontId="47" fillId="9" borderId="3" xfId="5" applyFont="1" applyFill="1" applyBorder="1" applyAlignment="1">
      <alignment horizontal="center" vertical="center"/>
    </xf>
    <xf numFmtId="0" fontId="44" fillId="0" borderId="3" xfId="2" applyFont="1" applyBorder="1" applyAlignment="1">
      <alignment horizontal="center" vertical="center"/>
    </xf>
    <xf numFmtId="0" fontId="44" fillId="9" borderId="3" xfId="2" applyFont="1" applyFill="1" applyBorder="1" applyAlignment="1">
      <alignment horizontal="center" vertical="center"/>
    </xf>
    <xf numFmtId="0" fontId="47" fillId="0" borderId="3" xfId="2" applyFont="1" applyBorder="1" applyAlignment="1">
      <alignment horizontal="center" vertical="center" wrapText="1"/>
    </xf>
    <xf numFmtId="0" fontId="44" fillId="0" borderId="3" xfId="2" applyFont="1" applyBorder="1" applyAlignment="1">
      <alignment horizontal="center" vertical="center" wrapText="1"/>
    </xf>
    <xf numFmtId="0" fontId="47" fillId="11" borderId="71" xfId="2" applyFont="1" applyFill="1" applyBorder="1" applyAlignment="1">
      <alignment horizontal="center" vertical="center"/>
    </xf>
    <xf numFmtId="9" fontId="47" fillId="9" borderId="71" xfId="5" applyFont="1" applyFill="1" applyBorder="1" applyAlignment="1">
      <alignment horizontal="center" vertical="center"/>
    </xf>
    <xf numFmtId="0" fontId="47" fillId="0" borderId="71" xfId="2" applyFont="1" applyBorder="1" applyAlignment="1">
      <alignment horizontal="center" vertical="center" wrapText="1"/>
    </xf>
    <xf numFmtId="0" fontId="44" fillId="0" borderId="71" xfId="2" applyFont="1" applyBorder="1" applyAlignment="1">
      <alignment horizontal="center" vertical="center" wrapText="1"/>
    </xf>
    <xf numFmtId="0" fontId="47" fillId="0" borderId="73" xfId="2" applyFont="1" applyBorder="1" applyAlignment="1">
      <alignment horizontal="center" vertical="center" wrapText="1"/>
    </xf>
    <xf numFmtId="0" fontId="47" fillId="48" borderId="3" xfId="2" applyFont="1" applyFill="1" applyBorder="1" applyAlignment="1">
      <alignment horizontal="center" vertical="center"/>
    </xf>
    <xf numFmtId="0" fontId="44" fillId="41" borderId="3" xfId="2" applyFont="1" applyFill="1" applyBorder="1" applyAlignment="1">
      <alignment horizontal="center" vertical="center"/>
    </xf>
    <xf numFmtId="0" fontId="44" fillId="0" borderId="4" xfId="2" applyFont="1" applyBorder="1" applyAlignment="1">
      <alignment horizontal="center" vertical="center"/>
    </xf>
    <xf numFmtId="0" fontId="44" fillId="0" borderId="4" xfId="2" applyFont="1" applyBorder="1" applyAlignment="1">
      <alignment horizontal="center" vertical="center" wrapText="1"/>
    </xf>
    <xf numFmtId="0" fontId="47" fillId="0" borderId="4" xfId="2" applyFont="1" applyBorder="1" applyAlignment="1">
      <alignment horizontal="center" vertical="center" wrapText="1"/>
    </xf>
    <xf numFmtId="0" fontId="47" fillId="48" borderId="40" xfId="2" applyFont="1" applyFill="1" applyBorder="1" applyAlignment="1">
      <alignment horizontal="center" vertical="center"/>
    </xf>
    <xf numFmtId="9" fontId="47" fillId="9" borderId="40" xfId="5" applyFont="1" applyFill="1" applyBorder="1" applyAlignment="1">
      <alignment horizontal="center" vertical="center" wrapText="1"/>
    </xf>
    <xf numFmtId="9" fontId="47" fillId="9" borderId="40" xfId="5" applyFont="1" applyFill="1" applyBorder="1" applyAlignment="1">
      <alignment horizontal="center" vertical="center"/>
    </xf>
    <xf numFmtId="0" fontId="44" fillId="0" borderId="31" xfId="2" applyFont="1" applyBorder="1" applyAlignment="1">
      <alignment horizontal="center" vertical="center"/>
    </xf>
    <xf numFmtId="0" fontId="47" fillId="0" borderId="40" xfId="2" applyFont="1" applyBorder="1" applyAlignment="1">
      <alignment horizontal="center" vertical="center" wrapText="1"/>
    </xf>
    <xf numFmtId="0" fontId="44" fillId="0" borderId="31" xfId="2" applyFont="1" applyBorder="1" applyAlignment="1">
      <alignment horizontal="center" vertical="center" wrapText="1"/>
    </xf>
    <xf numFmtId="0" fontId="47" fillId="0" borderId="31" xfId="2" applyFont="1" applyBorder="1" applyAlignment="1">
      <alignment horizontal="center" vertical="center" wrapText="1"/>
    </xf>
    <xf numFmtId="0" fontId="44" fillId="9" borderId="40" xfId="2" applyFont="1" applyFill="1" applyBorder="1" applyAlignment="1">
      <alignment horizontal="center" vertical="center" wrapText="1"/>
    </xf>
    <xf numFmtId="0" fontId="44" fillId="9" borderId="40" xfId="2" applyFont="1" applyFill="1" applyBorder="1" applyAlignment="1">
      <alignment horizontal="center" vertical="center"/>
    </xf>
    <xf numFmtId="0" fontId="44" fillId="0" borderId="40" xfId="2" quotePrefix="1" applyFont="1" applyBorder="1" applyAlignment="1">
      <alignment horizontal="center" vertical="center" wrapText="1"/>
    </xf>
    <xf numFmtId="0" fontId="44" fillId="0" borderId="40" xfId="2" applyFont="1" applyBorder="1" applyAlignment="1">
      <alignment horizontal="center" vertical="center" wrapText="1"/>
    </xf>
    <xf numFmtId="0" fontId="17" fillId="40" borderId="36" xfId="2" applyFont="1" applyFill="1" applyBorder="1" applyAlignment="1">
      <alignment horizontal="center" vertical="center" textRotation="90" wrapText="1"/>
    </xf>
    <xf numFmtId="0" fontId="17" fillId="40" borderId="48" xfId="2" applyFont="1" applyFill="1" applyBorder="1" applyAlignment="1">
      <alignment horizontal="center" vertical="center" textRotation="90" wrapText="1"/>
    </xf>
    <xf numFmtId="0" fontId="17" fillId="38" borderId="48" xfId="2" applyFont="1" applyFill="1" applyBorder="1" applyAlignment="1">
      <alignment horizontal="center" vertical="center" textRotation="90" wrapText="1"/>
    </xf>
    <xf numFmtId="0" fontId="17" fillId="38" borderId="36" xfId="2" applyFont="1" applyFill="1" applyBorder="1" applyAlignment="1">
      <alignment horizontal="center" vertical="center" textRotation="90"/>
    </xf>
    <xf numFmtId="9" fontId="41" fillId="39" borderId="41" xfId="6" applyNumberFormat="1" applyFont="1" applyFill="1" applyBorder="1" applyAlignment="1">
      <alignment horizontal="center" vertical="center" wrapText="1"/>
    </xf>
    <xf numFmtId="9" fontId="41" fillId="30" borderId="27" xfId="6" applyNumberFormat="1" applyFont="1" applyFill="1" applyBorder="1" applyAlignment="1">
      <alignment horizontal="center" vertical="center" wrapText="1"/>
    </xf>
    <xf numFmtId="9" fontId="41" fillId="30" borderId="10" xfId="6" applyNumberFormat="1" applyFont="1" applyFill="1" applyBorder="1" applyAlignment="1">
      <alignment horizontal="center" vertical="center" wrapText="1"/>
    </xf>
    <xf numFmtId="9" fontId="41" fillId="30" borderId="40" xfId="6" applyNumberFormat="1" applyFont="1" applyFill="1" applyBorder="1" applyAlignment="1">
      <alignment horizontal="center" vertical="center" wrapText="1"/>
    </xf>
    <xf numFmtId="0" fontId="17" fillId="30" borderId="52" xfId="2" applyFont="1" applyFill="1" applyBorder="1" applyAlignment="1">
      <alignment horizontal="center" vertical="center" wrapText="1"/>
    </xf>
    <xf numFmtId="0" fontId="17" fillId="30" borderId="48" xfId="2" applyFont="1" applyFill="1" applyBorder="1" applyAlignment="1">
      <alignment horizontal="center" vertical="center" wrapText="1"/>
    </xf>
    <xf numFmtId="0" fontId="17" fillId="39" borderId="13" xfId="2" applyFont="1" applyFill="1" applyBorder="1" applyAlignment="1">
      <alignment horizontal="center" vertical="center" wrapText="1"/>
    </xf>
    <xf numFmtId="0" fontId="17" fillId="9" borderId="52" xfId="2" applyFont="1" applyFill="1" applyBorder="1" applyAlignment="1">
      <alignment vertical="center" wrapText="1"/>
    </xf>
    <xf numFmtId="0" fontId="17" fillId="9" borderId="52" xfId="2" applyFont="1" applyFill="1" applyBorder="1" applyAlignment="1">
      <alignment horizontal="center" wrapText="1"/>
    </xf>
    <xf numFmtId="0" fontId="55" fillId="9" borderId="2" xfId="2" applyFont="1" applyFill="1"/>
    <xf numFmtId="0" fontId="45" fillId="9" borderId="2" xfId="2" applyFont="1" applyFill="1" applyAlignment="1">
      <alignment horizontal="center" vertical="center"/>
    </xf>
    <xf numFmtId="0" fontId="55" fillId="0" borderId="2" xfId="2" applyFont="1" applyAlignment="1">
      <alignment horizontal="left" vertical="center" wrapText="1"/>
    </xf>
    <xf numFmtId="0" fontId="55" fillId="9" borderId="2" xfId="2" applyFont="1" applyFill="1" applyAlignment="1">
      <alignment horizontal="left" vertical="center" wrapText="1"/>
    </xf>
    <xf numFmtId="0" fontId="53" fillId="9" borderId="2" xfId="2" applyFont="1" applyFill="1" applyAlignment="1">
      <alignment vertical="center"/>
    </xf>
    <xf numFmtId="0" fontId="46" fillId="30" borderId="67" xfId="2" applyFont="1" applyFill="1" applyBorder="1" applyAlignment="1">
      <alignment horizontal="center" vertical="center" wrapText="1"/>
    </xf>
    <xf numFmtId="0" fontId="46" fillId="9" borderId="60" xfId="2" applyFont="1" applyFill="1" applyBorder="1" applyAlignment="1">
      <alignment horizontal="center" vertical="center" wrapText="1"/>
    </xf>
    <xf numFmtId="0" fontId="46" fillId="30" borderId="60" xfId="2" applyFont="1" applyFill="1" applyBorder="1" applyAlignment="1">
      <alignment horizontal="center" vertical="center" wrapText="1"/>
    </xf>
    <xf numFmtId="0" fontId="46" fillId="39" borderId="22" xfId="2" applyFont="1" applyFill="1" applyBorder="1" applyAlignment="1">
      <alignment horizontal="center" vertical="center" wrapText="1"/>
    </xf>
    <xf numFmtId="9" fontId="83" fillId="30" borderId="28" xfId="6" applyNumberFormat="1" applyFont="1" applyFill="1" applyBorder="1" applyAlignment="1">
      <alignment horizontal="center" vertical="center" wrapText="1"/>
    </xf>
    <xf numFmtId="9" fontId="83" fillId="30" borderId="68" xfId="6" applyNumberFormat="1" applyFont="1" applyFill="1" applyBorder="1" applyAlignment="1">
      <alignment horizontal="center" vertical="center" wrapText="1"/>
    </xf>
    <xf numFmtId="9" fontId="83" fillId="30" borderId="69" xfId="6" applyNumberFormat="1" applyFont="1" applyFill="1" applyBorder="1" applyAlignment="1">
      <alignment horizontal="center" vertical="center" wrapText="1"/>
    </xf>
    <xf numFmtId="9" fontId="83" fillId="39" borderId="29" xfId="6" applyNumberFormat="1" applyFont="1" applyFill="1" applyBorder="1" applyAlignment="1">
      <alignment horizontal="center" vertical="center" wrapText="1"/>
    </xf>
    <xf numFmtId="0" fontId="46" fillId="38" borderId="63" xfId="2" applyFont="1" applyFill="1" applyBorder="1" applyAlignment="1">
      <alignment horizontal="center" vertical="center" textRotation="90"/>
    </xf>
    <xf numFmtId="0" fontId="46" fillId="38" borderId="67" xfId="2" applyFont="1" applyFill="1" applyBorder="1" applyAlignment="1">
      <alignment horizontal="center" vertical="center" textRotation="90"/>
    </xf>
    <xf numFmtId="0" fontId="46" fillId="38" borderId="67" xfId="2" applyFont="1" applyFill="1" applyBorder="1" applyAlignment="1">
      <alignment horizontal="center" vertical="center" textRotation="90" wrapText="1"/>
    </xf>
    <xf numFmtId="0" fontId="46" fillId="40" borderId="67" xfId="2" applyFont="1" applyFill="1" applyBorder="1" applyAlignment="1">
      <alignment horizontal="center" vertical="center" textRotation="90" wrapText="1"/>
    </xf>
    <xf numFmtId="0" fontId="46" fillId="38" borderId="48" xfId="2" applyFont="1" applyFill="1" applyBorder="1" applyAlignment="1">
      <alignment horizontal="center" vertical="center" textRotation="90" wrapText="1"/>
    </xf>
    <xf numFmtId="0" fontId="46" fillId="40" borderId="48" xfId="2" applyFont="1" applyFill="1" applyBorder="1" applyAlignment="1">
      <alignment horizontal="center" vertical="center" textRotation="90" wrapText="1"/>
    </xf>
    <xf numFmtId="0" fontId="46" fillId="40" borderId="36" xfId="2" applyFont="1" applyFill="1" applyBorder="1" applyAlignment="1">
      <alignment horizontal="center" vertical="center" textRotation="90" wrapText="1"/>
    </xf>
    <xf numFmtId="0" fontId="63" fillId="9" borderId="31" xfId="2" applyFont="1" applyFill="1" applyBorder="1" applyAlignment="1">
      <alignment horizontal="center" vertical="center" wrapText="1"/>
    </xf>
    <xf numFmtId="0" fontId="63" fillId="0" borderId="31" xfId="2" applyFont="1" applyBorder="1" applyAlignment="1">
      <alignment horizontal="center" vertical="center"/>
    </xf>
    <xf numFmtId="0" fontId="63" fillId="0" borderId="40" xfId="2" applyFont="1" applyBorder="1" applyAlignment="1">
      <alignment horizontal="center" vertical="center" wrapText="1"/>
    </xf>
    <xf numFmtId="0" fontId="84" fillId="9" borderId="31" xfId="2" applyFont="1" applyFill="1" applyBorder="1" applyAlignment="1">
      <alignment horizontal="justify" vertical="center" wrapText="1"/>
    </xf>
    <xf numFmtId="0" fontId="63" fillId="9" borderId="31" xfId="2" applyFont="1" applyFill="1" applyBorder="1" applyAlignment="1">
      <alignment horizontal="justify" vertical="center" wrapText="1"/>
    </xf>
    <xf numFmtId="0" fontId="84" fillId="9" borderId="40" xfId="2" applyFont="1" applyFill="1" applyBorder="1" applyAlignment="1">
      <alignment horizontal="center" vertical="center" wrapText="1"/>
    </xf>
    <xf numFmtId="0" fontId="63" fillId="0" borderId="4" xfId="2" applyFont="1" applyBorder="1" applyAlignment="1">
      <alignment horizontal="center" vertical="center"/>
    </xf>
    <xf numFmtId="9" fontId="84" fillId="9" borderId="4" xfId="5" applyFont="1" applyFill="1" applyBorder="1" applyAlignment="1">
      <alignment horizontal="center" vertical="center"/>
    </xf>
    <xf numFmtId="0" fontId="84" fillId="39" borderId="4" xfId="2" applyFont="1" applyFill="1" applyBorder="1" applyAlignment="1">
      <alignment horizontal="center" vertical="center"/>
    </xf>
    <xf numFmtId="9" fontId="84" fillId="9" borderId="4" xfId="5" applyFont="1" applyFill="1" applyBorder="1" applyAlignment="1">
      <alignment horizontal="center" vertical="center" wrapText="1"/>
    </xf>
    <xf numFmtId="9" fontId="84" fillId="9" borderId="3" xfId="5" applyFont="1" applyFill="1" applyBorder="1" applyAlignment="1">
      <alignment horizontal="center" vertical="center" wrapText="1"/>
    </xf>
    <xf numFmtId="0" fontId="63" fillId="44" borderId="3" xfId="2" applyFont="1" applyFill="1" applyBorder="1" applyAlignment="1">
      <alignment vertical="center"/>
    </xf>
    <xf numFmtId="0" fontId="84" fillId="11" borderId="3" xfId="2" applyFont="1" applyFill="1" applyBorder="1" applyAlignment="1">
      <alignment horizontal="center" vertical="center"/>
    </xf>
    <xf numFmtId="0" fontId="84" fillId="0" borderId="5" xfId="2" applyFont="1" applyBorder="1" applyAlignment="1">
      <alignment horizontal="center" vertical="center" wrapText="1"/>
    </xf>
    <xf numFmtId="0" fontId="63" fillId="0" borderId="71" xfId="2" applyFont="1" applyBorder="1" applyAlignment="1">
      <alignment horizontal="center" vertical="center"/>
    </xf>
    <xf numFmtId="0" fontId="63" fillId="0" borderId="5" xfId="2" applyFont="1" applyBorder="1" applyAlignment="1">
      <alignment horizontal="center" vertical="center" wrapText="1"/>
    </xf>
    <xf numFmtId="0" fontId="84" fillId="9" borderId="71" xfId="2" applyFont="1" applyFill="1" applyBorder="1" applyAlignment="1">
      <alignment horizontal="justify" vertical="center" wrapText="1"/>
    </xf>
    <xf numFmtId="0" fontId="63" fillId="9" borderId="71" xfId="2" applyFont="1" applyFill="1" applyBorder="1" applyAlignment="1">
      <alignment horizontal="justify" vertical="center" wrapText="1"/>
    </xf>
    <xf numFmtId="0" fontId="84" fillId="9" borderId="5" xfId="2" applyFont="1" applyFill="1" applyBorder="1" applyAlignment="1">
      <alignment horizontal="center" vertical="center" wrapText="1"/>
    </xf>
    <xf numFmtId="0" fontId="63" fillId="0" borderId="44" xfId="2" applyFont="1" applyBorder="1" applyAlignment="1">
      <alignment horizontal="center" vertical="center"/>
    </xf>
    <xf numFmtId="9" fontId="84" fillId="9" borderId="44" xfId="5" applyFont="1" applyFill="1" applyBorder="1" applyAlignment="1">
      <alignment horizontal="center" vertical="center"/>
    </xf>
    <xf numFmtId="0" fontId="84" fillId="39" borderId="44" xfId="2" applyFont="1" applyFill="1" applyBorder="1" applyAlignment="1">
      <alignment horizontal="center" vertical="center"/>
    </xf>
    <xf numFmtId="9" fontId="84" fillId="9" borderId="44" xfId="5" applyFont="1" applyFill="1" applyBorder="1" applyAlignment="1">
      <alignment horizontal="center" vertical="center" wrapText="1"/>
    </xf>
    <xf numFmtId="0" fontId="63" fillId="44" borderId="44" xfId="2" applyFont="1" applyFill="1" applyBorder="1" applyAlignment="1">
      <alignment vertical="center"/>
    </xf>
    <xf numFmtId="0" fontId="84" fillId="11" borderId="44" xfId="2" applyFont="1" applyFill="1" applyBorder="1" applyAlignment="1">
      <alignment horizontal="center" vertical="center"/>
    </xf>
    <xf numFmtId="0" fontId="84" fillId="0" borderId="51" xfId="2" applyFont="1" applyBorder="1" applyAlignment="1">
      <alignment horizontal="center" vertical="center"/>
    </xf>
    <xf numFmtId="0" fontId="84" fillId="0" borderId="40" xfId="2" applyFont="1" applyBorder="1" applyAlignment="1">
      <alignment horizontal="center" vertical="center" wrapText="1"/>
    </xf>
    <xf numFmtId="0" fontId="84" fillId="9" borderId="31" xfId="2" applyFont="1" applyFill="1" applyBorder="1" applyAlignment="1">
      <alignment horizontal="center" vertical="center" wrapText="1"/>
    </xf>
    <xf numFmtId="0" fontId="63" fillId="9" borderId="40" xfId="2" applyFont="1" applyFill="1" applyBorder="1" applyAlignment="1" applyProtection="1">
      <alignment horizontal="center" vertical="center"/>
      <protection hidden="1"/>
    </xf>
    <xf numFmtId="0" fontId="63" fillId="31" borderId="4" xfId="2" applyFont="1" applyFill="1" applyBorder="1" applyAlignment="1">
      <alignment vertical="center"/>
    </xf>
    <xf numFmtId="0" fontId="84" fillId="31" borderId="4" xfId="2" applyFont="1" applyFill="1" applyBorder="1" applyAlignment="1">
      <alignment horizontal="center" vertical="center"/>
    </xf>
    <xf numFmtId="0" fontId="8" fillId="9" borderId="2" xfId="2" applyFill="1" applyAlignment="1">
      <alignment wrapText="1"/>
    </xf>
    <xf numFmtId="0" fontId="84" fillId="0" borderId="85" xfId="2" applyFont="1" applyBorder="1" applyAlignment="1">
      <alignment horizontal="center" vertical="center"/>
    </xf>
    <xf numFmtId="0" fontId="84" fillId="0" borderId="44" xfId="2" applyFont="1" applyBorder="1" applyAlignment="1">
      <alignment horizontal="center" vertical="center" wrapText="1"/>
    </xf>
    <xf numFmtId="0" fontId="84" fillId="9" borderId="44" xfId="2" applyFont="1" applyFill="1" applyBorder="1" applyAlignment="1">
      <alignment horizontal="center" vertical="center" wrapText="1"/>
    </xf>
    <xf numFmtId="0" fontId="84" fillId="9" borderId="44" xfId="2" applyFont="1" applyFill="1" applyBorder="1" applyAlignment="1">
      <alignment horizontal="justify" vertical="center"/>
    </xf>
    <xf numFmtId="0" fontId="84" fillId="9" borderId="44" xfId="2" applyFont="1" applyFill="1" applyBorder="1" applyAlignment="1">
      <alignment horizontal="justify" vertical="center" wrapText="1"/>
    </xf>
    <xf numFmtId="0" fontId="63" fillId="9" borderId="44" xfId="2" applyFont="1" applyFill="1" applyBorder="1" applyAlignment="1" applyProtection="1">
      <alignment horizontal="center" vertical="center"/>
      <protection hidden="1"/>
    </xf>
    <xf numFmtId="9" fontId="84" fillId="9" borderId="46" xfId="5" applyFont="1" applyFill="1" applyBorder="1" applyAlignment="1">
      <alignment horizontal="center" vertical="center" wrapText="1"/>
    </xf>
    <xf numFmtId="0" fontId="63" fillId="31" borderId="44" xfId="2" applyFont="1" applyFill="1" applyBorder="1" applyAlignment="1">
      <alignment vertical="center"/>
    </xf>
    <xf numFmtId="0" fontId="84" fillId="31" borderId="46" xfId="2" applyFont="1" applyFill="1" applyBorder="1" applyAlignment="1">
      <alignment horizontal="center" vertical="center"/>
    </xf>
    <xf numFmtId="9" fontId="63" fillId="9" borderId="40" xfId="5" applyFont="1" applyFill="1" applyBorder="1" applyAlignment="1">
      <alignment horizontal="center" vertical="center"/>
    </xf>
    <xf numFmtId="0" fontId="63" fillId="9" borderId="40" xfId="2" applyFont="1" applyFill="1" applyBorder="1" applyAlignment="1">
      <alignment horizontal="center" vertical="center" wrapText="1"/>
    </xf>
    <xf numFmtId="0" fontId="63" fillId="44" borderId="4" xfId="2" applyFont="1" applyFill="1" applyBorder="1" applyAlignment="1">
      <alignment vertical="center"/>
    </xf>
    <xf numFmtId="0" fontId="84" fillId="11" borderId="4" xfId="2" applyFont="1" applyFill="1" applyBorder="1" applyAlignment="1">
      <alignment horizontal="center" vertical="center"/>
    </xf>
    <xf numFmtId="9" fontId="63" fillId="9" borderId="46" xfId="5" applyFont="1" applyFill="1" applyBorder="1" applyAlignment="1">
      <alignment horizontal="center" vertical="center"/>
    </xf>
    <xf numFmtId="0" fontId="84" fillId="9" borderId="46" xfId="2" applyFont="1" applyFill="1" applyBorder="1" applyAlignment="1">
      <alignment horizontal="center" vertical="center" wrapText="1"/>
    </xf>
    <xf numFmtId="0" fontId="63" fillId="0" borderId="44" xfId="2" applyFont="1" applyBorder="1" applyAlignment="1">
      <alignment horizontal="center" vertical="center" wrapText="1"/>
    </xf>
    <xf numFmtId="0" fontId="63" fillId="9" borderId="44" xfId="2" applyFont="1" applyFill="1" applyBorder="1" applyAlignment="1">
      <alignment horizontal="justify" vertical="center" wrapText="1"/>
    </xf>
    <xf numFmtId="0" fontId="63" fillId="0" borderId="46" xfId="2" applyFont="1" applyBorder="1" applyAlignment="1">
      <alignment horizontal="center" vertical="center"/>
    </xf>
    <xf numFmtId="0" fontId="84" fillId="31" borderId="44" xfId="2" applyFont="1" applyFill="1" applyBorder="1" applyAlignment="1">
      <alignment horizontal="center" vertical="center"/>
    </xf>
    <xf numFmtId="0" fontId="63" fillId="0" borderId="28" xfId="2" applyFont="1" applyBorder="1" applyAlignment="1">
      <alignment horizontal="center" vertical="center" wrapText="1"/>
    </xf>
    <xf numFmtId="0" fontId="63" fillId="9" borderId="28" xfId="2" applyFont="1" applyFill="1" applyBorder="1" applyAlignment="1">
      <alignment horizontal="center" vertical="center" wrapText="1"/>
    </xf>
    <xf numFmtId="0" fontId="84" fillId="9" borderId="28" xfId="2" applyFont="1" applyFill="1" applyBorder="1" applyAlignment="1">
      <alignment horizontal="center" vertical="center" wrapText="1"/>
    </xf>
    <xf numFmtId="0" fontId="84" fillId="0" borderId="68" xfId="2" applyFont="1" applyBorder="1" applyAlignment="1">
      <alignment horizontal="center" vertical="center" wrapText="1"/>
    </xf>
    <xf numFmtId="0" fontId="63" fillId="0" borderId="28" xfId="2" applyFont="1" applyBorder="1" applyAlignment="1">
      <alignment horizontal="center" vertical="center"/>
    </xf>
    <xf numFmtId="0" fontId="63" fillId="0" borderId="28" xfId="2" quotePrefix="1" applyFont="1" applyBorder="1" applyAlignment="1">
      <alignment vertical="center" wrapText="1"/>
    </xf>
    <xf numFmtId="9" fontId="63" fillId="0" borderId="28" xfId="5" applyFont="1" applyBorder="1" applyAlignment="1">
      <alignment horizontal="center" vertical="center"/>
    </xf>
    <xf numFmtId="0" fontId="63" fillId="16" borderId="28" xfId="2" applyFont="1" applyFill="1" applyBorder="1" applyAlignment="1">
      <alignment horizontal="center" vertical="center"/>
    </xf>
    <xf numFmtId="9" fontId="63" fillId="9" borderId="28" xfId="5" applyFont="1" applyFill="1" applyBorder="1" applyAlignment="1">
      <alignment horizontal="center" vertical="center"/>
    </xf>
    <xf numFmtId="0" fontId="84" fillId="33" borderId="28" xfId="2" applyFont="1" applyFill="1" applyBorder="1" applyAlignment="1">
      <alignment horizontal="center" vertical="center"/>
    </xf>
    <xf numFmtId="0" fontId="63" fillId="9" borderId="28" xfId="2" applyFont="1" applyFill="1" applyBorder="1" applyAlignment="1">
      <alignment vertical="center" wrapText="1"/>
    </xf>
    <xf numFmtId="0" fontId="63" fillId="9" borderId="28" xfId="2" applyFont="1" applyFill="1" applyBorder="1" applyAlignment="1">
      <alignment horizontal="center" vertical="center"/>
    </xf>
    <xf numFmtId="0" fontId="63" fillId="49" borderId="28" xfId="2" applyFont="1" applyFill="1" applyBorder="1" applyAlignment="1">
      <alignment horizontal="center" vertical="center"/>
    </xf>
    <xf numFmtId="0" fontId="84" fillId="44" borderId="28" xfId="2" applyFont="1" applyFill="1" applyBorder="1" applyAlignment="1">
      <alignment horizontal="center" vertical="center"/>
    </xf>
    <xf numFmtId="0" fontId="63" fillId="9" borderId="28" xfId="2" applyFont="1" applyFill="1" applyBorder="1" applyAlignment="1">
      <alignment horizontal="justify" vertical="center" wrapText="1"/>
    </xf>
    <xf numFmtId="0" fontId="63" fillId="9" borderId="28" xfId="2" applyFont="1" applyFill="1" applyBorder="1" applyAlignment="1" applyProtection="1">
      <alignment horizontal="center" vertical="center"/>
      <protection hidden="1"/>
    </xf>
    <xf numFmtId="9" fontId="84" fillId="9" borderId="46" xfId="5" applyFont="1" applyFill="1" applyBorder="1" applyAlignment="1">
      <alignment horizontal="center" vertical="center"/>
    </xf>
    <xf numFmtId="0" fontId="84" fillId="39" borderId="46" xfId="2" applyFont="1" applyFill="1" applyBorder="1" applyAlignment="1">
      <alignment horizontal="center" vertical="center"/>
    </xf>
    <xf numFmtId="0" fontId="63" fillId="31" borderId="46" xfId="2" applyFont="1" applyFill="1" applyBorder="1" applyAlignment="1">
      <alignment vertical="center"/>
    </xf>
    <xf numFmtId="0" fontId="84" fillId="9" borderId="40" xfId="2" applyFont="1" applyFill="1" applyBorder="1" applyAlignment="1">
      <alignment horizontal="center" vertical="center"/>
    </xf>
    <xf numFmtId="0" fontId="56" fillId="10" borderId="28" xfId="2" applyFont="1" applyFill="1" applyBorder="1" applyAlignment="1">
      <alignment vertical="center" wrapText="1"/>
    </xf>
    <xf numFmtId="0" fontId="63" fillId="9" borderId="2" xfId="2" applyFont="1" applyFill="1"/>
    <xf numFmtId="0" fontId="63" fillId="9" borderId="46" xfId="2" applyFont="1" applyFill="1" applyBorder="1" applyAlignment="1">
      <alignment horizontal="center" vertical="center" wrapText="1"/>
    </xf>
    <xf numFmtId="0" fontId="63" fillId="9" borderId="46" xfId="2" applyFont="1" applyFill="1" applyBorder="1" applyAlignment="1">
      <alignment vertical="center" wrapText="1"/>
    </xf>
    <xf numFmtId="0" fontId="63" fillId="9" borderId="24" xfId="2" applyFont="1" applyFill="1" applyBorder="1" applyAlignment="1">
      <alignment horizontal="center" vertical="center" wrapText="1"/>
    </xf>
    <xf numFmtId="0" fontId="63" fillId="9" borderId="46" xfId="2" applyFont="1" applyFill="1" applyBorder="1" applyAlignment="1">
      <alignment horizontal="center" vertical="center"/>
    </xf>
    <xf numFmtId="0" fontId="63" fillId="0" borderId="46" xfId="2" quotePrefix="1" applyFont="1" applyBorder="1" applyAlignment="1">
      <alignment vertical="center" wrapText="1"/>
    </xf>
    <xf numFmtId="9" fontId="63" fillId="0" borderId="46" xfId="5" applyFont="1" applyBorder="1" applyAlignment="1">
      <alignment horizontal="center" vertical="center"/>
    </xf>
    <xf numFmtId="0" fontId="63" fillId="16" borderId="46" xfId="2" applyFont="1" applyFill="1" applyBorder="1" applyAlignment="1">
      <alignment horizontal="center" vertical="center"/>
    </xf>
    <xf numFmtId="0" fontId="63" fillId="0" borderId="46" xfId="2" applyFont="1" applyBorder="1" applyAlignment="1">
      <alignment horizontal="center" vertical="center" wrapText="1"/>
    </xf>
    <xf numFmtId="0" fontId="63" fillId="33" borderId="46" xfId="2" applyFont="1" applyFill="1" applyBorder="1" applyAlignment="1">
      <alignment vertical="center"/>
    </xf>
    <xf numFmtId="0" fontId="63" fillId="33" borderId="46" xfId="2" applyFont="1" applyFill="1" applyBorder="1" applyAlignment="1">
      <alignment horizontal="center" vertical="center"/>
    </xf>
    <xf numFmtId="0" fontId="84" fillId="9" borderId="46" xfId="2" applyFont="1" applyFill="1" applyBorder="1" applyAlignment="1">
      <alignment horizontal="center" vertical="center"/>
    </xf>
    <xf numFmtId="0" fontId="84" fillId="9" borderId="46" xfId="2" applyFont="1" applyFill="1" applyBorder="1" applyAlignment="1">
      <alignment horizontal="justify" vertical="center"/>
    </xf>
    <xf numFmtId="0" fontId="63" fillId="9" borderId="46" xfId="2" applyFont="1" applyFill="1" applyBorder="1" applyAlignment="1">
      <alignment horizontal="justify" vertical="center" wrapText="1"/>
    </xf>
    <xf numFmtId="0" fontId="63" fillId="0" borderId="46" xfId="2" applyFont="1" applyBorder="1" applyAlignment="1">
      <alignment horizontal="justify" vertical="center" wrapText="1"/>
    </xf>
    <xf numFmtId="0" fontId="63" fillId="9" borderId="46" xfId="2" applyFont="1" applyFill="1" applyBorder="1" applyAlignment="1" applyProtection="1">
      <alignment horizontal="center" vertical="center"/>
      <protection hidden="1"/>
    </xf>
    <xf numFmtId="0" fontId="63" fillId="49" borderId="46" xfId="2" applyFont="1" applyFill="1" applyBorder="1" applyAlignment="1">
      <alignment vertical="center"/>
    </xf>
    <xf numFmtId="0" fontId="84" fillId="9" borderId="28" xfId="2" applyFont="1" applyFill="1" applyBorder="1" applyAlignment="1">
      <alignment horizontal="center" vertical="center"/>
    </xf>
    <xf numFmtId="0" fontId="63" fillId="0" borderId="2" xfId="2" applyFont="1"/>
    <xf numFmtId="0" fontId="86" fillId="30" borderId="3" xfId="2" applyFont="1" applyFill="1" applyBorder="1" applyAlignment="1">
      <alignment horizontal="center" vertical="center"/>
    </xf>
    <xf numFmtId="0" fontId="63" fillId="9" borderId="3" xfId="2" applyFont="1" applyFill="1" applyBorder="1" applyAlignment="1">
      <alignment vertical="center" wrapText="1"/>
    </xf>
    <xf numFmtId="0" fontId="8" fillId="9" borderId="4" xfId="2" applyFill="1" applyBorder="1"/>
    <xf numFmtId="0" fontId="87" fillId="9" borderId="2" xfId="2" applyFont="1" applyFill="1" applyAlignment="1">
      <alignment vertical="center"/>
    </xf>
    <xf numFmtId="0" fontId="88" fillId="2" borderId="2" xfId="2" applyFont="1" applyFill="1"/>
    <xf numFmtId="0" fontId="63" fillId="0" borderId="3" xfId="2" applyFont="1" applyBorder="1" applyAlignment="1">
      <alignment horizontal="center" vertical="center" wrapText="1"/>
    </xf>
    <xf numFmtId="0" fontId="89" fillId="4" borderId="3" xfId="2" applyFont="1" applyFill="1" applyBorder="1" applyAlignment="1">
      <alignment horizontal="center" vertical="center" wrapText="1" readingOrder="1"/>
    </xf>
    <xf numFmtId="0" fontId="90" fillId="2" borderId="3" xfId="2" applyFont="1" applyFill="1" applyBorder="1" applyAlignment="1">
      <alignment horizontal="center" vertical="center"/>
    </xf>
    <xf numFmtId="0" fontId="63" fillId="2" borderId="3" xfId="2" applyFont="1" applyFill="1" applyBorder="1" applyAlignment="1">
      <alignment horizontal="center" vertical="center" wrapText="1"/>
    </xf>
    <xf numFmtId="0" fontId="89" fillId="32" borderId="2" xfId="2" applyFont="1" applyFill="1" applyAlignment="1">
      <alignment horizontal="center" vertical="center" wrapText="1" readingOrder="1"/>
    </xf>
    <xf numFmtId="0" fontId="91" fillId="3" borderId="3" xfId="2" applyFont="1" applyFill="1" applyBorder="1" applyAlignment="1">
      <alignment horizontal="center" vertical="center" wrapText="1" readingOrder="1"/>
    </xf>
    <xf numFmtId="0" fontId="91" fillId="0" borderId="3" xfId="2" applyFont="1" applyBorder="1" applyAlignment="1">
      <alignment horizontal="center" vertical="center" wrapText="1" readingOrder="1"/>
    </xf>
    <xf numFmtId="9" fontId="91" fillId="0" borderId="3" xfId="2" applyNumberFormat="1" applyFont="1" applyBorder="1" applyAlignment="1">
      <alignment horizontal="center" vertical="center" wrapText="1" readingOrder="1"/>
    </xf>
    <xf numFmtId="0" fontId="90" fillId="2" borderId="3" xfId="2" applyFont="1" applyFill="1" applyBorder="1" applyAlignment="1">
      <alignment horizontal="center" vertical="center" readingOrder="1"/>
    </xf>
    <xf numFmtId="9" fontId="91" fillId="3" borderId="3" xfId="2" applyNumberFormat="1" applyFont="1" applyFill="1" applyBorder="1" applyAlignment="1">
      <alignment horizontal="center" vertical="center" wrapText="1" readingOrder="1"/>
    </xf>
    <xf numFmtId="0" fontId="92" fillId="9" borderId="3" xfId="2" applyFont="1" applyFill="1" applyBorder="1" applyAlignment="1">
      <alignment horizontal="left" vertical="center" wrapText="1" readingOrder="1"/>
    </xf>
    <xf numFmtId="0" fontId="91" fillId="9" borderId="2" xfId="2" applyFont="1" applyFill="1" applyAlignment="1">
      <alignment horizontal="center" vertical="center" wrapText="1" readingOrder="1"/>
    </xf>
    <xf numFmtId="0" fontId="91" fillId="5" borderId="3" xfId="2" applyFont="1" applyFill="1" applyBorder="1" applyAlignment="1">
      <alignment horizontal="center" vertical="center" wrapText="1" readingOrder="1"/>
    </xf>
    <xf numFmtId="9" fontId="91" fillId="5" borderId="3" xfId="2" applyNumberFormat="1" applyFont="1" applyFill="1" applyBorder="1" applyAlignment="1">
      <alignment horizontal="center" vertical="center" wrapText="1" readingOrder="1"/>
    </xf>
    <xf numFmtId="0" fontId="92" fillId="0" borderId="3" xfId="2" applyFont="1" applyBorder="1" applyAlignment="1">
      <alignment horizontal="center" vertical="center" wrapText="1" readingOrder="1"/>
    </xf>
    <xf numFmtId="0" fontId="91" fillId="9" borderId="3" xfId="2" applyFont="1" applyFill="1" applyBorder="1" applyAlignment="1">
      <alignment horizontal="left" vertical="center" wrapText="1" readingOrder="1"/>
    </xf>
    <xf numFmtId="0" fontId="92" fillId="9" borderId="2" xfId="2" applyFont="1" applyFill="1" applyAlignment="1">
      <alignment horizontal="center" vertical="center" wrapText="1" readingOrder="1"/>
    </xf>
    <xf numFmtId="0" fontId="91" fillId="6" borderId="3" xfId="2" applyFont="1" applyFill="1" applyBorder="1" applyAlignment="1">
      <alignment horizontal="center" vertical="center" wrapText="1" readingOrder="1"/>
    </xf>
    <xf numFmtId="9" fontId="91" fillId="6" borderId="3" xfId="2" applyNumberFormat="1" applyFont="1" applyFill="1" applyBorder="1" applyAlignment="1">
      <alignment horizontal="center" vertical="center" wrapText="1" readingOrder="1"/>
    </xf>
    <xf numFmtId="0" fontId="91" fillId="0" borderId="3" xfId="2" applyFont="1" applyBorder="1" applyAlignment="1">
      <alignment horizontal="left" vertical="center" wrapText="1" readingOrder="1"/>
    </xf>
    <xf numFmtId="0" fontId="91" fillId="7" borderId="3" xfId="2" applyFont="1" applyFill="1" applyBorder="1" applyAlignment="1">
      <alignment horizontal="center" vertical="center" wrapText="1" readingOrder="1"/>
    </xf>
    <xf numFmtId="9" fontId="91" fillId="7" borderId="3" xfId="2" applyNumberFormat="1" applyFont="1" applyFill="1" applyBorder="1" applyAlignment="1">
      <alignment horizontal="center" vertical="center" wrapText="1" readingOrder="1"/>
    </xf>
    <xf numFmtId="0" fontId="93" fillId="8" borderId="3" xfId="2" applyFont="1" applyFill="1" applyBorder="1" applyAlignment="1">
      <alignment horizontal="center" vertical="center" wrapText="1" readingOrder="1"/>
    </xf>
    <xf numFmtId="9" fontId="93" fillId="8" borderId="3" xfId="2" applyNumberFormat="1" applyFont="1" applyFill="1" applyBorder="1" applyAlignment="1">
      <alignment horizontal="center" vertical="center" wrapText="1" readingOrder="1"/>
    </xf>
    <xf numFmtId="0" fontId="94" fillId="2" borderId="3" xfId="2" applyFont="1" applyFill="1" applyBorder="1"/>
    <xf numFmtId="0" fontId="95" fillId="0" borderId="44" xfId="6" applyFont="1" applyBorder="1" applyAlignment="1">
      <alignment horizontal="center" vertical="center" wrapText="1"/>
    </xf>
    <xf numFmtId="0" fontId="95" fillId="0" borderId="26" xfId="6" applyFont="1" applyBorder="1" applyAlignment="1">
      <alignment horizontal="center" vertical="center" wrapText="1"/>
    </xf>
    <xf numFmtId="0" fontId="91" fillId="2" borderId="2" xfId="2" applyFont="1" applyFill="1" applyAlignment="1">
      <alignment horizontal="left" vertical="center" wrapText="1" readingOrder="1"/>
    </xf>
    <xf numFmtId="0" fontId="96" fillId="2" borderId="2" xfId="2" applyFont="1" applyFill="1" applyAlignment="1">
      <alignment vertical="center"/>
    </xf>
    <xf numFmtId="0" fontId="97" fillId="35" borderId="8" xfId="6" applyFont="1" applyFill="1" applyBorder="1"/>
    <xf numFmtId="0" fontId="97" fillId="35" borderId="11" xfId="6" applyFont="1" applyFill="1" applyBorder="1"/>
    <xf numFmtId="0" fontId="97" fillId="0" borderId="13" xfId="6" applyFont="1" applyBorder="1" applyAlignment="1">
      <alignment vertical="center" wrapText="1"/>
    </xf>
    <xf numFmtId="0" fontId="97" fillId="0" borderId="2" xfId="6" applyFont="1" applyAlignment="1">
      <alignment vertical="center" wrapText="1"/>
    </xf>
    <xf numFmtId="9" fontId="97" fillId="0" borderId="3" xfId="6" applyNumberFormat="1" applyFont="1" applyBorder="1" applyAlignment="1">
      <alignment horizontal="center" vertical="center" wrapText="1"/>
    </xf>
    <xf numFmtId="9" fontId="97" fillId="0" borderId="18" xfId="6" applyNumberFormat="1" applyFont="1" applyBorder="1" applyAlignment="1">
      <alignment horizontal="center" vertical="center" wrapText="1"/>
    </xf>
    <xf numFmtId="0" fontId="97" fillId="0" borderId="3" xfId="6" applyFont="1" applyBorder="1" applyAlignment="1">
      <alignment vertical="center" wrapText="1"/>
    </xf>
    <xf numFmtId="0" fontId="97" fillId="0" borderId="3" xfId="2" applyFont="1" applyBorder="1" applyAlignment="1">
      <alignment horizontal="center" vertical="center" wrapText="1" readingOrder="1"/>
    </xf>
    <xf numFmtId="0" fontId="97" fillId="9" borderId="3" xfId="2" applyFont="1" applyFill="1" applyBorder="1" applyAlignment="1">
      <alignment horizontal="center" vertical="center" wrapText="1" readingOrder="1"/>
    </xf>
    <xf numFmtId="0" fontId="97" fillId="9" borderId="18" xfId="2" applyFont="1" applyFill="1" applyBorder="1" applyAlignment="1">
      <alignment horizontal="center" vertical="center" wrapText="1" readingOrder="1"/>
    </xf>
    <xf numFmtId="9" fontId="97" fillId="0" borderId="32" xfId="6" applyNumberFormat="1" applyFont="1" applyBorder="1" applyAlignment="1">
      <alignment horizontal="center" vertical="center" wrapText="1"/>
    </xf>
    <xf numFmtId="0" fontId="98" fillId="36" borderId="3" xfId="2" applyFont="1" applyFill="1" applyBorder="1" applyAlignment="1">
      <alignment horizontal="center" vertical="center" wrapText="1" readingOrder="1"/>
    </xf>
    <xf numFmtId="0" fontId="97" fillId="34" borderId="18" xfId="2" applyFont="1" applyFill="1" applyBorder="1" applyAlignment="1">
      <alignment horizontal="center" vertical="center" wrapText="1" readingOrder="1"/>
    </xf>
    <xf numFmtId="0" fontId="98" fillId="37" borderId="3" xfId="2" applyFont="1" applyFill="1" applyBorder="1" applyAlignment="1">
      <alignment horizontal="center" vertical="center" wrapText="1" readingOrder="1"/>
    </xf>
    <xf numFmtId="0" fontId="98" fillId="31" borderId="3" xfId="2" applyFont="1" applyFill="1" applyBorder="1" applyAlignment="1">
      <alignment horizontal="center" vertical="center" wrapText="1" readingOrder="1"/>
    </xf>
    <xf numFmtId="9" fontId="97" fillId="0" borderId="43" xfId="6" applyNumberFormat="1" applyFont="1" applyBorder="1" applyAlignment="1">
      <alignment horizontal="center" vertical="center" wrapText="1"/>
    </xf>
    <xf numFmtId="0" fontId="97" fillId="0" borderId="44" xfId="2" applyFont="1" applyBorder="1" applyAlignment="1">
      <alignment horizontal="center" vertical="center" wrapText="1" readingOrder="1"/>
    </xf>
    <xf numFmtId="0" fontId="98" fillId="31" borderId="44" xfId="2" applyFont="1" applyFill="1" applyBorder="1" applyAlignment="1">
      <alignment horizontal="center" vertical="center" wrapText="1" readingOrder="1"/>
    </xf>
    <xf numFmtId="0" fontId="98" fillId="37" borderId="44" xfId="2" applyFont="1" applyFill="1" applyBorder="1" applyAlignment="1">
      <alignment horizontal="center" vertical="center" wrapText="1" readingOrder="1"/>
    </xf>
    <xf numFmtId="0" fontId="98" fillId="36" borderId="44" xfId="2" applyFont="1" applyFill="1" applyBorder="1" applyAlignment="1">
      <alignment horizontal="center" vertical="center" wrapText="1" readingOrder="1"/>
    </xf>
    <xf numFmtId="0" fontId="97" fillId="34" borderId="26" xfId="2" applyFont="1" applyFill="1" applyBorder="1" applyAlignment="1">
      <alignment horizontal="center" vertical="center" wrapText="1" readingOrder="1"/>
    </xf>
    <xf numFmtId="0" fontId="55" fillId="0" borderId="2" xfId="2" applyFont="1"/>
    <xf numFmtId="0" fontId="55" fillId="9" borderId="3" xfId="2" applyFont="1" applyFill="1" applyBorder="1" applyAlignment="1">
      <alignment vertical="center"/>
    </xf>
    <xf numFmtId="0" fontId="55" fillId="0" borderId="3" xfId="2" applyFont="1" applyBorder="1" applyAlignment="1">
      <alignment vertical="center"/>
    </xf>
    <xf numFmtId="0" fontId="55" fillId="0" borderId="2" xfId="2" applyFont="1" applyAlignment="1">
      <alignment vertical="center"/>
    </xf>
    <xf numFmtId="0" fontId="55" fillId="0" borderId="2" xfId="2" applyFont="1" applyAlignment="1">
      <alignment vertical="center" wrapText="1"/>
    </xf>
    <xf numFmtId="0" fontId="65" fillId="9" borderId="3" xfId="2" applyFont="1" applyFill="1" applyBorder="1" applyAlignment="1">
      <alignment vertical="center"/>
    </xf>
    <xf numFmtId="0" fontId="65" fillId="0" borderId="3" xfId="2" applyFont="1" applyBorder="1" applyAlignment="1">
      <alignment vertical="center"/>
    </xf>
    <xf numFmtId="0" fontId="65" fillId="0" borderId="3" xfId="2" applyFont="1" applyBorder="1" applyAlignment="1">
      <alignment vertical="center" wrapText="1"/>
    </xf>
    <xf numFmtId="0" fontId="55" fillId="0" borderId="3" xfId="2" applyFont="1" applyBorder="1" applyAlignment="1">
      <alignment horizontal="left" vertical="center" wrapText="1"/>
    </xf>
    <xf numFmtId="0" fontId="55" fillId="9" borderId="3" xfId="2" applyFont="1" applyFill="1" applyBorder="1" applyAlignment="1">
      <alignment horizontal="left" vertical="center"/>
    </xf>
    <xf numFmtId="0" fontId="55" fillId="0" borderId="3" xfId="2" applyFont="1" applyBorder="1" applyAlignment="1">
      <alignment horizontal="left" vertical="center"/>
    </xf>
    <xf numFmtId="0" fontId="63" fillId="9" borderId="3" xfId="2" applyFont="1" applyFill="1" applyBorder="1" applyAlignment="1">
      <alignment vertical="center"/>
    </xf>
    <xf numFmtId="0" fontId="63" fillId="0" borderId="3" xfId="2" applyFont="1" applyBorder="1" applyAlignment="1">
      <alignment vertical="center"/>
    </xf>
    <xf numFmtId="0" fontId="63" fillId="0" borderId="3" xfId="2" applyFont="1" applyBorder="1" applyAlignment="1">
      <alignment horizontal="left" vertical="center" wrapText="1"/>
    </xf>
    <xf numFmtId="0" fontId="64" fillId="9" borderId="2" xfId="2" applyFont="1" applyFill="1"/>
    <xf numFmtId="0" fontId="17" fillId="30" borderId="67" xfId="2" applyFont="1" applyFill="1" applyBorder="1" applyAlignment="1">
      <alignment horizontal="center" vertical="center" wrapText="1"/>
    </xf>
    <xf numFmtId="0" fontId="17" fillId="9" borderId="60" xfId="2" applyFont="1" applyFill="1" applyBorder="1" applyAlignment="1">
      <alignment horizontal="center" wrapText="1"/>
    </xf>
    <xf numFmtId="0" fontId="17" fillId="9" borderId="60" xfId="2" applyFont="1" applyFill="1" applyBorder="1" applyAlignment="1">
      <alignment vertical="center" wrapText="1"/>
    </xf>
    <xf numFmtId="0" fontId="17" fillId="30" borderId="60" xfId="2" applyFont="1" applyFill="1" applyBorder="1" applyAlignment="1">
      <alignment horizontal="center" vertical="center" wrapText="1"/>
    </xf>
    <xf numFmtId="0" fontId="17" fillId="39" borderId="22" xfId="2" applyFont="1" applyFill="1" applyBorder="1" applyAlignment="1">
      <alignment horizontal="center" vertical="center" wrapText="1"/>
    </xf>
    <xf numFmtId="9" fontId="41" fillId="30" borderId="28" xfId="4" applyNumberFormat="1" applyFont="1" applyFill="1" applyBorder="1" applyAlignment="1">
      <alignment horizontal="center" vertical="center" wrapText="1"/>
    </xf>
    <xf numFmtId="9" fontId="41" fillId="30" borderId="68" xfId="4" applyNumberFormat="1" applyFont="1" applyFill="1" applyBorder="1" applyAlignment="1">
      <alignment horizontal="center" vertical="center" wrapText="1"/>
    </xf>
    <xf numFmtId="9" fontId="41" fillId="30" borderId="69" xfId="4" applyNumberFormat="1" applyFont="1" applyFill="1" applyBorder="1" applyAlignment="1">
      <alignment horizontal="center" vertical="center" wrapText="1"/>
    </xf>
    <xf numFmtId="9" fontId="41" fillId="39" borderId="29" xfId="4" applyNumberFormat="1" applyFont="1" applyFill="1" applyBorder="1" applyAlignment="1">
      <alignment horizontal="center" vertical="center" wrapText="1"/>
    </xf>
    <xf numFmtId="0" fontId="17" fillId="38" borderId="63" xfId="2" applyFont="1" applyFill="1" applyBorder="1" applyAlignment="1">
      <alignment horizontal="center" vertical="center" textRotation="90"/>
    </xf>
    <xf numFmtId="0" fontId="17" fillId="38" borderId="67" xfId="2" applyFont="1" applyFill="1" applyBorder="1" applyAlignment="1">
      <alignment horizontal="center" vertical="center" textRotation="90"/>
    </xf>
    <xf numFmtId="0" fontId="17" fillId="38" borderId="67" xfId="2" applyFont="1" applyFill="1" applyBorder="1" applyAlignment="1">
      <alignment horizontal="center" vertical="center" textRotation="90" wrapText="1"/>
    </xf>
    <xf numFmtId="0" fontId="17" fillId="40" borderId="67" xfId="2" applyFont="1" applyFill="1" applyBorder="1" applyAlignment="1">
      <alignment horizontal="center" vertical="center" textRotation="90" wrapText="1"/>
    </xf>
    <xf numFmtId="0" fontId="44" fillId="0" borderId="87" xfId="2" quotePrefix="1" applyFont="1" applyBorder="1" applyAlignment="1">
      <alignment horizontal="center" vertical="center" wrapText="1"/>
    </xf>
    <xf numFmtId="9" fontId="44" fillId="0" borderId="87" xfId="5" applyFont="1" applyBorder="1" applyAlignment="1">
      <alignment horizontal="center" vertical="center"/>
    </xf>
    <xf numFmtId="0" fontId="44" fillId="16" borderId="87" xfId="2" applyFont="1" applyFill="1" applyBorder="1" applyAlignment="1">
      <alignment horizontal="center" vertical="center"/>
    </xf>
    <xf numFmtId="0" fontId="44" fillId="0" borderId="87" xfId="2" applyFont="1" applyBorder="1" applyAlignment="1">
      <alignment horizontal="center" vertical="center" wrapText="1"/>
    </xf>
    <xf numFmtId="9" fontId="44" fillId="9" borderId="87" xfId="5" applyFont="1" applyFill="1" applyBorder="1" applyAlignment="1">
      <alignment horizontal="center" vertical="center"/>
    </xf>
    <xf numFmtId="0" fontId="44" fillId="33" borderId="40" xfId="2" applyFont="1" applyFill="1" applyBorder="1" applyAlignment="1">
      <alignment horizontal="center" vertical="center"/>
    </xf>
    <xf numFmtId="9" fontId="44" fillId="9" borderId="40" xfId="5" applyFont="1" applyFill="1" applyBorder="1" applyAlignment="1">
      <alignment horizontal="center" vertical="center"/>
    </xf>
    <xf numFmtId="9" fontId="44" fillId="0" borderId="40" xfId="5" applyFont="1" applyBorder="1" applyAlignment="1">
      <alignment horizontal="center" vertical="center"/>
    </xf>
    <xf numFmtId="0" fontId="47" fillId="9" borderId="40" xfId="2" applyFont="1" applyFill="1" applyBorder="1" applyAlignment="1">
      <alignment horizontal="center" vertical="center"/>
    </xf>
    <xf numFmtId="0" fontId="47" fillId="9" borderId="73" xfId="2" applyFont="1" applyFill="1" applyBorder="1" applyAlignment="1">
      <alignment horizontal="center" vertical="center" wrapText="1"/>
    </xf>
    <xf numFmtId="0" fontId="44" fillId="9" borderId="4" xfId="2" applyFont="1" applyFill="1" applyBorder="1" applyAlignment="1">
      <alignment horizontal="center" vertical="center"/>
    </xf>
    <xf numFmtId="9" fontId="47" fillId="9" borderId="4" xfId="5" applyFont="1" applyFill="1" applyBorder="1" applyAlignment="1">
      <alignment horizontal="center" vertical="center"/>
    </xf>
    <xf numFmtId="0" fontId="47" fillId="39" borderId="4" xfId="2" applyFont="1" applyFill="1" applyBorder="1" applyAlignment="1">
      <alignment horizontal="center" vertical="center"/>
    </xf>
    <xf numFmtId="9" fontId="47" fillId="9" borderId="4" xfId="5" applyFont="1" applyFill="1" applyBorder="1" applyAlignment="1">
      <alignment horizontal="center" vertical="center" wrapText="1"/>
    </xf>
    <xf numFmtId="0" fontId="44" fillId="43" borderId="3" xfId="2" applyFont="1" applyFill="1" applyBorder="1" applyAlignment="1">
      <alignment vertical="center"/>
    </xf>
    <xf numFmtId="0" fontId="47" fillId="42" borderId="3" xfId="2" applyFont="1" applyFill="1" applyBorder="1" applyAlignment="1">
      <alignment horizontal="center" vertical="center"/>
    </xf>
    <xf numFmtId="0" fontId="47" fillId="9" borderId="5" xfId="2" applyFont="1" applyFill="1" applyBorder="1" applyAlignment="1">
      <alignment horizontal="center" vertical="center"/>
    </xf>
    <xf numFmtId="0" fontId="44" fillId="10" borderId="40" xfId="2" applyFont="1" applyFill="1" applyBorder="1" applyAlignment="1">
      <alignment horizontal="left" vertical="center" wrapText="1"/>
    </xf>
    <xf numFmtId="0" fontId="44" fillId="9" borderId="80" xfId="2" applyFont="1" applyFill="1" applyBorder="1" applyAlignment="1">
      <alignment horizontal="center" vertical="center" wrapText="1"/>
    </xf>
    <xf numFmtId="0" fontId="44" fillId="0" borderId="74" xfId="2" applyFont="1" applyBorder="1" applyAlignment="1">
      <alignment vertical="center" wrapText="1"/>
    </xf>
    <xf numFmtId="0" fontId="47" fillId="0" borderId="80" xfId="2" applyFont="1" applyBorder="1" applyAlignment="1">
      <alignment horizontal="center" vertical="center"/>
    </xf>
    <xf numFmtId="0" fontId="44" fillId="0" borderId="73" xfId="2" quotePrefix="1" applyFont="1" applyBorder="1" applyAlignment="1">
      <alignment vertical="center" wrapText="1"/>
    </xf>
    <xf numFmtId="9" fontId="44" fillId="0" borderId="71" xfId="5" applyFont="1" applyBorder="1" applyAlignment="1">
      <alignment vertical="center"/>
    </xf>
    <xf numFmtId="0" fontId="44" fillId="16" borderId="71" xfId="2" applyFont="1" applyFill="1" applyBorder="1" applyAlignment="1">
      <alignment vertical="center"/>
    </xf>
    <xf numFmtId="0" fontId="44" fillId="0" borderId="80" xfId="2" applyFont="1" applyBorder="1" applyAlignment="1">
      <alignment horizontal="center" vertical="center"/>
    </xf>
    <xf numFmtId="0" fontId="44" fillId="0" borderId="80" xfId="2" applyFont="1" applyBorder="1" applyAlignment="1">
      <alignment vertical="center" wrapText="1"/>
    </xf>
    <xf numFmtId="0" fontId="47" fillId="9" borderId="80" xfId="2" applyFont="1" applyFill="1" applyBorder="1" applyAlignment="1">
      <alignment horizontal="center" vertical="center" wrapText="1"/>
    </xf>
    <xf numFmtId="9" fontId="47" fillId="9" borderId="80" xfId="5" applyFont="1" applyFill="1" applyBorder="1" applyAlignment="1">
      <alignment horizontal="center" vertical="center"/>
    </xf>
    <xf numFmtId="0" fontId="47" fillId="39" borderId="80" xfId="2" applyFont="1" applyFill="1" applyBorder="1" applyAlignment="1">
      <alignment horizontal="center" vertical="center"/>
    </xf>
    <xf numFmtId="9" fontId="47" fillId="9" borderId="80" xfId="5" applyFont="1" applyFill="1" applyBorder="1" applyAlignment="1">
      <alignment horizontal="center" vertical="center" wrapText="1"/>
    </xf>
    <xf numFmtId="0" fontId="44" fillId="42" borderId="80" xfId="2" applyFont="1" applyFill="1" applyBorder="1" applyAlignment="1">
      <alignment vertical="center"/>
    </xf>
    <xf numFmtId="0" fontId="47" fillId="11" borderId="73" xfId="2" applyFont="1" applyFill="1" applyBorder="1" applyAlignment="1">
      <alignment horizontal="center" vertical="center"/>
    </xf>
    <xf numFmtId="0" fontId="47" fillId="9" borderId="74" xfId="2" applyFont="1" applyFill="1" applyBorder="1" applyAlignment="1">
      <alignment vertical="center"/>
    </xf>
    <xf numFmtId="17" fontId="44" fillId="9" borderId="80" xfId="2" applyNumberFormat="1" applyFont="1" applyFill="1" applyBorder="1" applyAlignment="1">
      <alignment horizontal="center" vertical="center" wrapText="1"/>
    </xf>
    <xf numFmtId="17" fontId="44" fillId="9" borderId="80" xfId="2" applyNumberFormat="1" applyFont="1" applyFill="1" applyBorder="1" applyAlignment="1">
      <alignment vertical="center" wrapText="1"/>
    </xf>
    <xf numFmtId="0" fontId="44" fillId="10" borderId="80" xfId="2" applyFont="1" applyFill="1" applyBorder="1" applyAlignment="1">
      <alignment vertical="center" wrapText="1"/>
    </xf>
    <xf numFmtId="0" fontId="44" fillId="0" borderId="80" xfId="2" applyFont="1" applyBorder="1" applyAlignment="1">
      <alignment horizontal="center" vertical="center" wrapText="1"/>
    </xf>
    <xf numFmtId="0" fontId="44" fillId="0" borderId="81" xfId="2" quotePrefix="1" applyFont="1" applyBorder="1" applyAlignment="1">
      <alignment vertical="center" wrapText="1"/>
    </xf>
    <xf numFmtId="9" fontId="44" fillId="0" borderId="87" xfId="5" applyFont="1" applyBorder="1" applyAlignment="1">
      <alignment vertical="center"/>
    </xf>
    <xf numFmtId="0" fontId="44" fillId="16" borderId="87" xfId="2" applyFont="1" applyFill="1" applyBorder="1" applyAlignment="1">
      <alignment vertical="center"/>
    </xf>
    <xf numFmtId="0" fontId="47" fillId="0" borderId="83" xfId="2" applyFont="1" applyBorder="1" applyAlignment="1">
      <alignment horizontal="center" vertical="center" wrapText="1"/>
    </xf>
    <xf numFmtId="0" fontId="44" fillId="33" borderId="80" xfId="2" applyFont="1" applyFill="1" applyBorder="1" applyAlignment="1">
      <alignment vertical="center"/>
    </xf>
    <xf numFmtId="9" fontId="44" fillId="9" borderId="80" xfId="5" applyFont="1" applyFill="1" applyBorder="1" applyAlignment="1">
      <alignment horizontal="center" vertical="center"/>
    </xf>
    <xf numFmtId="0" fontId="44" fillId="33" borderId="80" xfId="2" applyFont="1" applyFill="1" applyBorder="1" applyAlignment="1">
      <alignment horizontal="center" vertical="center"/>
    </xf>
    <xf numFmtId="9" fontId="44" fillId="0" borderId="80" xfId="5" applyFont="1" applyBorder="1" applyAlignment="1">
      <alignment horizontal="center" vertical="center"/>
    </xf>
    <xf numFmtId="0" fontId="47" fillId="9" borderId="80" xfId="2" applyFont="1" applyFill="1" applyBorder="1" applyAlignment="1">
      <alignment horizontal="center" vertical="center"/>
    </xf>
    <xf numFmtId="0" fontId="44" fillId="0" borderId="83" xfId="2" applyFont="1" applyBorder="1" applyAlignment="1">
      <alignment horizontal="center" vertical="center"/>
    </xf>
    <xf numFmtId="0" fontId="44" fillId="0" borderId="73" xfId="2" applyFont="1" applyBorder="1" applyAlignment="1">
      <alignment vertical="center" wrapText="1"/>
    </xf>
    <xf numFmtId="0" fontId="47" fillId="9" borderId="73" xfId="2" applyFont="1" applyFill="1" applyBorder="1" applyAlignment="1">
      <alignment vertical="center" wrapText="1"/>
    </xf>
    <xf numFmtId="9" fontId="47" fillId="9" borderId="73" xfId="5" applyFont="1" applyFill="1" applyBorder="1" applyAlignment="1">
      <alignment horizontal="center" vertical="center"/>
    </xf>
    <xf numFmtId="0" fontId="47" fillId="39" borderId="73" xfId="2" applyFont="1" applyFill="1" applyBorder="1" applyAlignment="1">
      <alignment horizontal="center" vertical="center"/>
    </xf>
    <xf numFmtId="9" fontId="47" fillId="9" borderId="73" xfId="5" applyFont="1" applyFill="1" applyBorder="1" applyAlignment="1">
      <alignment horizontal="center" vertical="center" wrapText="1"/>
    </xf>
    <xf numFmtId="0" fontId="44" fillId="42" borderId="73" xfId="2" applyFont="1" applyFill="1" applyBorder="1" applyAlignment="1">
      <alignment vertical="center"/>
    </xf>
    <xf numFmtId="0" fontId="55" fillId="9" borderId="2" xfId="2" applyFont="1" applyFill="1" applyAlignment="1">
      <alignment horizontal="center" vertical="center" wrapText="1"/>
    </xf>
    <xf numFmtId="0" fontId="37" fillId="9" borderId="18" xfId="2" applyFont="1" applyFill="1" applyBorder="1" applyAlignment="1">
      <alignment horizontal="center" vertical="center" wrapText="1" readingOrder="1"/>
    </xf>
    <xf numFmtId="0" fontId="59" fillId="50" borderId="74" xfId="2" applyFont="1" applyFill="1" applyBorder="1" applyAlignment="1">
      <alignment vertical="center"/>
    </xf>
    <xf numFmtId="0" fontId="61" fillId="39" borderId="3" xfId="2" applyFont="1" applyFill="1" applyBorder="1" applyAlignment="1">
      <alignment horizontal="center" vertical="center"/>
    </xf>
    <xf numFmtId="9" fontId="61" fillId="9" borderId="3" xfId="2" applyNumberFormat="1" applyFont="1" applyFill="1" applyBorder="1" applyAlignment="1">
      <alignment horizontal="center" vertical="center"/>
    </xf>
    <xf numFmtId="0" fontId="59" fillId="50" borderId="3" xfId="2" applyFont="1" applyFill="1" applyBorder="1" applyAlignment="1">
      <alignment vertical="center"/>
    </xf>
    <xf numFmtId="9" fontId="61" fillId="9" borderId="5" xfId="5" applyFont="1" applyFill="1" applyBorder="1" applyAlignment="1">
      <alignment horizontal="center" vertical="center"/>
    </xf>
    <xf numFmtId="0" fontId="61" fillId="39" borderId="5" xfId="2" applyFont="1" applyFill="1" applyBorder="1" applyAlignment="1">
      <alignment horizontal="center" vertical="center"/>
    </xf>
    <xf numFmtId="9" fontId="61" fillId="9" borderId="72" xfId="5" applyFont="1" applyFill="1" applyBorder="1" applyAlignment="1">
      <alignment horizontal="center" vertical="center" wrapText="1"/>
    </xf>
    <xf numFmtId="9" fontId="61" fillId="9" borderId="5" xfId="2" applyNumberFormat="1" applyFont="1" applyFill="1" applyBorder="1" applyAlignment="1">
      <alignment horizontal="center" vertical="center"/>
    </xf>
    <xf numFmtId="0" fontId="59" fillId="50" borderId="5" xfId="2" applyFont="1" applyFill="1" applyBorder="1" applyAlignment="1">
      <alignment vertical="center"/>
    </xf>
    <xf numFmtId="0" fontId="61" fillId="9" borderId="5" xfId="2" applyFont="1" applyFill="1" applyBorder="1" applyAlignment="1">
      <alignment horizontal="center" vertical="center"/>
    </xf>
    <xf numFmtId="0" fontId="61" fillId="39" borderId="72" xfId="2" applyFont="1" applyFill="1" applyBorder="1" applyAlignment="1">
      <alignment horizontal="center" vertical="center"/>
    </xf>
    <xf numFmtId="9" fontId="61" fillId="9" borderId="72" xfId="2" applyNumberFormat="1" applyFont="1" applyFill="1" applyBorder="1" applyAlignment="1">
      <alignment horizontal="center" vertical="center"/>
    </xf>
    <xf numFmtId="0" fontId="59" fillId="50" borderId="72" xfId="2" applyFont="1" applyFill="1" applyBorder="1" applyAlignment="1">
      <alignment vertical="center"/>
    </xf>
    <xf numFmtId="0" fontId="59" fillId="0" borderId="88" xfId="2" applyFont="1" applyBorder="1" applyAlignment="1">
      <alignment horizontal="center" vertical="center" wrapText="1"/>
    </xf>
    <xf numFmtId="0" fontId="61" fillId="9" borderId="80" xfId="2" applyFont="1" applyFill="1" applyBorder="1" applyAlignment="1">
      <alignment horizontal="center" vertical="center" wrapText="1"/>
    </xf>
    <xf numFmtId="0" fontId="59" fillId="0" borderId="80" xfId="2" quotePrefix="1" applyFont="1" applyBorder="1" applyAlignment="1">
      <alignment horizontal="center" vertical="center" wrapText="1"/>
    </xf>
    <xf numFmtId="9" fontId="59" fillId="0" borderId="80" xfId="5" applyFont="1" applyBorder="1" applyAlignment="1">
      <alignment horizontal="center" vertical="center"/>
    </xf>
    <xf numFmtId="0" fontId="59" fillId="11" borderId="80" xfId="2" applyFont="1" applyFill="1" applyBorder="1" applyAlignment="1">
      <alignment horizontal="center" vertical="center"/>
    </xf>
    <xf numFmtId="9" fontId="59" fillId="9" borderId="80" xfId="5" applyFont="1" applyFill="1" applyBorder="1" applyAlignment="1">
      <alignment horizontal="center" vertical="center"/>
    </xf>
    <xf numFmtId="0" fontId="59" fillId="43" borderId="80" xfId="2" applyFont="1" applyFill="1" applyBorder="1" applyAlignment="1">
      <alignment horizontal="center" vertical="center"/>
    </xf>
    <xf numFmtId="0" fontId="61" fillId="43" borderId="80" xfId="2" applyFont="1" applyFill="1" applyBorder="1" applyAlignment="1">
      <alignment horizontal="center" vertical="center"/>
    </xf>
    <xf numFmtId="0" fontId="59" fillId="0" borderId="88" xfId="2" applyFont="1" applyBorder="1" applyAlignment="1">
      <alignment horizontal="center" vertical="center"/>
    </xf>
    <xf numFmtId="0" fontId="61" fillId="39" borderId="73" xfId="2" applyFont="1" applyFill="1" applyBorder="1" applyAlignment="1">
      <alignment horizontal="center" vertical="center"/>
    </xf>
    <xf numFmtId="9" fontId="61" fillId="9" borderId="73" xfId="5" applyFont="1" applyFill="1" applyBorder="1" applyAlignment="1">
      <alignment horizontal="center" vertical="center" wrapText="1"/>
    </xf>
    <xf numFmtId="0" fontId="59" fillId="50" borderId="73" xfId="2" applyFont="1" applyFill="1" applyBorder="1" applyAlignment="1">
      <alignment vertical="center"/>
    </xf>
    <xf numFmtId="17" fontId="59" fillId="10" borderId="73" xfId="2" applyNumberFormat="1" applyFont="1" applyFill="1" applyBorder="1" applyAlignment="1">
      <alignment horizontal="center" vertical="center" wrapText="1"/>
    </xf>
    <xf numFmtId="0" fontId="59" fillId="0" borderId="74" xfId="2" applyFont="1" applyBorder="1" applyAlignment="1">
      <alignment vertical="center" wrapText="1"/>
    </xf>
    <xf numFmtId="0" fontId="59" fillId="0" borderId="2" xfId="2" applyFont="1"/>
    <xf numFmtId="0" fontId="59" fillId="0" borderId="71" xfId="2" applyFont="1" applyBorder="1" applyAlignment="1">
      <alignment vertical="center" wrapText="1"/>
    </xf>
    <xf numFmtId="0" fontId="61" fillId="42" borderId="3" xfId="2" applyFont="1" applyFill="1" applyBorder="1" applyAlignment="1">
      <alignment horizontal="center" vertical="center"/>
    </xf>
    <xf numFmtId="0" fontId="59" fillId="9" borderId="71" xfId="2" applyFont="1" applyFill="1" applyBorder="1" applyAlignment="1">
      <alignment vertical="center" wrapText="1"/>
    </xf>
    <xf numFmtId="0" fontId="59" fillId="50" borderId="72" xfId="2" applyFont="1" applyFill="1" applyBorder="1" applyAlignment="1">
      <alignment horizontal="center" vertical="center"/>
    </xf>
    <xf numFmtId="0" fontId="61" fillId="39" borderId="75" xfId="2" applyFont="1" applyFill="1" applyBorder="1" applyAlignment="1">
      <alignment horizontal="center" vertical="center"/>
    </xf>
    <xf numFmtId="0" fontId="59" fillId="42" borderId="75" xfId="2" applyFont="1" applyFill="1" applyBorder="1" applyAlignment="1">
      <alignment horizontal="center" vertical="center"/>
    </xf>
    <xf numFmtId="0" fontId="61" fillId="42" borderId="75" xfId="2" applyFont="1" applyFill="1" applyBorder="1" applyAlignment="1">
      <alignment horizontal="center" vertical="center"/>
    </xf>
    <xf numFmtId="0" fontId="61" fillId="9" borderId="4" xfId="2" applyFont="1" applyFill="1" applyBorder="1" applyAlignment="1">
      <alignment vertical="center" wrapText="1"/>
    </xf>
    <xf numFmtId="0" fontId="61" fillId="9" borderId="73" xfId="2" applyFont="1" applyFill="1" applyBorder="1" applyAlignment="1">
      <alignment vertical="center" wrapText="1"/>
    </xf>
    <xf numFmtId="0" fontId="61" fillId="39" borderId="71" xfId="2" applyFont="1" applyFill="1" applyBorder="1" applyAlignment="1">
      <alignment horizontal="center" vertical="center"/>
    </xf>
    <xf numFmtId="0" fontId="59" fillId="42" borderId="5" xfId="2" applyFont="1" applyFill="1" applyBorder="1" applyAlignment="1">
      <alignment horizontal="center" vertical="center"/>
    </xf>
    <xf numFmtId="0" fontId="61" fillId="42" borderId="5" xfId="2" applyFont="1" applyFill="1" applyBorder="1" applyAlignment="1">
      <alignment horizontal="center" vertical="center"/>
    </xf>
    <xf numFmtId="0" fontId="59" fillId="0" borderId="90" xfId="2" applyFont="1" applyBorder="1" applyAlignment="1">
      <alignment horizontal="center" vertical="center" wrapText="1"/>
    </xf>
    <xf numFmtId="0" fontId="59" fillId="16" borderId="80" xfId="2" applyFont="1" applyFill="1" applyBorder="1" applyAlignment="1">
      <alignment horizontal="center" vertical="center"/>
    </xf>
    <xf numFmtId="0" fontId="59" fillId="33" borderId="80" xfId="2" applyFont="1" applyFill="1" applyBorder="1" applyAlignment="1">
      <alignment horizontal="center" vertical="center"/>
    </xf>
    <xf numFmtId="0" fontId="59" fillId="0" borderId="80" xfId="2" applyFont="1" applyBorder="1" applyAlignment="1">
      <alignment vertical="center" wrapText="1"/>
    </xf>
    <xf numFmtId="9" fontId="59" fillId="9" borderId="80" xfId="5" applyFont="1" applyFill="1" applyBorder="1" applyAlignment="1">
      <alignment vertical="center"/>
    </xf>
    <xf numFmtId="0" fontId="59" fillId="33" borderId="80" xfId="2" applyFont="1" applyFill="1" applyBorder="1" applyAlignment="1">
      <alignment vertical="center"/>
    </xf>
    <xf numFmtId="0" fontId="61" fillId="0" borderId="80" xfId="2" applyFont="1" applyBorder="1" applyAlignment="1">
      <alignment horizontal="center" vertical="center"/>
    </xf>
    <xf numFmtId="0" fontId="61" fillId="9" borderId="80" xfId="2" applyFont="1" applyFill="1" applyBorder="1" applyAlignment="1">
      <alignment horizontal="justify" vertical="center" wrapText="1"/>
    </xf>
    <xf numFmtId="0" fontId="59" fillId="9" borderId="82" xfId="2" applyFont="1" applyFill="1" applyBorder="1" applyAlignment="1">
      <alignment horizontal="center" vertical="center"/>
    </xf>
    <xf numFmtId="0" fontId="59" fillId="9" borderId="80" xfId="2" applyFont="1" applyFill="1" applyBorder="1" applyAlignment="1">
      <alignment horizontal="center" vertical="center"/>
    </xf>
    <xf numFmtId="9" fontId="61" fillId="9" borderId="80" xfId="2" applyNumberFormat="1" applyFont="1" applyFill="1" applyBorder="1" applyAlignment="1">
      <alignment horizontal="center" vertical="center"/>
    </xf>
    <xf numFmtId="0" fontId="59" fillId="50" borderId="80" xfId="2" applyFont="1" applyFill="1" applyBorder="1" applyAlignment="1">
      <alignment vertical="center"/>
    </xf>
    <xf numFmtId="0" fontId="61" fillId="9" borderId="80" xfId="2" applyFont="1" applyFill="1" applyBorder="1" applyAlignment="1">
      <alignment horizontal="center" vertical="center"/>
    </xf>
    <xf numFmtId="0" fontId="59" fillId="9" borderId="91" xfId="2" applyFont="1" applyFill="1" applyBorder="1" applyAlignment="1">
      <alignment horizontal="center" vertical="center" wrapText="1"/>
    </xf>
    <xf numFmtId="0" fontId="61" fillId="2" borderId="80" xfId="2" applyFont="1" applyFill="1" applyBorder="1" applyAlignment="1">
      <alignment horizontal="justify" vertical="center" wrapText="1"/>
    </xf>
    <xf numFmtId="0" fontId="61" fillId="2" borderId="80" xfId="2" applyFont="1" applyFill="1" applyBorder="1" applyAlignment="1">
      <alignment horizontal="center" vertical="center" wrapText="1"/>
    </xf>
    <xf numFmtId="0" fontId="61" fillId="9" borderId="74" xfId="2" applyFont="1" applyFill="1" applyBorder="1" applyAlignment="1">
      <alignment vertical="center" wrapText="1"/>
    </xf>
    <xf numFmtId="9" fontId="61" fillId="9" borderId="14" xfId="5" applyFont="1" applyFill="1" applyBorder="1" applyAlignment="1">
      <alignment horizontal="center" vertical="center" wrapText="1"/>
    </xf>
    <xf numFmtId="0" fontId="59" fillId="41" borderId="71" xfId="2" applyFont="1" applyFill="1" applyBorder="1" applyAlignment="1">
      <alignment vertical="center"/>
    </xf>
    <xf numFmtId="0" fontId="59" fillId="0" borderId="82" xfId="2" applyFont="1" applyBorder="1"/>
    <xf numFmtId="0" fontId="59" fillId="41" borderId="3" xfId="2" applyFont="1" applyFill="1" applyBorder="1" applyAlignment="1">
      <alignment vertical="center"/>
    </xf>
    <xf numFmtId="0" fontId="99" fillId="34" borderId="4" xfId="2" applyFont="1" applyFill="1" applyBorder="1" applyAlignment="1">
      <alignment vertical="center"/>
    </xf>
    <xf numFmtId="0" fontId="99" fillId="34" borderId="72" xfId="2" applyFont="1" applyFill="1" applyBorder="1" applyAlignment="1">
      <alignment vertical="center"/>
    </xf>
    <xf numFmtId="0" fontId="8" fillId="51" borderId="2" xfId="2" applyFill="1"/>
    <xf numFmtId="0" fontId="59" fillId="51" borderId="2" xfId="2" applyFont="1" applyFill="1" applyAlignment="1">
      <alignment horizontal="center" vertical="center" wrapText="1"/>
    </xf>
    <xf numFmtId="0" fontId="59" fillId="51" borderId="14" xfId="2" applyFont="1" applyFill="1" applyBorder="1" applyAlignment="1">
      <alignment horizontal="center" vertical="center" wrapText="1"/>
    </xf>
    <xf numFmtId="0" fontId="59" fillId="51" borderId="71" xfId="2" applyFont="1" applyFill="1" applyBorder="1" applyAlignment="1">
      <alignment horizontal="center" vertical="center" wrapText="1"/>
    </xf>
    <xf numFmtId="0" fontId="61" fillId="51" borderId="71" xfId="2" applyFont="1" applyFill="1" applyBorder="1" applyAlignment="1">
      <alignment horizontal="center" vertical="center" wrapText="1"/>
    </xf>
    <xf numFmtId="0" fontId="59" fillId="51" borderId="71" xfId="2" applyFont="1" applyFill="1" applyBorder="1" applyAlignment="1">
      <alignment horizontal="center" vertical="center"/>
    </xf>
    <xf numFmtId="0" fontId="59" fillId="51" borderId="71" xfId="2" quotePrefix="1" applyFont="1" applyFill="1" applyBorder="1" applyAlignment="1">
      <alignment horizontal="center" vertical="center" wrapText="1"/>
    </xf>
    <xf numFmtId="9" fontId="59" fillId="51" borderId="71" xfId="5" applyFont="1" applyFill="1" applyBorder="1" applyAlignment="1">
      <alignment horizontal="center" vertical="center"/>
    </xf>
    <xf numFmtId="0" fontId="61" fillId="51" borderId="71" xfId="2" applyFont="1" applyFill="1" applyBorder="1" applyAlignment="1">
      <alignment horizontal="center" vertical="center"/>
    </xf>
    <xf numFmtId="9" fontId="61" fillId="51" borderId="71" xfId="5" applyFont="1" applyFill="1" applyBorder="1" applyAlignment="1">
      <alignment horizontal="center" vertical="center"/>
    </xf>
    <xf numFmtId="9" fontId="61" fillId="51" borderId="71" xfId="5" applyFont="1" applyFill="1" applyBorder="1" applyAlignment="1">
      <alignment horizontal="center" vertical="center" wrapText="1"/>
    </xf>
    <xf numFmtId="0" fontId="99" fillId="51" borderId="71" xfId="2" applyFont="1" applyFill="1" applyBorder="1" applyAlignment="1">
      <alignment vertical="center"/>
    </xf>
    <xf numFmtId="0" fontId="59" fillId="52" borderId="71" xfId="2" applyFont="1" applyFill="1" applyBorder="1" applyAlignment="1">
      <alignment horizontal="center" vertical="center" wrapText="1"/>
    </xf>
    <xf numFmtId="0" fontId="62" fillId="52" borderId="71" xfId="2" applyFont="1" applyFill="1" applyBorder="1" applyAlignment="1">
      <alignment horizontal="left" vertical="center" wrapText="1"/>
    </xf>
    <xf numFmtId="0" fontId="59" fillId="51" borderId="2" xfId="2" applyFont="1" applyFill="1"/>
    <xf numFmtId="0" fontId="59" fillId="42" borderId="3" xfId="2" applyFont="1" applyFill="1" applyBorder="1" applyAlignment="1">
      <alignment vertical="center"/>
    </xf>
    <xf numFmtId="0" fontId="59" fillId="9" borderId="2" xfId="2" applyFont="1" applyFill="1"/>
    <xf numFmtId="0" fontId="59" fillId="42" borderId="72" xfId="2" applyFont="1" applyFill="1" applyBorder="1" applyAlignment="1">
      <alignment vertical="center"/>
    </xf>
    <xf numFmtId="9" fontId="60" fillId="6" borderId="4" xfId="2" applyNumberFormat="1" applyFont="1" applyFill="1" applyBorder="1" applyAlignment="1">
      <alignment horizontal="center" vertical="center" wrapText="1" readingOrder="1"/>
    </xf>
    <xf numFmtId="9" fontId="60" fillId="6" borderId="3" xfId="2" applyNumberFormat="1" applyFont="1" applyFill="1" applyBorder="1" applyAlignment="1">
      <alignment horizontal="center" vertical="center" wrapText="1" readingOrder="1"/>
    </xf>
    <xf numFmtId="9" fontId="60" fillId="6" borderId="72" xfId="2" applyNumberFormat="1" applyFont="1" applyFill="1" applyBorder="1" applyAlignment="1">
      <alignment horizontal="center" vertical="center" wrapText="1" readingOrder="1"/>
    </xf>
    <xf numFmtId="0" fontId="61" fillId="9" borderId="2" xfId="2" applyFont="1" applyFill="1" applyAlignment="1">
      <alignment horizontal="center" vertical="center" wrapText="1"/>
    </xf>
    <xf numFmtId="9" fontId="59" fillId="9" borderId="2" xfId="5" applyFont="1" applyFill="1" applyBorder="1" applyAlignment="1">
      <alignment horizontal="center" vertical="center"/>
    </xf>
    <xf numFmtId="0" fontId="61" fillId="9" borderId="2" xfId="2" applyFont="1" applyFill="1" applyAlignment="1">
      <alignment horizontal="center" vertical="center"/>
    </xf>
    <xf numFmtId="9" fontId="61" fillId="9" borderId="2" xfId="5" applyFont="1" applyFill="1" applyBorder="1" applyAlignment="1">
      <alignment horizontal="center" vertical="center"/>
    </xf>
    <xf numFmtId="9" fontId="61" fillId="9" borderId="2" xfId="5" applyFont="1" applyFill="1" applyBorder="1" applyAlignment="1">
      <alignment horizontal="center" vertical="center" wrapText="1"/>
    </xf>
    <xf numFmtId="0" fontId="99" fillId="9" borderId="2" xfId="2" applyFont="1" applyFill="1" applyAlignment="1">
      <alignment vertical="center"/>
    </xf>
    <xf numFmtId="0" fontId="59" fillId="10" borderId="2" xfId="2" applyFont="1" applyFill="1" applyAlignment="1">
      <alignment horizontal="center" vertical="center" wrapText="1"/>
    </xf>
    <xf numFmtId="0" fontId="62" fillId="10" borderId="2" xfId="2" applyFont="1" applyFill="1" applyAlignment="1">
      <alignment horizontal="left" vertical="center" wrapText="1"/>
    </xf>
    <xf numFmtId="0" fontId="59" fillId="9" borderId="2" xfId="2" applyFont="1" applyFill="1" applyAlignment="1">
      <alignment horizontal="center"/>
    </xf>
    <xf numFmtId="0" fontId="59" fillId="9" borderId="2" xfId="2" applyFont="1" applyFill="1" applyAlignment="1">
      <alignment vertical="center" wrapText="1"/>
    </xf>
    <xf numFmtId="0" fontId="106" fillId="2" borderId="2" xfId="2" applyFont="1" applyFill="1"/>
    <xf numFmtId="0" fontId="105" fillId="0" borderId="2" xfId="2" applyFont="1" applyAlignment="1">
      <alignment vertical="center"/>
    </xf>
    <xf numFmtId="0" fontId="107" fillId="4" borderId="3" xfId="2" applyFont="1" applyFill="1" applyBorder="1" applyAlignment="1">
      <alignment horizontal="center" vertical="center" wrapText="1" readingOrder="1"/>
    </xf>
    <xf numFmtId="0" fontId="108" fillId="2" borderId="3" xfId="2" applyFont="1" applyFill="1" applyBorder="1" applyAlignment="1">
      <alignment horizontal="center" vertical="center"/>
    </xf>
    <xf numFmtId="0" fontId="109" fillId="2" borderId="2" xfId="2" applyFont="1" applyFill="1"/>
    <xf numFmtId="0" fontId="59" fillId="2" borderId="3" xfId="2" applyFont="1" applyFill="1" applyBorder="1" applyAlignment="1">
      <alignment horizontal="center" vertical="center" wrapText="1"/>
    </xf>
    <xf numFmtId="0" fontId="107" fillId="32" borderId="2" xfId="2" applyFont="1" applyFill="1" applyAlignment="1">
      <alignment horizontal="center" vertical="center" wrapText="1" readingOrder="1"/>
    </xf>
    <xf numFmtId="0" fontId="60" fillId="3" borderId="3" xfId="2" applyFont="1" applyFill="1" applyBorder="1" applyAlignment="1">
      <alignment horizontal="center" vertical="center" wrapText="1" readingOrder="1"/>
    </xf>
    <xf numFmtId="0" fontId="60" fillId="0" borderId="3" xfId="2" applyFont="1" applyBorder="1" applyAlignment="1">
      <alignment horizontal="center" vertical="center" wrapText="1" readingOrder="1"/>
    </xf>
    <xf numFmtId="9" fontId="60" fillId="0" borderId="3" xfId="2" applyNumberFormat="1" applyFont="1" applyBorder="1" applyAlignment="1">
      <alignment horizontal="center" vertical="center" wrapText="1" readingOrder="1"/>
    </xf>
    <xf numFmtId="0" fontId="108" fillId="2" borderId="3" xfId="2" applyFont="1" applyFill="1" applyBorder="1" applyAlignment="1">
      <alignment horizontal="center" vertical="center" readingOrder="1"/>
    </xf>
    <xf numFmtId="9" fontId="60" fillId="3" borderId="3" xfId="2" applyNumberFormat="1" applyFont="1" applyFill="1" applyBorder="1" applyAlignment="1">
      <alignment horizontal="center" vertical="center" wrapText="1" readingOrder="1"/>
    </xf>
    <xf numFmtId="0" fontId="110" fillId="9" borderId="3" xfId="2" applyFont="1" applyFill="1" applyBorder="1" applyAlignment="1">
      <alignment horizontal="left" vertical="center" wrapText="1" readingOrder="1"/>
    </xf>
    <xf numFmtId="0" fontId="60" fillId="0" borderId="2" xfId="2" applyFont="1" applyAlignment="1">
      <alignment horizontal="center" vertical="center" wrapText="1" readingOrder="1"/>
    </xf>
    <xf numFmtId="0" fontId="60" fillId="5" borderId="3" xfId="2" applyFont="1" applyFill="1" applyBorder="1" applyAlignment="1">
      <alignment horizontal="center" vertical="center" wrapText="1" readingOrder="1"/>
    </xf>
    <xf numFmtId="9" fontId="60" fillId="5" borderId="3" xfId="2" applyNumberFormat="1" applyFont="1" applyFill="1" applyBorder="1" applyAlignment="1">
      <alignment horizontal="center" vertical="center" wrapText="1" readingOrder="1"/>
    </xf>
    <xf numFmtId="0" fontId="110" fillId="0" borderId="3" xfId="2" applyFont="1" applyBorder="1" applyAlignment="1">
      <alignment horizontal="center" vertical="center" wrapText="1" readingOrder="1"/>
    </xf>
    <xf numFmtId="0" fontId="60" fillId="9" borderId="3" xfId="2" applyFont="1" applyFill="1" applyBorder="1" applyAlignment="1">
      <alignment horizontal="left" vertical="center" wrapText="1" readingOrder="1"/>
    </xf>
    <xf numFmtId="0" fontId="110" fillId="0" borderId="2" xfId="2" applyFont="1" applyAlignment="1">
      <alignment horizontal="center" vertical="center" wrapText="1" readingOrder="1"/>
    </xf>
    <xf numFmtId="0" fontId="60" fillId="6" borderId="3" xfId="2" applyFont="1" applyFill="1" applyBorder="1" applyAlignment="1">
      <alignment horizontal="center" vertical="center" wrapText="1" readingOrder="1"/>
    </xf>
    <xf numFmtId="0" fontId="60" fillId="7" borderId="3" xfId="2" applyFont="1" applyFill="1" applyBorder="1" applyAlignment="1">
      <alignment horizontal="center" vertical="center" wrapText="1" readingOrder="1"/>
    </xf>
    <xf numFmtId="9" fontId="60" fillId="7" borderId="3" xfId="2" applyNumberFormat="1" applyFont="1" applyFill="1" applyBorder="1" applyAlignment="1">
      <alignment horizontal="center" vertical="center" wrapText="1" readingOrder="1"/>
    </xf>
    <xf numFmtId="0" fontId="111" fillId="8" borderId="3" xfId="2" applyFont="1" applyFill="1" applyBorder="1" applyAlignment="1">
      <alignment horizontal="center" vertical="center" wrapText="1" readingOrder="1"/>
    </xf>
    <xf numFmtId="9" fontId="111" fillId="8" borderId="3" xfId="2" applyNumberFormat="1" applyFont="1" applyFill="1" applyBorder="1" applyAlignment="1">
      <alignment horizontal="center" vertical="center" wrapText="1" readingOrder="1"/>
    </xf>
    <xf numFmtId="0" fontId="60" fillId="0" borderId="3" xfId="2" applyFont="1" applyBorder="1" applyAlignment="1">
      <alignment horizontal="left" vertical="center" wrapText="1" readingOrder="1"/>
    </xf>
    <xf numFmtId="0" fontId="112" fillId="2" borderId="3" xfId="2" applyFont="1" applyFill="1" applyBorder="1"/>
    <xf numFmtId="0" fontId="113" fillId="0" borderId="44" xfId="4" applyFont="1" applyBorder="1" applyAlignment="1">
      <alignment horizontal="center" vertical="center" wrapText="1"/>
    </xf>
    <xf numFmtId="0" fontId="113" fillId="0" borderId="26" xfId="4" applyFont="1" applyBorder="1" applyAlignment="1">
      <alignment horizontal="center" vertical="center" wrapText="1"/>
    </xf>
    <xf numFmtId="0" fontId="60" fillId="2" borderId="2" xfId="2" applyFont="1" applyFill="1" applyAlignment="1">
      <alignment horizontal="left" vertical="center" wrapText="1" readingOrder="1"/>
    </xf>
    <xf numFmtId="0" fontId="105" fillId="2" borderId="2" xfId="2" applyFont="1" applyFill="1" applyAlignment="1">
      <alignment horizontal="left" vertical="center"/>
    </xf>
    <xf numFmtId="0" fontId="105" fillId="2" borderId="2" xfId="2" applyFont="1" applyFill="1" applyAlignment="1">
      <alignment vertical="center"/>
    </xf>
    <xf numFmtId="0" fontId="61" fillId="35" borderId="8" xfId="4" applyFont="1" applyFill="1" applyBorder="1"/>
    <xf numFmtId="0" fontId="61" fillId="35" borderId="11" xfId="4" applyFont="1" applyFill="1" applyBorder="1"/>
    <xf numFmtId="0" fontId="61" fillId="0" borderId="13" xfId="4" applyFont="1" applyBorder="1" applyAlignment="1">
      <alignment vertical="center" wrapText="1"/>
    </xf>
    <xf numFmtId="0" fontId="61" fillId="0" borderId="2" xfId="4" applyFont="1" applyAlignment="1">
      <alignment vertical="center" wrapText="1"/>
    </xf>
    <xf numFmtId="9" fontId="61" fillId="0" borderId="3" xfId="4" applyNumberFormat="1" applyFont="1" applyBorder="1" applyAlignment="1">
      <alignment horizontal="center" vertical="center" wrapText="1"/>
    </xf>
    <xf numFmtId="9" fontId="61" fillId="0" borderId="18" xfId="4" applyNumberFormat="1" applyFont="1" applyBorder="1" applyAlignment="1">
      <alignment horizontal="center" vertical="center" wrapText="1"/>
    </xf>
    <xf numFmtId="0" fontId="61" fillId="0" borderId="3" xfId="4" applyFont="1" applyBorder="1" applyAlignment="1">
      <alignment vertical="center" wrapText="1"/>
    </xf>
    <xf numFmtId="0" fontId="61" fillId="0" borderId="3" xfId="2" applyFont="1" applyBorder="1" applyAlignment="1">
      <alignment horizontal="center" vertical="center" wrapText="1" readingOrder="1"/>
    </xf>
    <xf numFmtId="0" fontId="61" fillId="9" borderId="18" xfId="2" applyFont="1" applyFill="1" applyBorder="1" applyAlignment="1">
      <alignment horizontal="center" vertical="center" wrapText="1" readingOrder="1"/>
    </xf>
    <xf numFmtId="9" fontId="61" fillId="0" borderId="32" xfId="4" applyNumberFormat="1" applyFont="1" applyBorder="1" applyAlignment="1">
      <alignment horizontal="center" vertical="center" wrapText="1"/>
    </xf>
    <xf numFmtId="0" fontId="114" fillId="36" borderId="3" xfId="2" applyFont="1" applyFill="1" applyBorder="1" applyAlignment="1">
      <alignment horizontal="center" vertical="center" wrapText="1" readingOrder="1"/>
    </xf>
    <xf numFmtId="0" fontId="61" fillId="34" borderId="18" xfId="2" applyFont="1" applyFill="1" applyBorder="1" applyAlignment="1">
      <alignment horizontal="center" vertical="center" wrapText="1" readingOrder="1"/>
    </xf>
    <xf numFmtId="0" fontId="114" fillId="37" borderId="3" xfId="2" applyFont="1" applyFill="1" applyBorder="1" applyAlignment="1">
      <alignment horizontal="center" vertical="center" wrapText="1" readingOrder="1"/>
    </xf>
    <xf numFmtId="0" fontId="61" fillId="9" borderId="3" xfId="2" applyFont="1" applyFill="1" applyBorder="1" applyAlignment="1">
      <alignment horizontal="center" vertical="center" wrapText="1" readingOrder="1"/>
    </xf>
    <xf numFmtId="0" fontId="114" fillId="31" borderId="3" xfId="2" applyFont="1" applyFill="1" applyBorder="1" applyAlignment="1">
      <alignment horizontal="center" vertical="center" wrapText="1" readingOrder="1"/>
    </xf>
    <xf numFmtId="9" fontId="61" fillId="0" borderId="43" xfId="4" applyNumberFormat="1" applyFont="1" applyBorder="1" applyAlignment="1">
      <alignment horizontal="center" vertical="center" wrapText="1"/>
    </xf>
    <xf numFmtId="0" fontId="61" fillId="0" borderId="44" xfId="2" applyFont="1" applyBorder="1" applyAlignment="1">
      <alignment horizontal="center" vertical="center" wrapText="1" readingOrder="1"/>
    </xf>
    <xf numFmtId="0" fontId="114" fillId="31" borderId="44" xfId="2" applyFont="1" applyFill="1" applyBorder="1" applyAlignment="1">
      <alignment horizontal="center" vertical="center" wrapText="1" readingOrder="1"/>
    </xf>
    <xf numFmtId="0" fontId="114" fillId="37" borderId="44" xfId="2" applyFont="1" applyFill="1" applyBorder="1" applyAlignment="1">
      <alignment horizontal="center" vertical="center" wrapText="1" readingOrder="1"/>
    </xf>
    <xf numFmtId="0" fontId="114" fillId="36" borderId="44" xfId="2" applyFont="1" applyFill="1" applyBorder="1" applyAlignment="1">
      <alignment horizontal="center" vertical="center" wrapText="1" readingOrder="1"/>
    </xf>
    <xf numFmtId="0" fontId="61" fillId="34" borderId="26" xfId="2" applyFont="1" applyFill="1" applyBorder="1" applyAlignment="1">
      <alignment horizontal="center" vertical="center" wrapText="1" readingOrder="1"/>
    </xf>
    <xf numFmtId="9" fontId="41" fillId="30" borderId="28" xfId="6" applyNumberFormat="1" applyFont="1" applyFill="1" applyBorder="1" applyAlignment="1">
      <alignment horizontal="center" vertical="center" wrapText="1"/>
    </xf>
    <xf numFmtId="9" fontId="41" fillId="30" borderId="68" xfId="6" applyNumberFormat="1" applyFont="1" applyFill="1" applyBorder="1" applyAlignment="1">
      <alignment horizontal="center" vertical="center" wrapText="1"/>
    </xf>
    <xf numFmtId="9" fontId="41" fillId="30" borderId="69" xfId="6" applyNumberFormat="1" applyFont="1" applyFill="1" applyBorder="1" applyAlignment="1">
      <alignment horizontal="center" vertical="center" wrapText="1"/>
    </xf>
    <xf numFmtId="9" fontId="41" fillId="39" borderId="29" xfId="6" applyNumberFormat="1" applyFont="1" applyFill="1" applyBorder="1" applyAlignment="1">
      <alignment horizontal="center" vertical="center" wrapText="1"/>
    </xf>
    <xf numFmtId="0" fontId="44" fillId="16" borderId="40" xfId="2" applyFont="1" applyFill="1" applyBorder="1" applyAlignment="1">
      <alignment horizontal="center" vertical="center"/>
    </xf>
    <xf numFmtId="17" fontId="44" fillId="0" borderId="40" xfId="2" applyNumberFormat="1" applyFont="1" applyBorder="1" applyAlignment="1">
      <alignment horizontal="center" vertical="center" wrapText="1"/>
    </xf>
    <xf numFmtId="0" fontId="45" fillId="9" borderId="40" xfId="2" applyFont="1" applyFill="1" applyBorder="1" applyAlignment="1">
      <alignment horizontal="left" vertical="center" wrapText="1"/>
    </xf>
    <xf numFmtId="0" fontId="44" fillId="0" borderId="74" xfId="2" applyFont="1" applyBorder="1" applyAlignment="1">
      <alignment horizontal="center" vertical="center" wrapText="1"/>
    </xf>
    <xf numFmtId="0" fontId="47" fillId="9" borderId="74" xfId="2" applyFont="1" applyFill="1" applyBorder="1" applyAlignment="1">
      <alignment horizontal="center" vertical="center" wrapText="1"/>
    </xf>
    <xf numFmtId="0" fontId="44" fillId="0" borderId="74" xfId="2" applyFont="1" applyBorder="1" applyAlignment="1">
      <alignment horizontal="center" vertical="center"/>
    </xf>
    <xf numFmtId="0" fontId="44" fillId="0" borderId="89" xfId="2" applyFont="1" applyBorder="1" applyAlignment="1">
      <alignment horizontal="center" vertical="center"/>
    </xf>
    <xf numFmtId="0" fontId="44" fillId="0" borderId="75" xfId="2" applyFont="1" applyBorder="1" applyAlignment="1">
      <alignment horizontal="center" vertical="center" wrapText="1"/>
    </xf>
    <xf numFmtId="0" fontId="44" fillId="0" borderId="75" xfId="2" applyFont="1" applyBorder="1" applyAlignment="1">
      <alignment horizontal="center" vertical="center"/>
    </xf>
    <xf numFmtId="0" fontId="47" fillId="0" borderId="75" xfId="2" applyFont="1" applyBorder="1" applyAlignment="1">
      <alignment vertical="center" wrapText="1"/>
    </xf>
    <xf numFmtId="9" fontId="47" fillId="9" borderId="74" xfId="5" applyFont="1" applyFill="1" applyBorder="1" applyAlignment="1">
      <alignment horizontal="center" vertical="center"/>
    </xf>
    <xf numFmtId="9" fontId="47" fillId="9" borderId="75" xfId="5" applyFont="1" applyFill="1" applyBorder="1" applyAlignment="1">
      <alignment horizontal="center" vertical="center"/>
    </xf>
    <xf numFmtId="0" fontId="47" fillId="39" borderId="75" xfId="2" applyFont="1" applyFill="1" applyBorder="1" applyAlignment="1">
      <alignment horizontal="center" vertical="center"/>
    </xf>
    <xf numFmtId="9" fontId="47" fillId="9" borderId="75" xfId="5" applyFont="1" applyFill="1" applyBorder="1" applyAlignment="1">
      <alignment horizontal="center" vertical="center" wrapText="1"/>
    </xf>
    <xf numFmtId="0" fontId="44" fillId="42" borderId="75" xfId="2" applyFont="1" applyFill="1" applyBorder="1" applyAlignment="1">
      <alignment vertical="center"/>
    </xf>
    <xf numFmtId="0" fontId="47" fillId="9" borderId="75" xfId="2" applyFont="1" applyFill="1" applyBorder="1" applyAlignment="1">
      <alignment horizontal="center" vertical="center"/>
    </xf>
    <xf numFmtId="0" fontId="44" fillId="0" borderId="7" xfId="2" applyFont="1" applyBorder="1" applyAlignment="1">
      <alignment horizontal="center" vertical="center"/>
    </xf>
    <xf numFmtId="0" fontId="47" fillId="0" borderId="4" xfId="2" applyFont="1" applyBorder="1" applyAlignment="1">
      <alignment vertical="center" wrapText="1"/>
    </xf>
    <xf numFmtId="0" fontId="44" fillId="0" borderId="6" xfId="2" applyFont="1" applyBorder="1" applyAlignment="1">
      <alignment horizontal="center" vertical="center"/>
    </xf>
    <xf numFmtId="9" fontId="47" fillId="9" borderId="17" xfId="5" applyFont="1" applyFill="1" applyBorder="1" applyAlignment="1">
      <alignment horizontal="center" vertical="center"/>
    </xf>
    <xf numFmtId="0" fontId="44" fillId="42" borderId="3" xfId="2" applyFont="1" applyFill="1" applyBorder="1" applyAlignment="1">
      <alignment vertical="center"/>
    </xf>
    <xf numFmtId="0" fontId="47" fillId="9" borderId="4" xfId="2" applyFont="1" applyFill="1" applyBorder="1" applyAlignment="1">
      <alignment horizontal="center" vertical="center"/>
    </xf>
    <xf numFmtId="0" fontId="44" fillId="42" borderId="72" xfId="2" applyFont="1" applyFill="1" applyBorder="1" applyAlignment="1">
      <alignment vertical="center"/>
    </xf>
    <xf numFmtId="0" fontId="47" fillId="9" borderId="72" xfId="2" applyFont="1" applyFill="1" applyBorder="1" applyAlignment="1">
      <alignment horizontal="center" vertical="center"/>
    </xf>
    <xf numFmtId="0" fontId="44" fillId="9" borderId="75" xfId="2" applyFont="1" applyFill="1" applyBorder="1" applyAlignment="1">
      <alignment horizontal="center" vertical="center" wrapText="1"/>
    </xf>
    <xf numFmtId="0" fontId="44" fillId="9" borderId="75" xfId="2" applyFont="1" applyFill="1" applyBorder="1" applyAlignment="1">
      <alignment horizontal="center" vertical="center"/>
    </xf>
    <xf numFmtId="0" fontId="44" fillId="43" borderId="4" xfId="2" applyFont="1" applyFill="1" applyBorder="1" applyAlignment="1">
      <alignment vertical="center"/>
    </xf>
    <xf numFmtId="0" fontId="47" fillId="9" borderId="3" xfId="2" applyFont="1" applyFill="1" applyBorder="1" applyAlignment="1">
      <alignment horizontal="center" vertical="center" wrapText="1"/>
    </xf>
    <xf numFmtId="0" fontId="44" fillId="43" borderId="72" xfId="2" applyFont="1" applyFill="1" applyBorder="1" applyAlignment="1">
      <alignment vertical="center"/>
    </xf>
    <xf numFmtId="0" fontId="8" fillId="9" borderId="16" xfId="2" applyFill="1" applyBorder="1"/>
    <xf numFmtId="0" fontId="47" fillId="9" borderId="75" xfId="2" applyFont="1" applyFill="1" applyBorder="1" applyAlignment="1">
      <alignment horizontal="center" vertical="center" wrapText="1"/>
    </xf>
    <xf numFmtId="0" fontId="44" fillId="0" borderId="75" xfId="2" quotePrefix="1" applyFont="1" applyBorder="1" applyAlignment="1">
      <alignment horizontal="center" vertical="center" wrapText="1"/>
    </xf>
    <xf numFmtId="9" fontId="44" fillId="0" borderId="75" xfId="5" applyFont="1" applyBorder="1" applyAlignment="1">
      <alignment horizontal="center" vertical="center"/>
    </xf>
    <xf numFmtId="0" fontId="44" fillId="16" borderId="75" xfId="2" applyFont="1" applyFill="1" applyBorder="1" applyAlignment="1">
      <alignment horizontal="center" vertical="center"/>
    </xf>
    <xf numFmtId="9" fontId="44" fillId="9" borderId="75" xfId="5" applyFont="1" applyFill="1" applyBorder="1" applyAlignment="1">
      <alignment horizontal="center" vertical="center"/>
    </xf>
    <xf numFmtId="0" fontId="44" fillId="33" borderId="75" xfId="2" applyFont="1" applyFill="1" applyBorder="1" applyAlignment="1">
      <alignment horizontal="center" vertical="center"/>
    </xf>
    <xf numFmtId="0" fontId="47" fillId="0" borderId="75" xfId="2" applyFont="1" applyBorder="1" applyAlignment="1">
      <alignment horizontal="center" vertical="center" wrapText="1"/>
    </xf>
    <xf numFmtId="0" fontId="47" fillId="11" borderId="4" xfId="2" applyFont="1" applyFill="1" applyBorder="1" applyAlignment="1">
      <alignment horizontal="center" vertical="center"/>
    </xf>
    <xf numFmtId="14" fontId="44" fillId="9" borderId="75" xfId="2" applyNumberFormat="1" applyFont="1" applyFill="1" applyBorder="1" applyAlignment="1">
      <alignment horizontal="center" vertical="center"/>
    </xf>
    <xf numFmtId="0" fontId="45" fillId="10" borderId="75" xfId="2" applyFont="1" applyFill="1" applyBorder="1" applyAlignment="1">
      <alignment horizontal="left" vertical="center" wrapText="1"/>
    </xf>
    <xf numFmtId="0" fontId="64" fillId="9" borderId="2" xfId="2" applyFont="1" applyFill="1" applyAlignment="1">
      <alignment horizontal="center" vertical="center" wrapText="1"/>
    </xf>
    <xf numFmtId="0" fontId="119" fillId="9" borderId="2" xfId="2" applyFont="1" applyFill="1" applyAlignment="1">
      <alignment horizontal="center" vertical="center" wrapText="1"/>
    </xf>
    <xf numFmtId="0" fontId="8" fillId="9" borderId="3" xfId="2" applyFill="1" applyBorder="1" applyAlignment="1">
      <alignment vertical="center" wrapText="1"/>
    </xf>
    <xf numFmtId="0" fontId="33" fillId="0" borderId="44" xfId="6" applyFont="1" applyBorder="1" applyAlignment="1">
      <alignment horizontal="center" vertical="center" wrapText="1"/>
    </xf>
    <xf numFmtId="0" fontId="33" fillId="0" borderId="26" xfId="6" applyFont="1" applyBorder="1" applyAlignment="1">
      <alignment horizontal="center" vertical="center" wrapText="1"/>
    </xf>
    <xf numFmtId="0" fontId="37" fillId="0" borderId="13" xfId="6" applyFont="1" applyBorder="1" applyAlignment="1">
      <alignment vertical="center" wrapText="1"/>
    </xf>
    <xf numFmtId="0" fontId="37" fillId="0" borderId="2" xfId="6" applyFont="1" applyAlignment="1">
      <alignment vertical="center" wrapText="1"/>
    </xf>
    <xf numFmtId="9" fontId="37" fillId="0" borderId="3" xfId="6" applyNumberFormat="1" applyFont="1" applyBorder="1" applyAlignment="1">
      <alignment horizontal="center" vertical="center" wrapText="1"/>
    </xf>
    <xf numFmtId="9" fontId="37" fillId="0" borderId="18" xfId="6" applyNumberFormat="1" applyFont="1" applyBorder="1" applyAlignment="1">
      <alignment horizontal="center" vertical="center" wrapText="1"/>
    </xf>
    <xf numFmtId="0" fontId="37" fillId="0" borderId="3" xfId="6" applyFont="1" applyBorder="1" applyAlignment="1">
      <alignment vertical="center" wrapText="1"/>
    </xf>
    <xf numFmtId="9" fontId="37" fillId="0" borderId="32" xfId="6" applyNumberFormat="1" applyFont="1" applyBorder="1" applyAlignment="1">
      <alignment horizontal="center" vertical="center" wrapText="1"/>
    </xf>
    <xf numFmtId="9" fontId="37" fillId="0" borderId="43" xfId="6" applyNumberFormat="1" applyFont="1" applyBorder="1" applyAlignment="1">
      <alignment horizontal="center" vertical="center" wrapText="1"/>
    </xf>
    <xf numFmtId="0" fontId="44" fillId="9" borderId="2" xfId="2" applyFont="1" applyFill="1"/>
    <xf numFmtId="0" fontId="44" fillId="0" borderId="2" xfId="2" applyFont="1"/>
    <xf numFmtId="0" fontId="120" fillId="2" borderId="2" xfId="2" applyFont="1" applyFill="1"/>
    <xf numFmtId="0" fontId="47" fillId="9" borderId="3" xfId="2" applyFont="1" applyFill="1" applyBorder="1" applyAlignment="1">
      <alignment horizontal="center" vertical="center"/>
    </xf>
    <xf numFmtId="0" fontId="44" fillId="0" borderId="17" xfId="2" applyFont="1" applyBorder="1" applyAlignment="1">
      <alignment horizontal="center" vertical="center"/>
    </xf>
    <xf numFmtId="0" fontId="44" fillId="43" borderId="4" xfId="2" applyFont="1" applyFill="1" applyBorder="1" applyAlignment="1">
      <alignment horizontal="center" vertical="center"/>
    </xf>
    <xf numFmtId="0" fontId="44" fillId="0" borderId="93" xfId="2" applyFont="1" applyBorder="1" applyAlignment="1">
      <alignment horizontal="center" vertical="center"/>
    </xf>
    <xf numFmtId="0" fontId="44" fillId="43" borderId="72" xfId="2" applyFont="1" applyFill="1" applyBorder="1" applyAlignment="1">
      <alignment horizontal="center" vertical="center"/>
    </xf>
    <xf numFmtId="0" fontId="45" fillId="9" borderId="2" xfId="2" applyFont="1" applyFill="1" applyAlignment="1">
      <alignment vertical="center"/>
    </xf>
    <xf numFmtId="0" fontId="116" fillId="9" borderId="40" xfId="2" applyFont="1" applyFill="1" applyBorder="1" applyAlignment="1">
      <alignment horizontal="justify" vertical="center" wrapText="1"/>
    </xf>
    <xf numFmtId="0" fontId="116" fillId="9" borderId="40" xfId="2" applyFont="1" applyFill="1" applyBorder="1" applyAlignment="1">
      <alignment horizontal="center" vertical="center"/>
    </xf>
    <xf numFmtId="0" fontId="80" fillId="9" borderId="4" xfId="2" applyFont="1" applyFill="1" applyBorder="1" applyAlignment="1">
      <alignment horizontal="justify" vertical="center" wrapText="1"/>
    </xf>
    <xf numFmtId="0" fontId="116" fillId="9" borderId="4" xfId="2" applyFont="1" applyFill="1" applyBorder="1" applyAlignment="1">
      <alignment horizontal="justify" vertical="center" wrapText="1"/>
    </xf>
    <xf numFmtId="9" fontId="80" fillId="9" borderId="4" xfId="5" applyFont="1" applyFill="1" applyBorder="1" applyAlignment="1">
      <alignment horizontal="center" vertical="center"/>
    </xf>
    <xf numFmtId="0" fontId="80" fillId="39" borderId="4" xfId="2" applyFont="1" applyFill="1" applyBorder="1" applyAlignment="1">
      <alignment horizontal="center" vertical="center"/>
    </xf>
    <xf numFmtId="9" fontId="80" fillId="9" borderId="4" xfId="5" applyFont="1" applyFill="1" applyBorder="1" applyAlignment="1">
      <alignment horizontal="center" vertical="center" wrapText="1"/>
    </xf>
    <xf numFmtId="9" fontId="80" fillId="9" borderId="3" xfId="5" applyFont="1" applyFill="1" applyBorder="1" applyAlignment="1">
      <alignment horizontal="center" vertical="center" wrapText="1"/>
    </xf>
    <xf numFmtId="0" fontId="116" fillId="43" borderId="3" xfId="2" applyFont="1" applyFill="1" applyBorder="1" applyAlignment="1">
      <alignment vertical="center"/>
    </xf>
    <xf numFmtId="0" fontId="80" fillId="11" borderId="3" xfId="2" applyFont="1" applyFill="1" applyBorder="1" applyAlignment="1">
      <alignment horizontal="center" vertical="center"/>
    </xf>
    <xf numFmtId="0" fontId="116" fillId="9" borderId="3" xfId="2" applyFont="1" applyFill="1" applyBorder="1" applyAlignment="1">
      <alignment horizontal="justify" vertical="center" wrapText="1"/>
    </xf>
    <xf numFmtId="0" fontId="116" fillId="9" borderId="3" xfId="2" applyFont="1" applyFill="1" applyBorder="1" applyAlignment="1">
      <alignment horizontal="center" vertical="center" wrapText="1"/>
    </xf>
    <xf numFmtId="0" fontId="80" fillId="9" borderId="3" xfId="2" applyFont="1" applyFill="1" applyBorder="1" applyAlignment="1">
      <alignment horizontal="justify" vertical="center" wrapText="1"/>
    </xf>
    <xf numFmtId="0" fontId="80" fillId="31" borderId="3" xfId="2" applyFont="1" applyFill="1" applyBorder="1" applyAlignment="1">
      <alignment horizontal="center" vertical="center"/>
    </xf>
    <xf numFmtId="0" fontId="116" fillId="0" borderId="83" xfId="2" applyFont="1" applyBorder="1" applyAlignment="1">
      <alignment horizontal="center" vertical="center"/>
    </xf>
    <xf numFmtId="0" fontId="116" fillId="9" borderId="73" xfId="2" applyFont="1" applyFill="1" applyBorder="1" applyAlignment="1">
      <alignment horizontal="justify" vertical="center" wrapText="1"/>
    </xf>
    <xf numFmtId="0" fontId="80" fillId="9" borderId="73" xfId="2" applyFont="1" applyFill="1" applyBorder="1" applyAlignment="1">
      <alignment horizontal="justify" vertical="center" wrapText="1"/>
    </xf>
    <xf numFmtId="9" fontId="80" fillId="9" borderId="73" xfId="5" applyFont="1" applyFill="1" applyBorder="1" applyAlignment="1">
      <alignment horizontal="center" vertical="center"/>
    </xf>
    <xf numFmtId="0" fontId="80" fillId="39" borderId="73" xfId="2" applyFont="1" applyFill="1" applyBorder="1" applyAlignment="1">
      <alignment horizontal="center" vertical="center"/>
    </xf>
    <xf numFmtId="9" fontId="80" fillId="9" borderId="73" xfId="5" applyFont="1" applyFill="1" applyBorder="1" applyAlignment="1">
      <alignment horizontal="center" vertical="center" wrapText="1"/>
    </xf>
    <xf numFmtId="9" fontId="80" fillId="9" borderId="72" xfId="5" applyFont="1" applyFill="1" applyBorder="1" applyAlignment="1">
      <alignment horizontal="center" vertical="center" wrapText="1"/>
    </xf>
    <xf numFmtId="0" fontId="80" fillId="31" borderId="72" xfId="2" applyFont="1" applyFill="1" applyBorder="1" applyAlignment="1">
      <alignment horizontal="center" vertical="center"/>
    </xf>
    <xf numFmtId="0" fontId="116" fillId="0" borderId="89" xfId="2" applyFont="1" applyBorder="1" applyAlignment="1">
      <alignment horizontal="center" vertical="center"/>
    </xf>
    <xf numFmtId="0" fontId="116" fillId="9" borderId="75" xfId="2" applyFont="1" applyFill="1" applyBorder="1" applyAlignment="1">
      <alignment horizontal="justify" vertical="center" wrapText="1"/>
    </xf>
    <xf numFmtId="0" fontId="80" fillId="9" borderId="75" xfId="2" applyFont="1" applyFill="1" applyBorder="1" applyAlignment="1">
      <alignment horizontal="justify" vertical="center" wrapText="1"/>
    </xf>
    <xf numFmtId="0" fontId="116" fillId="0" borderId="75" xfId="2" applyFont="1" applyBorder="1" applyAlignment="1">
      <alignment horizontal="center" vertical="center"/>
    </xf>
    <xf numFmtId="9" fontId="80" fillId="9" borderId="75" xfId="5" applyFont="1" applyFill="1" applyBorder="1" applyAlignment="1">
      <alignment horizontal="center" vertical="center"/>
    </xf>
    <xf numFmtId="0" fontId="80" fillId="39" borderId="75" xfId="2" applyFont="1" applyFill="1" applyBorder="1" applyAlignment="1">
      <alignment horizontal="center" vertical="center"/>
    </xf>
    <xf numFmtId="9" fontId="80" fillId="9" borderId="75" xfId="5" applyFont="1" applyFill="1" applyBorder="1" applyAlignment="1">
      <alignment horizontal="center" vertical="center" wrapText="1"/>
    </xf>
    <xf numFmtId="0" fontId="116" fillId="42" borderId="75" xfId="2" applyFont="1" applyFill="1" applyBorder="1" applyAlignment="1">
      <alignment vertical="center"/>
    </xf>
    <xf numFmtId="0" fontId="80" fillId="9" borderId="75" xfId="2" applyFont="1" applyFill="1" applyBorder="1" applyAlignment="1">
      <alignment horizontal="center" vertical="center"/>
    </xf>
    <xf numFmtId="0" fontId="116" fillId="0" borderId="7" xfId="2" applyFont="1" applyBorder="1" applyAlignment="1">
      <alignment horizontal="center" vertical="center"/>
    </xf>
    <xf numFmtId="0" fontId="116" fillId="42" borderId="3" xfId="2" applyFont="1" applyFill="1" applyBorder="1" applyAlignment="1">
      <alignment vertical="center"/>
    </xf>
    <xf numFmtId="0" fontId="116" fillId="0" borderId="21" xfId="2" applyFont="1" applyBorder="1" applyAlignment="1">
      <alignment horizontal="center" vertical="center"/>
    </xf>
    <xf numFmtId="0" fontId="116" fillId="9" borderId="5" xfId="2" applyFont="1" applyFill="1" applyBorder="1" applyAlignment="1">
      <alignment horizontal="center" vertical="center" wrapText="1"/>
    </xf>
    <xf numFmtId="0" fontId="116" fillId="9" borderId="5" xfId="2" applyFont="1" applyFill="1" applyBorder="1" applyAlignment="1">
      <alignment horizontal="justify" vertical="center" wrapText="1"/>
    </xf>
    <xf numFmtId="0" fontId="116" fillId="0" borderId="93" xfId="2" applyFont="1" applyBorder="1" applyAlignment="1">
      <alignment horizontal="center" vertical="center"/>
    </xf>
    <xf numFmtId="0" fontId="116" fillId="9" borderId="72" xfId="2" applyFont="1" applyFill="1" applyBorder="1" applyAlignment="1">
      <alignment horizontal="justify" vertical="center" wrapText="1"/>
    </xf>
    <xf numFmtId="0" fontId="116" fillId="0" borderId="72" xfId="2" applyFont="1" applyBorder="1" applyAlignment="1">
      <alignment horizontal="center" vertical="center"/>
    </xf>
    <xf numFmtId="0" fontId="116" fillId="43" borderId="72" xfId="2" applyFont="1" applyFill="1" applyBorder="1" applyAlignment="1">
      <alignment vertical="center"/>
    </xf>
    <xf numFmtId="0" fontId="80" fillId="9" borderId="4" xfId="2" applyFont="1" applyFill="1" applyBorder="1" applyAlignment="1">
      <alignment horizontal="center" vertical="center" wrapText="1"/>
    </xf>
    <xf numFmtId="0" fontId="116" fillId="9" borderId="4" xfId="2" applyFont="1" applyFill="1" applyBorder="1" applyAlignment="1">
      <alignment horizontal="center" vertical="center" wrapText="1"/>
    </xf>
    <xf numFmtId="9" fontId="80" fillId="9" borderId="71" xfId="5" applyFont="1" applyFill="1" applyBorder="1" applyAlignment="1">
      <alignment horizontal="center" vertical="center"/>
    </xf>
    <xf numFmtId="0" fontId="116" fillId="43" borderId="4" xfId="2" applyFont="1" applyFill="1" applyBorder="1" applyAlignment="1">
      <alignment vertical="center"/>
    </xf>
    <xf numFmtId="0" fontId="80" fillId="11" borderId="71" xfId="2" applyFont="1" applyFill="1" applyBorder="1" applyAlignment="1">
      <alignment horizontal="center" vertical="center"/>
    </xf>
    <xf numFmtId="9" fontId="80" fillId="9" borderId="3" xfId="5" applyFont="1" applyFill="1" applyBorder="1" applyAlignment="1">
      <alignment horizontal="center" vertical="center"/>
    </xf>
    <xf numFmtId="0" fontId="51" fillId="9" borderId="2" xfId="2" applyFont="1" applyFill="1"/>
    <xf numFmtId="0" fontId="45" fillId="30" borderId="67" xfId="2" applyFont="1" applyFill="1" applyBorder="1" applyAlignment="1">
      <alignment horizontal="center" vertical="center" wrapText="1"/>
    </xf>
    <xf numFmtId="0" fontId="45" fillId="9" borderId="60" xfId="2" applyFont="1" applyFill="1" applyBorder="1" applyAlignment="1">
      <alignment horizontal="center" wrapText="1"/>
    </xf>
    <xf numFmtId="0" fontId="45" fillId="9" borderId="67" xfId="2" applyFont="1" applyFill="1" applyBorder="1" applyAlignment="1">
      <alignment vertical="center" wrapText="1"/>
    </xf>
    <xf numFmtId="0" fontId="45" fillId="39" borderId="61" xfId="2" applyFont="1" applyFill="1" applyBorder="1" applyAlignment="1">
      <alignment horizontal="center" vertical="center" wrapText="1"/>
    </xf>
    <xf numFmtId="9" fontId="128" fillId="30" borderId="28" xfId="4" applyNumberFormat="1" applyFont="1" applyFill="1" applyBorder="1" applyAlignment="1">
      <alignment horizontal="center" vertical="center" wrapText="1"/>
    </xf>
    <xf numFmtId="9" fontId="128" fillId="30" borderId="68" xfId="4" applyNumberFormat="1" applyFont="1" applyFill="1" applyBorder="1" applyAlignment="1">
      <alignment horizontal="center" vertical="center" wrapText="1"/>
    </xf>
    <xf numFmtId="9" fontId="128" fillId="30" borderId="69" xfId="4" applyNumberFormat="1" applyFont="1" applyFill="1" applyBorder="1" applyAlignment="1">
      <alignment horizontal="center" vertical="center" wrapText="1"/>
    </xf>
    <xf numFmtId="9" fontId="128" fillId="39" borderId="29" xfId="4" applyNumberFormat="1" applyFont="1" applyFill="1" applyBorder="1" applyAlignment="1">
      <alignment horizontal="center" vertical="center" wrapText="1"/>
    </xf>
    <xf numFmtId="0" fontId="45" fillId="38" borderId="63" xfId="2" applyFont="1" applyFill="1" applyBorder="1" applyAlignment="1">
      <alignment horizontal="center" vertical="center" textRotation="90"/>
    </xf>
    <xf numFmtId="0" fontId="45" fillId="38" borderId="67" xfId="2" applyFont="1" applyFill="1" applyBorder="1" applyAlignment="1">
      <alignment horizontal="center" vertical="center" textRotation="90"/>
    </xf>
    <xf numFmtId="0" fontId="45" fillId="38" borderId="67" xfId="2" applyFont="1" applyFill="1" applyBorder="1" applyAlignment="1">
      <alignment horizontal="center" vertical="center" textRotation="90" wrapText="1"/>
    </xf>
    <xf numFmtId="0" fontId="45" fillId="40" borderId="67" xfId="2" applyFont="1" applyFill="1" applyBorder="1" applyAlignment="1">
      <alignment horizontal="center" vertical="center" textRotation="90" wrapText="1"/>
    </xf>
    <xf numFmtId="0" fontId="45" fillId="38" borderId="48" xfId="2" applyFont="1" applyFill="1" applyBorder="1" applyAlignment="1">
      <alignment horizontal="center" vertical="center" textRotation="90" wrapText="1"/>
    </xf>
    <xf numFmtId="0" fontId="45" fillId="40" borderId="48" xfId="2" applyFont="1" applyFill="1" applyBorder="1" applyAlignment="1">
      <alignment horizontal="center" vertical="center" textRotation="90" wrapText="1"/>
    </xf>
    <xf numFmtId="0" fontId="45" fillId="40" borderId="36" xfId="2" applyFont="1" applyFill="1" applyBorder="1" applyAlignment="1">
      <alignment horizontal="center" vertical="center" textRotation="90" wrapText="1"/>
    </xf>
    <xf numFmtId="0" fontId="129" fillId="9" borderId="3" xfId="2" applyFont="1" applyFill="1" applyBorder="1" applyAlignment="1">
      <alignment horizontal="justify" vertical="center" wrapText="1"/>
    </xf>
    <xf numFmtId="9" fontId="130" fillId="9" borderId="3" xfId="5" applyFont="1" applyFill="1" applyBorder="1" applyAlignment="1">
      <alignment horizontal="center" vertical="center"/>
    </xf>
    <xf numFmtId="9" fontId="130" fillId="9" borderId="3" xfId="5" applyFont="1" applyFill="1" applyBorder="1" applyAlignment="1">
      <alignment horizontal="center" vertical="center" wrapText="1"/>
    </xf>
    <xf numFmtId="0" fontId="129" fillId="42" borderId="3" xfId="2" applyFont="1" applyFill="1" applyBorder="1" applyAlignment="1">
      <alignment horizontal="center" vertical="center"/>
    </xf>
    <xf numFmtId="0" fontId="129" fillId="9" borderId="72" xfId="2" applyFont="1" applyFill="1" applyBorder="1" applyAlignment="1">
      <alignment horizontal="justify" vertical="center" wrapText="1"/>
    </xf>
    <xf numFmtId="9" fontId="130" fillId="9" borderId="72" xfId="5" applyFont="1" applyFill="1" applyBorder="1" applyAlignment="1">
      <alignment horizontal="center" vertical="center"/>
    </xf>
    <xf numFmtId="9" fontId="130" fillId="9" borderId="72" xfId="5" applyFont="1" applyFill="1" applyBorder="1" applyAlignment="1">
      <alignment horizontal="center" vertical="center" wrapText="1"/>
    </xf>
    <xf numFmtId="0" fontId="129" fillId="42" borderId="72" xfId="2" applyFont="1" applyFill="1" applyBorder="1" applyAlignment="1">
      <alignment horizontal="center" vertical="center"/>
    </xf>
    <xf numFmtId="0" fontId="129" fillId="9" borderId="4" xfId="2" applyFont="1" applyFill="1" applyBorder="1" applyAlignment="1">
      <alignment horizontal="center" vertical="center"/>
    </xf>
    <xf numFmtId="0" fontId="129" fillId="0" borderId="4" xfId="2" applyFont="1" applyBorder="1" applyAlignment="1">
      <alignment horizontal="center" vertical="center"/>
    </xf>
    <xf numFmtId="0" fontId="130" fillId="0" borderId="4" xfId="2" applyFont="1" applyBorder="1" applyAlignment="1">
      <alignment horizontal="center" vertical="center"/>
    </xf>
    <xf numFmtId="9" fontId="130" fillId="9" borderId="4" xfId="5" applyFont="1" applyFill="1" applyBorder="1" applyAlignment="1">
      <alignment horizontal="center" vertical="center"/>
    </xf>
    <xf numFmtId="0" fontId="130" fillId="39" borderId="4" xfId="2" applyFont="1" applyFill="1" applyBorder="1" applyAlignment="1">
      <alignment horizontal="center" vertical="center"/>
    </xf>
    <xf numFmtId="9" fontId="130" fillId="9" borderId="4" xfId="5" applyFont="1" applyFill="1" applyBorder="1" applyAlignment="1">
      <alignment horizontal="center" vertical="center" wrapText="1"/>
    </xf>
    <xf numFmtId="0" fontId="129" fillId="43" borderId="4" xfId="2" applyFont="1" applyFill="1" applyBorder="1" applyAlignment="1">
      <alignment vertical="center"/>
    </xf>
    <xf numFmtId="0" fontId="130" fillId="11" borderId="4" xfId="2" applyFont="1" applyFill="1" applyBorder="1" applyAlignment="1">
      <alignment horizontal="center" vertical="center"/>
    </xf>
    <xf numFmtId="0" fontId="130" fillId="9" borderId="72" xfId="2" applyFont="1" applyFill="1" applyBorder="1" applyAlignment="1">
      <alignment horizontal="center" vertical="center" wrapText="1"/>
    </xf>
    <xf numFmtId="0" fontId="129" fillId="43" borderId="3" xfId="2" applyFont="1" applyFill="1" applyBorder="1" applyAlignment="1">
      <alignment vertical="center"/>
    </xf>
    <xf numFmtId="0" fontId="130" fillId="11" borderId="3" xfId="2" applyFont="1" applyFill="1" applyBorder="1" applyAlignment="1">
      <alignment horizontal="center" vertical="center"/>
    </xf>
    <xf numFmtId="0" fontId="129" fillId="0" borderId="89" xfId="2" applyFont="1" applyBorder="1" applyAlignment="1">
      <alignment horizontal="center" vertical="center"/>
    </xf>
    <xf numFmtId="0" fontId="130" fillId="0" borderId="75" xfId="2" applyFont="1" applyBorder="1" applyAlignment="1">
      <alignment horizontal="center" vertical="center"/>
    </xf>
    <xf numFmtId="9" fontId="130" fillId="9" borderId="74" xfId="5" applyFont="1" applyFill="1" applyBorder="1" applyAlignment="1">
      <alignment horizontal="center" vertical="center"/>
    </xf>
    <xf numFmtId="0" fontId="130" fillId="39" borderId="74" xfId="2" applyFont="1" applyFill="1" applyBorder="1" applyAlignment="1">
      <alignment horizontal="center" vertical="center"/>
    </xf>
    <xf numFmtId="9" fontId="130" fillId="9" borderId="75" xfId="5" applyFont="1" applyFill="1" applyBorder="1" applyAlignment="1">
      <alignment horizontal="center" vertical="center" wrapText="1"/>
    </xf>
    <xf numFmtId="0" fontId="129" fillId="42" borderId="75" xfId="2" applyFont="1" applyFill="1" applyBorder="1" applyAlignment="1">
      <alignment vertical="center"/>
    </xf>
    <xf numFmtId="0" fontId="129" fillId="0" borderId="17" xfId="2" applyFont="1" applyBorder="1" applyAlignment="1">
      <alignment horizontal="center" vertical="center"/>
    </xf>
    <xf numFmtId="0" fontId="130" fillId="9" borderId="3" xfId="2" applyFont="1" applyFill="1" applyBorder="1" applyAlignment="1">
      <alignment horizontal="center" vertical="center" wrapText="1"/>
    </xf>
    <xf numFmtId="0" fontId="130" fillId="9" borderId="3" xfId="2" applyFont="1" applyFill="1" applyBorder="1" applyAlignment="1">
      <alignment vertical="center" wrapText="1"/>
    </xf>
    <xf numFmtId="0" fontId="130" fillId="39" borderId="3" xfId="2" applyFont="1" applyFill="1" applyBorder="1" applyAlignment="1">
      <alignment horizontal="center" vertical="center"/>
    </xf>
    <xf numFmtId="0" fontId="129" fillId="0" borderId="7" xfId="2" applyFont="1" applyBorder="1" applyAlignment="1">
      <alignment horizontal="center" vertical="center"/>
    </xf>
    <xf numFmtId="0" fontId="130" fillId="11" borderId="71" xfId="2" applyFont="1" applyFill="1" applyBorder="1" applyAlignment="1">
      <alignment horizontal="center" vertical="center"/>
    </xf>
    <xf numFmtId="0" fontId="130" fillId="9" borderId="75" xfId="2" applyFont="1" applyFill="1" applyBorder="1" applyAlignment="1">
      <alignment horizontal="center" vertical="center" wrapText="1"/>
    </xf>
    <xf numFmtId="0" fontId="129" fillId="0" borderId="75" xfId="2" applyFont="1" applyBorder="1" applyAlignment="1">
      <alignment horizontal="center" vertical="center"/>
    </xf>
    <xf numFmtId="9" fontId="130" fillId="9" borderId="74" xfId="5" applyFont="1" applyFill="1" applyBorder="1" applyAlignment="1">
      <alignment horizontal="center" vertical="center" wrapText="1"/>
    </xf>
    <xf numFmtId="0" fontId="129" fillId="43" borderId="74" xfId="2" applyFont="1" applyFill="1" applyBorder="1" applyAlignment="1">
      <alignment vertical="center"/>
    </xf>
    <xf numFmtId="0" fontId="130" fillId="11" borderId="74" xfId="2" applyFont="1" applyFill="1" applyBorder="1" applyAlignment="1">
      <alignment horizontal="center" vertical="center"/>
    </xf>
    <xf numFmtId="0" fontId="129" fillId="41" borderId="3" xfId="2" applyFont="1" applyFill="1" applyBorder="1" applyAlignment="1">
      <alignment vertical="center"/>
    </xf>
    <xf numFmtId="9" fontId="130" fillId="9" borderId="71" xfId="5" applyFont="1" applyFill="1" applyBorder="1" applyAlignment="1">
      <alignment horizontal="center" vertical="center"/>
    </xf>
    <xf numFmtId="0" fontId="130" fillId="39" borderId="71" xfId="2" applyFont="1" applyFill="1" applyBorder="1" applyAlignment="1">
      <alignment horizontal="center" vertical="center"/>
    </xf>
    <xf numFmtId="9" fontId="130" fillId="9" borderId="71" xfId="5" applyFont="1" applyFill="1" applyBorder="1" applyAlignment="1">
      <alignment horizontal="center" vertical="center" wrapText="1"/>
    </xf>
    <xf numFmtId="0" fontId="130" fillId="39" borderId="72" xfId="2" applyFont="1" applyFill="1" applyBorder="1" applyAlignment="1">
      <alignment horizontal="center" vertical="center"/>
    </xf>
    <xf numFmtId="0" fontId="129" fillId="41" borderId="72" xfId="2" applyFont="1" applyFill="1" applyBorder="1" applyAlignment="1">
      <alignment vertical="center"/>
    </xf>
    <xf numFmtId="0" fontId="130" fillId="11" borderId="72" xfId="2" applyFont="1" applyFill="1" applyBorder="1" applyAlignment="1">
      <alignment horizontal="center" vertical="center"/>
    </xf>
    <xf numFmtId="0" fontId="46" fillId="9" borderId="2" xfId="2" applyFont="1" applyFill="1" applyAlignment="1">
      <alignment vertical="center" wrapText="1"/>
    </xf>
    <xf numFmtId="0" fontId="135" fillId="4" borderId="3" xfId="2" applyFont="1" applyFill="1" applyBorder="1" applyAlignment="1">
      <alignment horizontal="center" vertical="center" wrapText="1" readingOrder="1"/>
    </xf>
    <xf numFmtId="0" fontId="136" fillId="2" borderId="3" xfId="2" applyFont="1" applyFill="1" applyBorder="1" applyAlignment="1">
      <alignment horizontal="center" vertical="center"/>
    </xf>
    <xf numFmtId="0" fontId="137" fillId="2" borderId="2" xfId="2" applyFont="1" applyFill="1"/>
    <xf numFmtId="0" fontId="44" fillId="2" borderId="3" xfId="2" applyFont="1" applyFill="1" applyBorder="1" applyAlignment="1">
      <alignment horizontal="center" vertical="center" wrapText="1"/>
    </xf>
    <xf numFmtId="0" fontId="138" fillId="3" borderId="3" xfId="2" applyFont="1" applyFill="1" applyBorder="1" applyAlignment="1">
      <alignment horizontal="center" vertical="center" wrapText="1" readingOrder="1"/>
    </xf>
    <xf numFmtId="0" fontId="138" fillId="0" borderId="3" xfId="2" applyFont="1" applyBorder="1" applyAlignment="1">
      <alignment horizontal="center" vertical="center" wrapText="1" readingOrder="1"/>
    </xf>
    <xf numFmtId="9" fontId="138" fillId="0" borderId="3" xfId="2" applyNumberFormat="1" applyFont="1" applyBorder="1" applyAlignment="1">
      <alignment horizontal="center" vertical="center" wrapText="1" readingOrder="1"/>
    </xf>
    <xf numFmtId="0" fontId="136" fillId="2" borderId="3" xfId="2" applyFont="1" applyFill="1" applyBorder="1" applyAlignment="1">
      <alignment horizontal="center" vertical="center" readingOrder="1"/>
    </xf>
    <xf numFmtId="9" fontId="138" fillId="3" borderId="3" xfId="2" applyNumberFormat="1" applyFont="1" applyFill="1" applyBorder="1" applyAlignment="1">
      <alignment horizontal="center" vertical="center" wrapText="1" readingOrder="1"/>
    </xf>
    <xf numFmtId="0" fontId="139" fillId="9" borderId="3" xfId="2" applyFont="1" applyFill="1" applyBorder="1" applyAlignment="1">
      <alignment horizontal="left" vertical="center" wrapText="1" readingOrder="1"/>
    </xf>
    <xf numFmtId="0" fontId="138" fillId="5" borderId="3" xfId="2" applyFont="1" applyFill="1" applyBorder="1" applyAlignment="1">
      <alignment horizontal="center" vertical="center" wrapText="1" readingOrder="1"/>
    </xf>
    <xf numFmtId="9" fontId="138" fillId="5" borderId="3" xfId="2" applyNumberFormat="1" applyFont="1" applyFill="1" applyBorder="1" applyAlignment="1">
      <alignment horizontal="center" vertical="center" wrapText="1" readingOrder="1"/>
    </xf>
    <xf numFmtId="0" fontId="139" fillId="0" borderId="3" xfId="2" applyFont="1" applyBorder="1" applyAlignment="1">
      <alignment horizontal="center" vertical="center" wrapText="1" readingOrder="1"/>
    </xf>
    <xf numFmtId="0" fontId="138" fillId="9" borderId="3" xfId="2" applyFont="1" applyFill="1" applyBorder="1" applyAlignment="1">
      <alignment horizontal="left" vertical="center" wrapText="1" readingOrder="1"/>
    </xf>
    <xf numFmtId="0" fontId="138" fillId="6" borderId="3" xfId="2" applyFont="1" applyFill="1" applyBorder="1" applyAlignment="1">
      <alignment horizontal="center" vertical="center" wrapText="1" readingOrder="1"/>
    </xf>
    <xf numFmtId="9" fontId="138" fillId="6" borderId="3" xfId="2" applyNumberFormat="1" applyFont="1" applyFill="1" applyBorder="1" applyAlignment="1">
      <alignment horizontal="center" vertical="center" wrapText="1" readingOrder="1"/>
    </xf>
    <xf numFmtId="0" fontId="138" fillId="7" borderId="3" xfId="2" applyFont="1" applyFill="1" applyBorder="1" applyAlignment="1">
      <alignment horizontal="center" vertical="center" wrapText="1" readingOrder="1"/>
    </xf>
    <xf numFmtId="9" fontId="138" fillId="7" borderId="3" xfId="2" applyNumberFormat="1" applyFont="1" applyFill="1" applyBorder="1" applyAlignment="1">
      <alignment horizontal="center" vertical="center" wrapText="1" readingOrder="1"/>
    </xf>
    <xf numFmtId="0" fontId="140" fillId="8" borderId="3" xfId="2" applyFont="1" applyFill="1" applyBorder="1" applyAlignment="1">
      <alignment horizontal="center" vertical="center" wrapText="1" readingOrder="1"/>
    </xf>
    <xf numFmtId="9" fontId="140" fillId="8" borderId="3" xfId="2" applyNumberFormat="1" applyFont="1" applyFill="1" applyBorder="1" applyAlignment="1">
      <alignment horizontal="center" vertical="center" wrapText="1" readingOrder="1"/>
    </xf>
    <xf numFmtId="0" fontId="138" fillId="0" borderId="3" xfId="2" applyFont="1" applyBorder="1" applyAlignment="1">
      <alignment horizontal="left" vertical="center" wrapText="1" readingOrder="1"/>
    </xf>
    <xf numFmtId="0" fontId="141" fillId="2" borderId="3" xfId="2" applyFont="1" applyFill="1" applyBorder="1"/>
    <xf numFmtId="0" fontId="142" fillId="0" borderId="44" xfId="4" applyFont="1" applyBorder="1" applyAlignment="1">
      <alignment horizontal="center" vertical="center" wrapText="1"/>
    </xf>
    <xf numFmtId="0" fontId="142" fillId="0" borderId="26" xfId="4" applyFont="1" applyBorder="1" applyAlignment="1">
      <alignment horizontal="center" vertical="center" wrapText="1"/>
    </xf>
    <xf numFmtId="0" fontId="53" fillId="2" borderId="2" xfId="2" applyFont="1" applyFill="1" applyAlignment="1">
      <alignment horizontal="left" vertical="center"/>
    </xf>
    <xf numFmtId="0" fontId="53" fillId="2" borderId="2" xfId="2" applyFont="1" applyFill="1" applyAlignment="1">
      <alignment vertical="center"/>
    </xf>
    <xf numFmtId="0" fontId="47" fillId="35" borderId="8" xfId="4" applyFont="1" applyFill="1" applyBorder="1"/>
    <xf numFmtId="0" fontId="47" fillId="35" borderId="11" xfId="4" applyFont="1" applyFill="1" applyBorder="1"/>
    <xf numFmtId="0" fontId="47" fillId="0" borderId="13" xfId="4" applyFont="1" applyBorder="1" applyAlignment="1">
      <alignment vertical="center" wrapText="1"/>
    </xf>
    <xf numFmtId="0" fontId="47" fillId="0" borderId="2" xfId="4" applyFont="1" applyAlignment="1">
      <alignment vertical="center" wrapText="1"/>
    </xf>
    <xf numFmtId="9" fontId="47" fillId="0" borderId="3" xfId="4" applyNumberFormat="1" applyFont="1" applyBorder="1" applyAlignment="1">
      <alignment horizontal="center" vertical="center" wrapText="1"/>
    </xf>
    <xf numFmtId="9" fontId="47" fillId="0" borderId="18" xfId="4" applyNumberFormat="1" applyFont="1" applyBorder="1" applyAlignment="1">
      <alignment horizontal="center" vertical="center" wrapText="1"/>
    </xf>
    <xf numFmtId="0" fontId="47" fillId="0" borderId="3" xfId="4" applyFont="1" applyBorder="1" applyAlignment="1">
      <alignment vertical="center" wrapText="1"/>
    </xf>
    <xf numFmtId="0" fontId="47" fillId="0" borderId="3" xfId="2" applyFont="1" applyBorder="1" applyAlignment="1">
      <alignment horizontal="center" vertical="center" wrapText="1" readingOrder="1"/>
    </xf>
    <xf numFmtId="0" fontId="47" fillId="9" borderId="18" xfId="2" applyFont="1" applyFill="1" applyBorder="1" applyAlignment="1">
      <alignment horizontal="center" vertical="center" wrapText="1" readingOrder="1"/>
    </xf>
    <xf numFmtId="9" fontId="47" fillId="0" borderId="32" xfId="4" applyNumberFormat="1" applyFont="1" applyBorder="1" applyAlignment="1">
      <alignment horizontal="center" vertical="center" wrapText="1"/>
    </xf>
    <xf numFmtId="0" fontId="143" fillId="36" borderId="3" xfId="2" applyFont="1" applyFill="1" applyBorder="1" applyAlignment="1">
      <alignment horizontal="center" vertical="center" wrapText="1" readingOrder="1"/>
    </xf>
    <xf numFmtId="0" fontId="47" fillId="34" borderId="18" xfId="2" applyFont="1" applyFill="1" applyBorder="1" applyAlignment="1">
      <alignment horizontal="center" vertical="center" wrapText="1" readingOrder="1"/>
    </xf>
    <xf numFmtId="0" fontId="143" fillId="37" borderId="3" xfId="2" applyFont="1" applyFill="1" applyBorder="1" applyAlignment="1">
      <alignment horizontal="center" vertical="center" wrapText="1" readingOrder="1"/>
    </xf>
    <xf numFmtId="0" fontId="47" fillId="9" borderId="3" xfId="2" applyFont="1" applyFill="1" applyBorder="1" applyAlignment="1">
      <alignment horizontal="center" vertical="center" wrapText="1" readingOrder="1"/>
    </xf>
    <xf numFmtId="0" fontId="143" fillId="31" borderId="3" xfId="2" applyFont="1" applyFill="1" applyBorder="1" applyAlignment="1">
      <alignment horizontal="center" vertical="center" wrapText="1" readingOrder="1"/>
    </xf>
    <xf numFmtId="0" fontId="47" fillId="11" borderId="18" xfId="2" applyFont="1" applyFill="1" applyBorder="1" applyAlignment="1">
      <alignment horizontal="center" vertical="center" wrapText="1" readingOrder="1"/>
    </xf>
    <xf numFmtId="9" fontId="47" fillId="0" borderId="43" xfId="4" applyNumberFormat="1" applyFont="1" applyBorder="1" applyAlignment="1">
      <alignment horizontal="center" vertical="center" wrapText="1"/>
    </xf>
    <xf numFmtId="0" fontId="47" fillId="0" borderId="44" xfId="2" applyFont="1" applyBorder="1" applyAlignment="1">
      <alignment horizontal="center" vertical="center" wrapText="1" readingOrder="1"/>
    </xf>
    <xf numFmtId="0" fontId="143" fillId="31" borderId="44" xfId="2" applyFont="1" applyFill="1" applyBorder="1" applyAlignment="1">
      <alignment horizontal="center" vertical="center" wrapText="1" readingOrder="1"/>
    </xf>
    <xf numFmtId="0" fontId="143" fillId="37" borderId="44" xfId="2" applyFont="1" applyFill="1" applyBorder="1" applyAlignment="1">
      <alignment horizontal="center" vertical="center" wrapText="1" readingOrder="1"/>
    </xf>
    <xf numFmtId="0" fontId="143" fillId="36" borderId="44" xfId="2" applyFont="1" applyFill="1" applyBorder="1" applyAlignment="1">
      <alignment horizontal="center" vertical="center" wrapText="1" readingOrder="1"/>
    </xf>
    <xf numFmtId="0" fontId="47" fillId="34" borderId="26" xfId="2" applyFont="1" applyFill="1" applyBorder="1" applyAlignment="1">
      <alignment horizontal="center" vertical="center" wrapText="1" readingOrder="1"/>
    </xf>
    <xf numFmtId="0" fontId="44" fillId="0" borderId="2" xfId="2" applyFont="1" applyAlignment="1">
      <alignment horizontal="left" vertical="center" wrapText="1"/>
    </xf>
    <xf numFmtId="0" fontId="56" fillId="9" borderId="3" xfId="2" applyFont="1" applyFill="1" applyBorder="1" applyAlignment="1">
      <alignment horizontal="center" vertical="center" wrapText="1"/>
    </xf>
    <xf numFmtId="0" fontId="63" fillId="9" borderId="3" xfId="2" applyFont="1" applyFill="1" applyBorder="1" applyAlignment="1">
      <alignment horizontal="center" vertical="center"/>
    </xf>
    <xf numFmtId="0" fontId="56" fillId="9" borderId="2" xfId="2" applyFont="1" applyFill="1" applyAlignment="1">
      <alignment vertical="center" wrapText="1"/>
    </xf>
    <xf numFmtId="0" fontId="57" fillId="9" borderId="2" xfId="2" applyFont="1" applyFill="1" applyAlignment="1">
      <alignment vertical="center" wrapText="1"/>
    </xf>
    <xf numFmtId="0" fontId="65" fillId="0" borderId="2" xfId="2" applyFont="1" applyAlignment="1">
      <alignment vertical="center" wrapText="1"/>
    </xf>
    <xf numFmtId="0" fontId="63" fillId="9" borderId="2" xfId="2" applyFont="1" applyFill="1" applyAlignment="1">
      <alignment vertical="center"/>
    </xf>
    <xf numFmtId="0" fontId="47" fillId="9" borderId="72" xfId="2" applyFont="1" applyFill="1" applyBorder="1" applyAlignment="1">
      <alignment horizontal="center" vertical="center" wrapText="1"/>
    </xf>
    <xf numFmtId="0" fontId="22" fillId="2" borderId="2" xfId="0" applyFont="1" applyFill="1" applyBorder="1"/>
    <xf numFmtId="0" fontId="23" fillId="9" borderId="2" xfId="0" applyFont="1" applyFill="1" applyBorder="1" applyAlignment="1">
      <alignment horizontal="left" vertical="center"/>
    </xf>
    <xf numFmtId="0" fontId="24" fillId="9" borderId="2" xfId="0" applyFont="1" applyFill="1" applyBorder="1"/>
    <xf numFmtId="0" fontId="44" fillId="9" borderId="73" xfId="2" applyFont="1" applyFill="1" applyBorder="1" applyAlignment="1">
      <alignment horizontal="center" vertical="center"/>
    </xf>
    <xf numFmtId="0" fontId="44" fillId="0" borderId="40" xfId="2" applyFont="1" applyBorder="1" applyAlignment="1">
      <alignment horizontal="center" vertical="center" wrapText="1"/>
    </xf>
    <xf numFmtId="0" fontId="44" fillId="0" borderId="73" xfId="2" applyFont="1" applyBorder="1" applyAlignment="1">
      <alignment horizontal="center" vertical="center" wrapText="1"/>
    </xf>
    <xf numFmtId="0" fontId="17" fillId="38" borderId="48" xfId="2" applyFont="1" applyFill="1" applyBorder="1" applyAlignment="1">
      <alignment horizontal="center" vertical="center" textRotation="90"/>
    </xf>
    <xf numFmtId="0" fontId="44" fillId="9" borderId="31" xfId="2" applyFont="1" applyFill="1" applyBorder="1" applyAlignment="1">
      <alignment horizontal="center" vertical="center" wrapText="1"/>
    </xf>
    <xf numFmtId="0" fontId="44" fillId="9" borderId="3" xfId="2" applyFont="1" applyFill="1" applyBorder="1" applyAlignment="1">
      <alignment horizontal="center" vertical="center" wrapText="1"/>
    </xf>
    <xf numFmtId="0" fontId="44" fillId="9" borderId="72" xfId="2" applyFont="1" applyFill="1" applyBorder="1" applyAlignment="1">
      <alignment horizontal="center" vertical="center" wrapText="1"/>
    </xf>
    <xf numFmtId="0" fontId="44" fillId="9" borderId="74" xfId="2" applyFont="1" applyFill="1" applyBorder="1" applyAlignment="1">
      <alignment horizontal="center" vertical="center" wrapText="1"/>
    </xf>
    <xf numFmtId="0" fontId="44" fillId="9" borderId="73" xfId="2" applyFont="1" applyFill="1" applyBorder="1" applyAlignment="1">
      <alignment horizontal="center" vertical="center" wrapText="1"/>
    </xf>
    <xf numFmtId="0" fontId="47" fillId="9" borderId="40" xfId="2" applyFont="1" applyFill="1" applyBorder="1" applyAlignment="1">
      <alignment horizontal="center" vertical="center"/>
    </xf>
    <xf numFmtId="0" fontId="47" fillId="9" borderId="73" xfId="2" applyFont="1" applyFill="1" applyBorder="1" applyAlignment="1">
      <alignment horizontal="center" vertical="center"/>
    </xf>
    <xf numFmtId="0" fontId="44" fillId="9" borderId="2" xfId="2" applyFont="1" applyFill="1" applyAlignment="1">
      <alignment horizontal="center" vertical="center" wrapText="1"/>
    </xf>
    <xf numFmtId="0" fontId="44" fillId="0" borderId="5" xfId="2" applyFont="1" applyBorder="1" applyAlignment="1">
      <alignment horizontal="center" vertical="center" wrapText="1"/>
    </xf>
    <xf numFmtId="0" fontId="44" fillId="0" borderId="4" xfId="2" applyFont="1" applyBorder="1" applyAlignment="1">
      <alignment horizontal="center" vertical="center" wrapText="1"/>
    </xf>
    <xf numFmtId="9" fontId="44" fillId="9" borderId="40" xfId="5" applyFont="1" applyFill="1" applyBorder="1" applyAlignment="1">
      <alignment horizontal="center" vertical="center"/>
    </xf>
    <xf numFmtId="0" fontId="44" fillId="41" borderId="40" xfId="2" applyFont="1" applyFill="1" applyBorder="1" applyAlignment="1">
      <alignment horizontal="center" vertical="center"/>
    </xf>
    <xf numFmtId="9" fontId="44" fillId="0" borderId="40" xfId="5" applyFont="1" applyBorder="1" applyAlignment="1">
      <alignment horizontal="center" vertical="center"/>
    </xf>
    <xf numFmtId="0" fontId="44" fillId="9" borderId="40" xfId="2" applyFont="1" applyFill="1" applyBorder="1" applyAlignment="1">
      <alignment horizontal="center" vertical="center" wrapText="1"/>
    </xf>
    <xf numFmtId="9" fontId="44" fillId="9" borderId="74" xfId="5" applyFont="1" applyFill="1" applyBorder="1" applyAlignment="1">
      <alignment horizontal="center" vertical="center"/>
    </xf>
    <xf numFmtId="0" fontId="44" fillId="9" borderId="74" xfId="2" applyFont="1" applyFill="1" applyBorder="1" applyAlignment="1">
      <alignment horizontal="center" vertical="center"/>
    </xf>
    <xf numFmtId="0" fontId="44" fillId="11" borderId="74" xfId="2" applyFont="1" applyFill="1" applyBorder="1" applyAlignment="1">
      <alignment horizontal="center" vertical="center"/>
    </xf>
    <xf numFmtId="0" fontId="47" fillId="9" borderId="74" xfId="2" applyFont="1" applyFill="1" applyBorder="1" applyAlignment="1">
      <alignment horizontal="center" vertical="center" wrapText="1"/>
    </xf>
    <xf numFmtId="0" fontId="47" fillId="9" borderId="4" xfId="2" applyFont="1" applyFill="1" applyBorder="1" applyAlignment="1">
      <alignment horizontal="center" vertical="center" wrapText="1"/>
    </xf>
    <xf numFmtId="0" fontId="80" fillId="9" borderId="3" xfId="2" applyFont="1" applyFill="1" applyBorder="1" applyAlignment="1">
      <alignment horizontal="center" vertical="center" wrapText="1"/>
    </xf>
    <xf numFmtId="0" fontId="80" fillId="9" borderId="72" xfId="2" applyFont="1" applyFill="1" applyBorder="1" applyAlignment="1">
      <alignment horizontal="center" vertical="center" wrapText="1"/>
    </xf>
    <xf numFmtId="0" fontId="67" fillId="30" borderId="3" xfId="2" applyFont="1" applyFill="1" applyBorder="1" applyAlignment="1">
      <alignment horizontal="center" vertical="center"/>
    </xf>
    <xf numFmtId="0" fontId="47" fillId="9" borderId="2" xfId="2" applyFont="1" applyFill="1" applyAlignment="1">
      <alignment horizontal="center" vertical="center"/>
    </xf>
    <xf numFmtId="0" fontId="44" fillId="9" borderId="5" xfId="2" applyFont="1" applyFill="1" applyBorder="1" applyAlignment="1">
      <alignment horizontal="center" vertical="center" wrapText="1"/>
    </xf>
    <xf numFmtId="0" fontId="44" fillId="9" borderId="4" xfId="2" applyFont="1" applyFill="1" applyBorder="1" applyAlignment="1">
      <alignment horizontal="center" vertical="center" wrapText="1"/>
    </xf>
    <xf numFmtId="0" fontId="19" fillId="30" borderId="3" xfId="2" applyFont="1" applyFill="1" applyBorder="1" applyAlignment="1">
      <alignment horizontal="center" vertical="center"/>
    </xf>
    <xf numFmtId="0" fontId="56" fillId="9" borderId="3" xfId="2" applyFont="1" applyFill="1" applyBorder="1" applyAlignment="1">
      <alignment horizontal="center" vertical="center" wrapText="1"/>
    </xf>
    <xf numFmtId="0" fontId="63" fillId="9" borderId="3" xfId="2" applyFont="1" applyFill="1" applyBorder="1" applyAlignment="1">
      <alignment horizontal="center" vertical="center"/>
    </xf>
    <xf numFmtId="17" fontId="57" fillId="9" borderId="3" xfId="2" applyNumberFormat="1" applyFont="1" applyFill="1" applyBorder="1" applyAlignment="1">
      <alignment horizontal="center" vertical="center" wrapText="1"/>
    </xf>
    <xf numFmtId="0" fontId="44" fillId="9" borderId="4" xfId="2" applyFont="1" applyFill="1" applyBorder="1" applyAlignment="1">
      <alignment horizontal="center" vertical="center"/>
    </xf>
    <xf numFmtId="9" fontId="44" fillId="0" borderId="74" xfId="5" applyFont="1" applyBorder="1" applyAlignment="1">
      <alignment horizontal="center" vertical="center"/>
    </xf>
    <xf numFmtId="0" fontId="44" fillId="33" borderId="74" xfId="2" applyFont="1" applyFill="1" applyBorder="1" applyAlignment="1">
      <alignment horizontal="center" vertical="center"/>
    </xf>
    <xf numFmtId="0" fontId="47" fillId="9" borderId="74" xfId="2" applyFont="1" applyFill="1" applyBorder="1" applyAlignment="1">
      <alignment horizontal="center" vertical="center"/>
    </xf>
    <xf numFmtId="0" fontId="47" fillId="9" borderId="4" xfId="2" applyFont="1" applyFill="1" applyBorder="1" applyAlignment="1">
      <alignment horizontal="center" vertical="center"/>
    </xf>
    <xf numFmtId="0" fontId="47" fillId="9" borderId="71" xfId="2" applyFont="1" applyFill="1" applyBorder="1" applyAlignment="1">
      <alignment horizontal="center" vertical="center" wrapText="1"/>
    </xf>
    <xf numFmtId="0" fontId="44" fillId="0" borderId="74" xfId="2" applyFont="1" applyBorder="1" applyAlignment="1">
      <alignment horizontal="center" vertical="center"/>
    </xf>
    <xf numFmtId="0" fontId="44" fillId="0" borderId="71" xfId="2" applyFont="1" applyBorder="1" applyAlignment="1">
      <alignment horizontal="center" vertical="center"/>
    </xf>
    <xf numFmtId="0" fontId="129" fillId="9" borderId="71" xfId="2" applyFont="1" applyFill="1" applyBorder="1" applyAlignment="1">
      <alignment horizontal="center" vertical="center" wrapText="1"/>
    </xf>
    <xf numFmtId="0" fontId="130" fillId="9" borderId="5" xfId="2" applyFont="1" applyFill="1" applyBorder="1" applyAlignment="1">
      <alignment horizontal="center" vertical="center" wrapText="1"/>
    </xf>
    <xf numFmtId="0" fontId="130" fillId="9" borderId="4" xfId="2" applyFont="1" applyFill="1" applyBorder="1" applyAlignment="1">
      <alignment horizontal="center" vertical="center" wrapText="1"/>
    </xf>
    <xf numFmtId="0" fontId="130" fillId="9" borderId="73" xfId="2" applyFont="1" applyFill="1" applyBorder="1" applyAlignment="1">
      <alignment horizontal="center" vertical="center" wrapText="1"/>
    </xf>
    <xf numFmtId="0" fontId="133" fillId="30" borderId="3" xfId="2" applyFont="1" applyFill="1" applyBorder="1" applyAlignment="1">
      <alignment horizontal="center" vertical="center"/>
    </xf>
    <xf numFmtId="0" fontId="130" fillId="9" borderId="74" xfId="2" applyFont="1" applyFill="1" applyBorder="1" applyAlignment="1">
      <alignment horizontal="center" vertical="center"/>
    </xf>
    <xf numFmtId="0" fontId="130" fillId="9" borderId="73" xfId="2" applyFont="1" applyFill="1" applyBorder="1" applyAlignment="1">
      <alignment horizontal="center" vertical="center"/>
    </xf>
    <xf numFmtId="0" fontId="130" fillId="9" borderId="74" xfId="2" applyFont="1" applyFill="1" applyBorder="1" applyAlignment="1">
      <alignment horizontal="center" vertical="center" wrapText="1"/>
    </xf>
    <xf numFmtId="0" fontId="130" fillId="9" borderId="71" xfId="2" applyFont="1" applyFill="1" applyBorder="1" applyAlignment="1">
      <alignment horizontal="center" vertical="center" wrapText="1"/>
    </xf>
    <xf numFmtId="0" fontId="63" fillId="9" borderId="3" xfId="2" applyFont="1" applyFill="1" applyBorder="1" applyAlignment="1">
      <alignment horizontal="center" vertical="center" wrapText="1"/>
    </xf>
    <xf numFmtId="0" fontId="129" fillId="0" borderId="74" xfId="2" applyFont="1" applyBorder="1" applyAlignment="1">
      <alignment horizontal="center" vertical="center"/>
    </xf>
    <xf numFmtId="0" fontId="129" fillId="0" borderId="71" xfId="2" applyFont="1" applyBorder="1" applyAlignment="1">
      <alignment horizontal="center" vertical="center"/>
    </xf>
    <xf numFmtId="0" fontId="129" fillId="0" borderId="73" xfId="2" applyFont="1" applyBorder="1" applyAlignment="1">
      <alignment horizontal="center" vertical="center"/>
    </xf>
    <xf numFmtId="0" fontId="129" fillId="9" borderId="72" xfId="2" applyFont="1" applyFill="1" applyBorder="1" applyAlignment="1">
      <alignment horizontal="center" vertical="center" wrapText="1"/>
    </xf>
    <xf numFmtId="0" fontId="130" fillId="9" borderId="3" xfId="2" applyFont="1" applyFill="1" applyBorder="1" applyAlignment="1">
      <alignment horizontal="center" vertical="center"/>
    </xf>
    <xf numFmtId="0" fontId="130" fillId="9" borderId="72" xfId="2" applyFont="1" applyFill="1" applyBorder="1" applyAlignment="1">
      <alignment horizontal="center" vertical="center"/>
    </xf>
    <xf numFmtId="0" fontId="129" fillId="9" borderId="3" xfId="2" applyFont="1" applyFill="1" applyBorder="1" applyAlignment="1">
      <alignment horizontal="center" vertical="center"/>
    </xf>
    <xf numFmtId="0" fontId="129" fillId="9" borderId="72" xfId="2" applyFont="1" applyFill="1" applyBorder="1" applyAlignment="1">
      <alignment horizontal="center" vertical="center"/>
    </xf>
    <xf numFmtId="0" fontId="129" fillId="9" borderId="4" xfId="2" applyFont="1" applyFill="1" applyBorder="1" applyAlignment="1">
      <alignment horizontal="center" vertical="center" wrapText="1"/>
    </xf>
    <xf numFmtId="0" fontId="129" fillId="0" borderId="3" xfId="2" applyFont="1" applyBorder="1" applyAlignment="1">
      <alignment horizontal="center" vertical="center"/>
    </xf>
    <xf numFmtId="0" fontId="129" fillId="0" borderId="72" xfId="2" applyFont="1" applyBorder="1" applyAlignment="1">
      <alignment horizontal="center" vertical="center"/>
    </xf>
    <xf numFmtId="0" fontId="103" fillId="30" borderId="3" xfId="2" applyFont="1" applyFill="1" applyBorder="1" applyAlignment="1">
      <alignment horizontal="center" vertical="center"/>
    </xf>
    <xf numFmtId="0" fontId="61" fillId="9" borderId="75" xfId="2" applyFont="1" applyFill="1" applyBorder="1" applyAlignment="1">
      <alignment horizontal="center" vertical="center" wrapText="1"/>
    </xf>
    <xf numFmtId="0" fontId="61" fillId="9" borderId="3" xfId="2" applyFont="1" applyFill="1" applyBorder="1" applyAlignment="1">
      <alignment horizontal="center" vertical="center" wrapText="1"/>
    </xf>
    <xf numFmtId="0" fontId="61" fillId="9" borderId="5" xfId="2" applyFont="1" applyFill="1" applyBorder="1" applyAlignment="1">
      <alignment horizontal="center" vertical="center" wrapText="1"/>
    </xf>
    <xf numFmtId="0" fontId="59" fillId="0" borderId="71" xfId="2" applyFont="1" applyBorder="1" applyAlignment="1">
      <alignment horizontal="center" vertical="center" wrapText="1"/>
    </xf>
    <xf numFmtId="0" fontId="59" fillId="0" borderId="73" xfId="2" applyFont="1" applyBorder="1" applyAlignment="1">
      <alignment horizontal="center" vertical="center" wrapText="1"/>
    </xf>
    <xf numFmtId="0" fontId="61" fillId="9" borderId="74" xfId="2" applyFont="1" applyFill="1" applyBorder="1" applyAlignment="1">
      <alignment horizontal="center" vertical="center" wrapText="1"/>
    </xf>
    <xf numFmtId="0" fontId="61" fillId="9" borderId="71" xfId="2" applyFont="1" applyFill="1" applyBorder="1" applyAlignment="1">
      <alignment horizontal="center" vertical="center" wrapText="1"/>
    </xf>
    <xf numFmtId="0" fontId="61" fillId="9" borderId="4" xfId="2" applyFont="1" applyFill="1" applyBorder="1" applyAlignment="1">
      <alignment horizontal="center" vertical="center" wrapText="1"/>
    </xf>
    <xf numFmtId="0" fontId="59" fillId="0" borderId="14" xfId="2" applyFont="1" applyBorder="1" applyAlignment="1">
      <alignment horizontal="center" vertical="center" wrapText="1"/>
    </xf>
    <xf numFmtId="0" fontId="59" fillId="9" borderId="5" xfId="2" applyFont="1" applyFill="1" applyBorder="1" applyAlignment="1">
      <alignment horizontal="center" vertical="center"/>
    </xf>
    <xf numFmtId="0" fontId="59" fillId="9" borderId="71" xfId="2" applyFont="1" applyFill="1" applyBorder="1" applyAlignment="1">
      <alignment horizontal="center" vertical="center"/>
    </xf>
    <xf numFmtId="0" fontId="59" fillId="9" borderId="4" xfId="2" applyFont="1" applyFill="1" applyBorder="1" applyAlignment="1">
      <alignment horizontal="center" vertical="center"/>
    </xf>
    <xf numFmtId="0" fontId="59" fillId="10" borderId="73" xfId="2" applyFont="1" applyFill="1" applyBorder="1" applyAlignment="1">
      <alignment horizontal="center" vertical="center" wrapText="1"/>
    </xf>
    <xf numFmtId="9" fontId="59" fillId="9" borderId="73" xfId="5" applyFont="1" applyFill="1" applyBorder="1" applyAlignment="1">
      <alignment horizontal="center" vertical="center"/>
    </xf>
    <xf numFmtId="0" fontId="59" fillId="33" borderId="73" xfId="2" applyFont="1" applyFill="1" applyBorder="1" applyAlignment="1">
      <alignment horizontal="center" vertical="center"/>
    </xf>
    <xf numFmtId="9" fontId="59" fillId="0" borderId="73" xfId="5" applyFont="1" applyBorder="1" applyAlignment="1">
      <alignment horizontal="center" vertical="center"/>
    </xf>
    <xf numFmtId="0" fontId="59" fillId="0" borderId="71" xfId="2" applyFont="1" applyBorder="1" applyAlignment="1">
      <alignment horizontal="center" vertical="center"/>
    </xf>
    <xf numFmtId="0" fontId="59" fillId="0" borderId="73" xfId="2" applyFont="1" applyBorder="1" applyAlignment="1">
      <alignment horizontal="center" vertical="center"/>
    </xf>
    <xf numFmtId="0" fontId="59" fillId="0" borderId="73" xfId="2" quotePrefix="1" applyFont="1" applyBorder="1" applyAlignment="1">
      <alignment horizontal="center" vertical="center" wrapText="1"/>
    </xf>
    <xf numFmtId="0" fontId="61" fillId="9" borderId="73" xfId="2" applyFont="1" applyFill="1" applyBorder="1" applyAlignment="1">
      <alignment horizontal="center" vertical="center"/>
    </xf>
    <xf numFmtId="0" fontId="59" fillId="9" borderId="71" xfId="2" applyFont="1" applyFill="1" applyBorder="1" applyAlignment="1">
      <alignment horizontal="center" vertical="center" wrapText="1"/>
    </xf>
    <xf numFmtId="0" fontId="59" fillId="9" borderId="73" xfId="2" applyFont="1" applyFill="1" applyBorder="1" applyAlignment="1">
      <alignment horizontal="center" vertical="center" wrapText="1"/>
    </xf>
    <xf numFmtId="0" fontId="61" fillId="0" borderId="73" xfId="2" applyFont="1" applyBorder="1" applyAlignment="1">
      <alignment horizontal="center" vertical="center" wrapText="1"/>
    </xf>
    <xf numFmtId="0" fontId="61" fillId="9" borderId="73" xfId="2" applyFont="1" applyFill="1" applyBorder="1" applyAlignment="1">
      <alignment horizontal="center" vertical="center" wrapText="1"/>
    </xf>
    <xf numFmtId="0" fontId="59" fillId="42" borderId="3" xfId="2" applyFont="1" applyFill="1" applyBorder="1" applyAlignment="1">
      <alignment horizontal="center" vertical="center"/>
    </xf>
    <xf numFmtId="0" fontId="61" fillId="9" borderId="3" xfId="2" applyFont="1" applyFill="1" applyBorder="1" applyAlignment="1">
      <alignment horizontal="center" vertical="center"/>
    </xf>
    <xf numFmtId="0" fontId="61" fillId="9" borderId="72" xfId="2" applyFont="1" applyFill="1" applyBorder="1" applyAlignment="1">
      <alignment horizontal="center" vertical="center"/>
    </xf>
    <xf numFmtId="0" fontId="59" fillId="9" borderId="3" xfId="2" applyFont="1" applyFill="1" applyBorder="1" applyAlignment="1">
      <alignment horizontal="center" vertical="center" wrapText="1"/>
    </xf>
    <xf numFmtId="0" fontId="59" fillId="9" borderId="72" xfId="2" applyFont="1" applyFill="1" applyBorder="1" applyAlignment="1">
      <alignment horizontal="center" vertical="center" wrapText="1"/>
    </xf>
    <xf numFmtId="0" fontId="59" fillId="9" borderId="3" xfId="2" applyFont="1" applyFill="1" applyBorder="1" applyAlignment="1">
      <alignment horizontal="center" vertical="center"/>
    </xf>
    <xf numFmtId="0" fontId="59" fillId="9" borderId="72" xfId="2" applyFont="1" applyFill="1" applyBorder="1" applyAlignment="1">
      <alignment horizontal="center" vertical="center"/>
    </xf>
    <xf numFmtId="0" fontId="59" fillId="0" borderId="3" xfId="2" applyFont="1" applyBorder="1" applyAlignment="1">
      <alignment horizontal="center" vertical="center" wrapText="1"/>
    </xf>
    <xf numFmtId="0" fontId="59" fillId="0" borderId="3" xfId="2" applyFont="1" applyBorder="1" applyAlignment="1">
      <alignment horizontal="center" vertical="center"/>
    </xf>
    <xf numFmtId="0" fontId="59" fillId="0" borderId="72" xfId="2" applyFont="1" applyBorder="1" applyAlignment="1">
      <alignment horizontal="center" vertical="center"/>
    </xf>
    <xf numFmtId="0" fontId="61" fillId="9" borderId="72" xfId="2" applyFont="1" applyFill="1" applyBorder="1" applyAlignment="1">
      <alignment horizontal="center" vertical="center" wrapText="1"/>
    </xf>
    <xf numFmtId="0" fontId="61" fillId="0" borderId="3" xfId="2" applyFont="1" applyBorder="1" applyAlignment="1">
      <alignment horizontal="center" vertical="center" wrapText="1"/>
    </xf>
    <xf numFmtId="0" fontId="61" fillId="0" borderId="72" xfId="2" applyFont="1" applyBorder="1" applyAlignment="1">
      <alignment horizontal="center" vertical="center" wrapText="1"/>
    </xf>
    <xf numFmtId="0" fontId="62" fillId="10" borderId="73" xfId="2" applyFont="1" applyFill="1" applyBorder="1" applyAlignment="1">
      <alignment horizontal="left" vertical="center" wrapText="1"/>
    </xf>
    <xf numFmtId="0" fontId="59" fillId="9" borderId="74" xfId="2" applyFont="1" applyFill="1" applyBorder="1" applyAlignment="1">
      <alignment horizontal="center" vertical="center" wrapText="1"/>
    </xf>
    <xf numFmtId="0" fontId="61" fillId="9" borderId="74" xfId="2" applyFont="1" applyFill="1" applyBorder="1" applyAlignment="1">
      <alignment horizontal="center" vertical="center"/>
    </xf>
    <xf numFmtId="0" fontId="59" fillId="9" borderId="74" xfId="2" applyFont="1" applyFill="1" applyBorder="1" applyAlignment="1">
      <alignment horizontal="center" vertical="center"/>
    </xf>
    <xf numFmtId="0" fontId="59" fillId="9" borderId="73" xfId="2" applyFont="1" applyFill="1" applyBorder="1" applyAlignment="1">
      <alignment horizontal="center" vertical="center"/>
    </xf>
    <xf numFmtId="0" fontId="61" fillId="42" borderId="73" xfId="2" applyFont="1" applyFill="1" applyBorder="1" applyAlignment="1">
      <alignment horizontal="center" vertical="center"/>
    </xf>
    <xf numFmtId="9" fontId="61" fillId="9" borderId="74" xfId="2" applyNumberFormat="1" applyFont="1" applyFill="1" applyBorder="1" applyAlignment="1">
      <alignment horizontal="center" vertical="center"/>
    </xf>
    <xf numFmtId="0" fontId="59" fillId="42" borderId="4" xfId="2" applyFont="1" applyFill="1" applyBorder="1" applyAlignment="1">
      <alignment horizontal="center" vertical="center"/>
    </xf>
    <xf numFmtId="9" fontId="61" fillId="9" borderId="74" xfId="5" applyFont="1" applyFill="1" applyBorder="1" applyAlignment="1">
      <alignment horizontal="center" vertical="center"/>
    </xf>
    <xf numFmtId="9" fontId="61" fillId="9" borderId="4" xfId="5" applyFont="1" applyFill="1" applyBorder="1" applyAlignment="1">
      <alignment horizontal="center" vertical="center"/>
    </xf>
    <xf numFmtId="0" fontId="61" fillId="39" borderId="74" xfId="2" applyFont="1" applyFill="1" applyBorder="1" applyAlignment="1">
      <alignment horizontal="center" vertical="center"/>
    </xf>
    <xf numFmtId="0" fontId="61" fillId="39" borderId="4" xfId="2" applyFont="1" applyFill="1" applyBorder="1" applyAlignment="1">
      <alignment horizontal="center" vertical="center"/>
    </xf>
    <xf numFmtId="9" fontId="61" fillId="9" borderId="74" xfId="5" applyFont="1" applyFill="1" applyBorder="1" applyAlignment="1">
      <alignment horizontal="center" vertical="center" wrapText="1"/>
    </xf>
    <xf numFmtId="9" fontId="61" fillId="9" borderId="4" xfId="5" applyFont="1" applyFill="1" applyBorder="1" applyAlignment="1">
      <alignment horizontal="center" vertical="center" wrapText="1"/>
    </xf>
    <xf numFmtId="0" fontId="59" fillId="9" borderId="4" xfId="2" applyFont="1" applyFill="1" applyBorder="1" applyAlignment="1">
      <alignment horizontal="center" vertical="center" wrapText="1"/>
    </xf>
    <xf numFmtId="0" fontId="59" fillId="0" borderId="4" xfId="2" applyFont="1" applyBorder="1" applyAlignment="1">
      <alignment horizontal="center" vertical="center"/>
    </xf>
    <xf numFmtId="0" fontId="47" fillId="9" borderId="72" xfId="2" applyFont="1" applyFill="1" applyBorder="1" applyAlignment="1">
      <alignment horizontal="center" vertical="center"/>
    </xf>
    <xf numFmtId="0" fontId="44" fillId="0" borderId="73" xfId="2" applyFont="1" applyBorder="1" applyAlignment="1">
      <alignment horizontal="center" vertical="center"/>
    </xf>
    <xf numFmtId="0" fontId="47" fillId="9" borderId="5" xfId="2" applyFont="1" applyFill="1" applyBorder="1" applyAlignment="1">
      <alignment horizontal="center" vertical="center"/>
    </xf>
    <xf numFmtId="0" fontId="44" fillId="33" borderId="40" xfId="2" applyFont="1" applyFill="1" applyBorder="1" applyAlignment="1">
      <alignment horizontal="center" vertical="center"/>
    </xf>
    <xf numFmtId="0" fontId="44" fillId="0" borderId="3" xfId="2" applyFont="1" applyBorder="1" applyAlignment="1">
      <alignment horizontal="center" vertical="center" wrapText="1"/>
    </xf>
    <xf numFmtId="0" fontId="44" fillId="0" borderId="40" xfId="2" applyFont="1" applyBorder="1" applyAlignment="1">
      <alignment horizontal="center" vertical="center"/>
    </xf>
    <xf numFmtId="0" fontId="45" fillId="9" borderId="2" xfId="2" applyFont="1" applyFill="1" applyAlignment="1">
      <alignment horizontal="center"/>
    </xf>
    <xf numFmtId="0" fontId="44" fillId="9" borderId="2" xfId="2" applyFont="1" applyFill="1" applyAlignment="1">
      <alignment horizontal="center" vertical="center"/>
    </xf>
    <xf numFmtId="0" fontId="116" fillId="0" borderId="4" xfId="2" applyFont="1" applyBorder="1" applyAlignment="1">
      <alignment horizontal="center" vertical="center"/>
    </xf>
    <xf numFmtId="0" fontId="116" fillId="0" borderId="3" xfId="2" applyFont="1" applyBorder="1" applyAlignment="1">
      <alignment horizontal="center" vertical="center"/>
    </xf>
    <xf numFmtId="0" fontId="80" fillId="9" borderId="4" xfId="2" applyFont="1" applyFill="1" applyBorder="1" applyAlignment="1">
      <alignment horizontal="center" vertical="center"/>
    </xf>
    <xf numFmtId="0" fontId="116" fillId="9" borderId="74" xfId="2" applyFont="1" applyFill="1" applyBorder="1" applyAlignment="1">
      <alignment horizontal="center" vertical="center" wrapText="1"/>
    </xf>
    <xf numFmtId="0" fontId="80" fillId="0" borderId="3" xfId="2" applyFont="1" applyBorder="1" applyAlignment="1">
      <alignment horizontal="center" vertical="center" wrapText="1"/>
    </xf>
    <xf numFmtId="0" fontId="80" fillId="31" borderId="71" xfId="2" applyFont="1" applyFill="1" applyBorder="1" applyAlignment="1">
      <alignment horizontal="center" vertical="center"/>
    </xf>
    <xf numFmtId="0" fontId="80" fillId="31" borderId="73" xfId="2" applyFont="1" applyFill="1" applyBorder="1" applyAlignment="1">
      <alignment horizontal="center" vertical="center"/>
    </xf>
    <xf numFmtId="0" fontId="116" fillId="0" borderId="73" xfId="2" applyFont="1" applyBorder="1" applyAlignment="1">
      <alignment horizontal="center" vertical="center"/>
    </xf>
    <xf numFmtId="0" fontId="55" fillId="9" borderId="2" xfId="2" applyFont="1" applyFill="1" applyAlignment="1">
      <alignment horizontal="center" vertical="center"/>
    </xf>
    <xf numFmtId="0" fontId="61" fillId="0" borderId="4" xfId="2" applyFont="1" applyBorder="1" applyAlignment="1">
      <alignment horizontal="center" vertical="center" wrapText="1"/>
    </xf>
    <xf numFmtId="0" fontId="59" fillId="9" borderId="5" xfId="2" applyFont="1" applyFill="1" applyBorder="1" applyAlignment="1">
      <alignment horizontal="center" vertical="center" wrapText="1"/>
    </xf>
    <xf numFmtId="0" fontId="61" fillId="44" borderId="74" xfId="2" applyFont="1" applyFill="1" applyBorder="1" applyAlignment="1">
      <alignment horizontal="center" vertical="center"/>
    </xf>
    <xf numFmtId="0" fontId="59" fillId="9" borderId="2" xfId="2" applyFont="1" applyFill="1" applyAlignment="1">
      <alignment horizontal="center" vertical="center" wrapText="1"/>
    </xf>
    <xf numFmtId="0" fontId="59" fillId="9" borderId="46" xfId="2" applyFont="1" applyFill="1" applyBorder="1" applyAlignment="1">
      <alignment horizontal="center" vertical="center" wrapText="1"/>
    </xf>
    <xf numFmtId="0" fontId="61" fillId="9" borderId="46" xfId="2" applyFont="1" applyFill="1" applyBorder="1" applyAlignment="1">
      <alignment horizontal="center" vertical="center" wrapText="1"/>
    </xf>
    <xf numFmtId="0" fontId="59" fillId="9" borderId="2" xfId="2" applyFont="1" applyFill="1" applyAlignment="1">
      <alignment horizontal="center" vertical="center"/>
    </xf>
    <xf numFmtId="0" fontId="59" fillId="9" borderId="14" xfId="2" applyFont="1" applyFill="1" applyBorder="1" applyAlignment="1">
      <alignment horizontal="center" vertical="center"/>
    </xf>
    <xf numFmtId="0" fontId="59" fillId="9" borderId="2" xfId="2" quotePrefix="1" applyFont="1" applyFill="1" applyAlignment="1">
      <alignment horizontal="center" vertical="center" wrapText="1"/>
    </xf>
    <xf numFmtId="0" fontId="125" fillId="9" borderId="2" xfId="2" applyFont="1" applyFill="1" applyBorder="1" applyAlignment="1">
      <alignment vertical="center"/>
    </xf>
    <xf numFmtId="0" fontId="101" fillId="9" borderId="2" xfId="2" applyFont="1" applyFill="1" applyBorder="1" applyAlignment="1">
      <alignment horizontal="center" vertical="center"/>
    </xf>
    <xf numFmtId="0" fontId="130" fillId="9" borderId="94" xfId="2" applyFont="1" applyFill="1" applyBorder="1" applyAlignment="1">
      <alignment horizontal="center" vertical="center" wrapText="1"/>
    </xf>
    <xf numFmtId="0" fontId="130" fillId="9" borderId="95" xfId="2" applyFont="1" applyFill="1" applyBorder="1" applyAlignment="1">
      <alignment horizontal="center" vertical="center" wrapText="1"/>
    </xf>
    <xf numFmtId="0" fontId="97" fillId="9" borderId="95" xfId="2" applyFont="1" applyFill="1" applyBorder="1" applyAlignment="1">
      <alignment horizontal="center" vertical="center" wrapText="1"/>
    </xf>
    <xf numFmtId="0" fontId="130" fillId="9" borderId="96" xfId="2" applyFont="1" applyFill="1" applyBorder="1" applyAlignment="1">
      <alignment horizontal="center" vertical="center" wrapText="1"/>
    </xf>
    <xf numFmtId="0" fontId="59" fillId="37" borderId="80" xfId="2" applyFont="1" applyFill="1" applyBorder="1" applyAlignment="1">
      <alignment horizontal="center" vertical="center"/>
    </xf>
    <xf numFmtId="0" fontId="59" fillId="9" borderId="74" xfId="2" applyFont="1" applyFill="1" applyBorder="1" applyAlignment="1">
      <alignment horizontal="left" vertical="center" wrapText="1"/>
    </xf>
    <xf numFmtId="0" fontId="59" fillId="9" borderId="74" xfId="2" applyFont="1" applyFill="1" applyBorder="1" applyAlignment="1">
      <alignment vertical="center" wrapText="1"/>
    </xf>
    <xf numFmtId="14" fontId="59" fillId="9" borderId="74" xfId="2" applyNumberFormat="1" applyFont="1" applyFill="1" applyBorder="1" applyAlignment="1">
      <alignment horizontal="center" vertical="center" wrapText="1"/>
    </xf>
    <xf numFmtId="0" fontId="59" fillId="42" borderId="73" xfId="2" applyFont="1" applyFill="1" applyBorder="1" applyAlignment="1">
      <alignment horizontal="center" vertical="center"/>
    </xf>
    <xf numFmtId="0" fontId="59" fillId="9" borderId="97" xfId="2" applyFont="1" applyFill="1" applyBorder="1" applyAlignment="1">
      <alignment vertical="center" wrapText="1"/>
    </xf>
    <xf numFmtId="0" fontId="61" fillId="9" borderId="98" xfId="2" applyFont="1" applyFill="1" applyBorder="1" applyAlignment="1">
      <alignment horizontal="center" vertical="center" wrapText="1"/>
    </xf>
    <xf numFmtId="9" fontId="61" fillId="0" borderId="72" xfId="2" applyNumberFormat="1" applyFont="1" applyBorder="1" applyAlignment="1">
      <alignment horizontal="center" vertical="center"/>
    </xf>
    <xf numFmtId="0" fontId="61" fillId="37" borderId="72" xfId="2" applyFont="1" applyFill="1" applyBorder="1" applyAlignment="1">
      <alignment horizontal="center" vertical="center"/>
    </xf>
    <xf numFmtId="0" fontId="61" fillId="11" borderId="72" xfId="2" applyFont="1" applyFill="1" applyBorder="1" applyAlignment="1">
      <alignment horizontal="center" vertical="center"/>
    </xf>
    <xf numFmtId="0" fontId="61" fillId="9" borderId="99" xfId="2" applyFont="1" applyFill="1" applyBorder="1" applyAlignment="1">
      <alignment horizontal="center" vertical="center"/>
    </xf>
    <xf numFmtId="0" fontId="59" fillId="9" borderId="80" xfId="2" quotePrefix="1" applyFont="1" applyFill="1" applyBorder="1" applyAlignment="1">
      <alignment vertical="center" wrapText="1"/>
    </xf>
    <xf numFmtId="0" fontId="62" fillId="10" borderId="99" xfId="2" applyFont="1" applyFill="1" applyBorder="1" applyAlignment="1">
      <alignment horizontal="left" vertical="center" wrapText="1"/>
    </xf>
    <xf numFmtId="0" fontId="59" fillId="44" borderId="4" xfId="2" applyFont="1" applyFill="1" applyBorder="1" applyAlignment="1">
      <alignment vertical="center"/>
    </xf>
    <xf numFmtId="0" fontId="61" fillId="11" borderId="4" xfId="2" applyFont="1" applyFill="1" applyBorder="1" applyAlignment="1">
      <alignment vertical="center"/>
    </xf>
    <xf numFmtId="0" fontId="47" fillId="0" borderId="5" xfId="2" applyFont="1" applyBorder="1" applyAlignment="1">
      <alignment horizontal="center" vertical="center" wrapText="1"/>
    </xf>
    <xf numFmtId="0" fontId="44" fillId="0" borderId="5" xfId="2" applyFont="1" applyBorder="1" applyAlignment="1">
      <alignment horizontal="center" vertical="center"/>
    </xf>
    <xf numFmtId="9" fontId="47" fillId="9" borderId="5" xfId="5" applyFont="1" applyFill="1" applyBorder="1" applyAlignment="1">
      <alignment horizontal="center" vertical="center"/>
    </xf>
    <xf numFmtId="0" fontId="47" fillId="48" borderId="5" xfId="2" applyFont="1" applyFill="1" applyBorder="1" applyAlignment="1">
      <alignment horizontal="center" vertical="center"/>
    </xf>
    <xf numFmtId="9" fontId="47" fillId="9" borderId="5" xfId="5" applyFont="1" applyFill="1" applyBorder="1" applyAlignment="1">
      <alignment horizontal="center" vertical="center" wrapText="1"/>
    </xf>
    <xf numFmtId="0" fontId="44" fillId="41" borderId="5" xfId="2" applyFont="1" applyFill="1" applyBorder="1" applyAlignment="1">
      <alignment horizontal="center" vertical="center"/>
    </xf>
    <xf numFmtId="0" fontId="47" fillId="0" borderId="74" xfId="2" applyFont="1" applyBorder="1" applyAlignment="1">
      <alignment horizontal="center" vertical="center" wrapText="1"/>
    </xf>
    <xf numFmtId="0" fontId="47" fillId="43" borderId="74" xfId="2" applyFont="1" applyFill="1" applyBorder="1" applyAlignment="1">
      <alignment horizontal="center" vertical="center"/>
    </xf>
    <xf numFmtId="9" fontId="47" fillId="9" borderId="74" xfId="5" applyFont="1" applyFill="1" applyBorder="1" applyAlignment="1">
      <alignment horizontal="center" vertical="center" wrapText="1"/>
    </xf>
    <xf numFmtId="0" fontId="47" fillId="11" borderId="74" xfId="2" applyFont="1" applyFill="1" applyBorder="1" applyAlignment="1">
      <alignment horizontal="center" vertical="center"/>
    </xf>
    <xf numFmtId="0" fontId="8" fillId="9" borderId="2" xfId="2" applyFill="1" applyBorder="1" applyAlignment="1">
      <alignment horizontal="center"/>
    </xf>
    <xf numFmtId="0" fontId="65" fillId="9" borderId="80" xfId="2" applyFont="1" applyFill="1" applyBorder="1" applyAlignment="1">
      <alignment horizontal="center" vertical="center" wrapText="1"/>
    </xf>
    <xf numFmtId="0" fontId="81" fillId="9" borderId="80" xfId="2" applyFont="1" applyFill="1" applyBorder="1" applyAlignment="1">
      <alignment horizontal="center" vertical="center" wrapText="1"/>
    </xf>
    <xf numFmtId="0" fontId="81" fillId="9" borderId="80" xfId="2" applyFont="1" applyFill="1" applyBorder="1" applyAlignment="1">
      <alignment horizontal="center" vertical="center"/>
    </xf>
    <xf numFmtId="0" fontId="97" fillId="9" borderId="80" xfId="2" quotePrefix="1" applyFont="1" applyFill="1" applyBorder="1" applyAlignment="1">
      <alignment horizontal="center" vertical="center" wrapText="1"/>
    </xf>
    <xf numFmtId="0" fontId="47" fillId="44" borderId="80" xfId="2" applyFont="1" applyFill="1" applyBorder="1" applyAlignment="1">
      <alignment horizontal="center" vertical="center"/>
    </xf>
    <xf numFmtId="0" fontId="47" fillId="11" borderId="80" xfId="2" applyFont="1" applyFill="1" applyBorder="1" applyAlignment="1">
      <alignment horizontal="center" vertical="center"/>
    </xf>
    <xf numFmtId="0" fontId="47" fillId="42" borderId="80" xfId="2" applyFont="1" applyFill="1" applyBorder="1" applyAlignment="1">
      <alignment horizontal="center" vertical="center"/>
    </xf>
    <xf numFmtId="0" fontId="44" fillId="9" borderId="80" xfId="2" applyFont="1" applyFill="1" applyBorder="1" applyAlignment="1">
      <alignment horizontal="center" vertical="center"/>
    </xf>
    <xf numFmtId="0" fontId="80" fillId="9" borderId="80" xfId="2" applyFont="1" applyFill="1" applyBorder="1" applyAlignment="1">
      <alignment horizontal="center" vertical="center" wrapText="1"/>
    </xf>
    <xf numFmtId="0" fontId="80" fillId="0" borderId="80" xfId="2" applyFont="1" applyBorder="1" applyAlignment="1">
      <alignment vertical="center" wrapText="1"/>
    </xf>
    <xf numFmtId="9" fontId="47" fillId="9" borderId="44" xfId="5" applyFont="1" applyFill="1" applyBorder="1" applyAlignment="1">
      <alignment horizontal="center" vertical="center"/>
    </xf>
    <xf numFmtId="0" fontId="47" fillId="44" borderId="44" xfId="2" applyFont="1" applyFill="1" applyBorder="1" applyAlignment="1">
      <alignment horizontal="center" vertical="center"/>
    </xf>
    <xf numFmtId="9" fontId="47" fillId="9" borderId="44" xfId="5" applyFont="1" applyFill="1" applyBorder="1" applyAlignment="1">
      <alignment horizontal="center" vertical="center" wrapText="1"/>
    </xf>
    <xf numFmtId="0" fontId="55" fillId="9" borderId="80" xfId="2" applyFont="1" applyFill="1" applyBorder="1" applyAlignment="1">
      <alignment horizontal="center" vertical="center"/>
    </xf>
    <xf numFmtId="17" fontId="80" fillId="9" borderId="80" xfId="2" applyNumberFormat="1" applyFont="1" applyFill="1" applyBorder="1" applyAlignment="1">
      <alignment horizontal="center" vertical="center" wrapText="1"/>
    </xf>
    <xf numFmtId="0" fontId="81" fillId="9" borderId="80" xfId="2" applyFont="1" applyFill="1" applyBorder="1" applyAlignment="1">
      <alignment horizontal="left" vertical="center" wrapText="1"/>
    </xf>
    <xf numFmtId="0" fontId="81" fillId="9" borderId="4" xfId="2" applyFont="1" applyFill="1" applyBorder="1" applyAlignment="1">
      <alignment horizontal="justify" vertical="center" wrapText="1"/>
    </xf>
    <xf numFmtId="0" fontId="84" fillId="9" borderId="71" xfId="2" applyFont="1" applyFill="1" applyBorder="1" applyAlignment="1">
      <alignment vertical="center" wrapText="1"/>
    </xf>
    <xf numFmtId="0" fontId="81" fillId="9" borderId="3" xfId="2" applyFont="1" applyFill="1" applyBorder="1" applyAlignment="1">
      <alignment horizontal="center" vertical="center" wrapText="1"/>
    </xf>
    <xf numFmtId="0" fontId="84" fillId="9" borderId="3" xfId="2" applyFont="1" applyFill="1" applyBorder="1" applyAlignment="1">
      <alignment horizontal="justify" vertical="center" wrapText="1"/>
    </xf>
    <xf numFmtId="0" fontId="84" fillId="9" borderId="73" xfId="2" applyFont="1" applyFill="1" applyBorder="1" applyAlignment="1">
      <alignment horizontal="justify" vertical="center" wrapText="1"/>
    </xf>
    <xf numFmtId="0" fontId="47" fillId="9" borderId="100" xfId="2" applyFont="1" applyFill="1" applyBorder="1" applyAlignment="1">
      <alignment horizontal="center" vertical="center" wrapText="1"/>
    </xf>
    <xf numFmtId="0" fontId="47" fillId="9" borderId="101" xfId="2" applyFont="1" applyFill="1" applyBorder="1" applyAlignment="1">
      <alignment horizontal="center" vertical="center" wrapText="1"/>
    </xf>
    <xf numFmtId="0" fontId="47" fillId="9" borderId="102" xfId="2" applyFont="1" applyFill="1" applyBorder="1" applyAlignment="1">
      <alignment horizontal="center" vertical="center" wrapText="1"/>
    </xf>
    <xf numFmtId="0" fontId="47" fillId="9" borderId="103" xfId="2" applyFont="1" applyFill="1" applyBorder="1" applyAlignment="1">
      <alignment horizontal="center" vertical="center" wrapText="1"/>
    </xf>
    <xf numFmtId="0" fontId="119" fillId="9" borderId="3" xfId="2" applyFont="1" applyFill="1" applyBorder="1" applyAlignment="1">
      <alignment vertical="center" wrapText="1"/>
    </xf>
    <xf numFmtId="0" fontId="119" fillId="9" borderId="3" xfId="2" applyFont="1" applyFill="1" applyBorder="1" applyAlignment="1">
      <alignment vertical="center"/>
    </xf>
    <xf numFmtId="0" fontId="147" fillId="9" borderId="80" xfId="2" applyFont="1" applyFill="1" applyBorder="1" applyAlignment="1">
      <alignment horizontal="center" vertical="center" wrapText="1"/>
    </xf>
    <xf numFmtId="0" fontId="147" fillId="9" borderId="80" xfId="2" applyFont="1" applyFill="1" applyBorder="1" applyAlignment="1">
      <alignment horizontal="center" vertical="center"/>
    </xf>
    <xf numFmtId="0" fontId="147" fillId="9" borderId="80" xfId="2" quotePrefix="1" applyFont="1" applyFill="1" applyBorder="1" applyAlignment="1">
      <alignment horizontal="center" vertical="center" wrapText="1"/>
    </xf>
    <xf numFmtId="9" fontId="147" fillId="9" borderId="80" xfId="5" applyFont="1" applyFill="1" applyBorder="1" applyAlignment="1">
      <alignment horizontal="center" vertical="center"/>
    </xf>
    <xf numFmtId="0" fontId="147" fillId="44" borderId="80" xfId="2" applyFont="1" applyFill="1" applyBorder="1" applyAlignment="1">
      <alignment horizontal="center" vertical="center"/>
    </xf>
    <xf numFmtId="0" fontId="147" fillId="42" borderId="80" xfId="2" applyFont="1" applyFill="1" applyBorder="1" applyAlignment="1">
      <alignment horizontal="center" vertical="center"/>
    </xf>
    <xf numFmtId="0" fontId="147" fillId="11" borderId="80" xfId="2" applyFont="1" applyFill="1" applyBorder="1" applyAlignment="1">
      <alignment horizontal="center" vertical="center"/>
    </xf>
    <xf numFmtId="0" fontId="147" fillId="9" borderId="73" xfId="2" applyFont="1" applyFill="1" applyBorder="1" applyAlignment="1">
      <alignment horizontal="center" vertical="center"/>
    </xf>
    <xf numFmtId="0" fontId="147" fillId="9" borderId="72" xfId="2" applyFont="1" applyFill="1" applyBorder="1" applyAlignment="1">
      <alignment horizontal="center" vertical="center" wrapText="1"/>
    </xf>
    <xf numFmtId="0" fontId="100" fillId="9" borderId="80" xfId="2" applyFont="1" applyFill="1" applyBorder="1" applyAlignment="1">
      <alignment horizontal="center" vertical="center"/>
    </xf>
    <xf numFmtId="0" fontId="100" fillId="0" borderId="80" xfId="2" applyFont="1" applyBorder="1" applyAlignment="1">
      <alignment horizontal="center" vertical="center"/>
    </xf>
    <xf numFmtId="9" fontId="147" fillId="9" borderId="80" xfId="5" applyFont="1" applyFill="1" applyBorder="1" applyAlignment="1">
      <alignment horizontal="center" vertical="center" wrapText="1"/>
    </xf>
    <xf numFmtId="0" fontId="59" fillId="10" borderId="80"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59" fillId="9" borderId="72" xfId="8" applyFont="1" applyFill="1" applyBorder="1" applyAlignment="1">
      <alignment horizontal="center" vertical="center"/>
    </xf>
    <xf numFmtId="0" fontId="59" fillId="9" borderId="72" xfId="8" applyFont="1" applyFill="1" applyBorder="1" applyAlignment="1">
      <alignment horizontal="justify" vertical="center" wrapText="1"/>
    </xf>
    <xf numFmtId="0" fontId="61" fillId="9" borderId="72" xfId="8" applyFont="1" applyFill="1" applyBorder="1" applyAlignment="1">
      <alignment horizontal="justify" vertical="center" wrapText="1"/>
    </xf>
    <xf numFmtId="0" fontId="59" fillId="9" borderId="72" xfId="8" applyFont="1" applyFill="1" applyBorder="1" applyAlignment="1" applyProtection="1">
      <alignment horizontal="center" vertical="center"/>
      <protection hidden="1"/>
    </xf>
    <xf numFmtId="9" fontId="59" fillId="2" borderId="72" xfId="8" applyNumberFormat="1" applyFont="1" applyFill="1" applyBorder="1" applyAlignment="1">
      <alignment horizontal="center" vertical="center"/>
    </xf>
    <xf numFmtId="0" fontId="59" fillId="9" borderId="74" xfId="8" applyFont="1" applyFill="1" applyBorder="1" applyAlignment="1">
      <alignment horizontal="center" vertical="center"/>
    </xf>
    <xf numFmtId="0" fontId="59" fillId="9" borderId="3" xfId="8" applyFont="1" applyFill="1" applyBorder="1" applyAlignment="1">
      <alignment horizontal="center" vertical="center"/>
    </xf>
    <xf numFmtId="0" fontId="59" fillId="9" borderId="3" xfId="8" applyFont="1" applyFill="1" applyBorder="1" applyAlignment="1">
      <alignment horizontal="center" vertical="center" wrapText="1"/>
    </xf>
    <xf numFmtId="0" fontId="59" fillId="9" borderId="5" xfId="8" applyFont="1" applyFill="1" applyBorder="1" applyAlignment="1">
      <alignment horizontal="center" vertical="center"/>
    </xf>
    <xf numFmtId="0" fontId="59" fillId="9" borderId="73" xfId="8" applyFont="1" applyFill="1" applyBorder="1" applyAlignment="1">
      <alignment horizontal="center" vertical="center" wrapText="1"/>
    </xf>
    <xf numFmtId="0" fontId="47" fillId="9" borderId="104" xfId="2" applyFont="1" applyFill="1" applyBorder="1" applyAlignment="1">
      <alignment horizontal="center" vertical="center" wrapText="1"/>
    </xf>
    <xf numFmtId="0" fontId="97" fillId="9" borderId="105" xfId="2" applyFont="1" applyFill="1" applyBorder="1" applyAlignment="1">
      <alignment horizontal="center" vertical="center" wrapText="1"/>
    </xf>
    <xf numFmtId="0" fontId="44" fillId="0" borderId="88" xfId="2" applyFont="1" applyBorder="1" applyAlignment="1">
      <alignment horizontal="center" vertical="center"/>
    </xf>
    <xf numFmtId="0" fontId="3" fillId="0" borderId="54" xfId="2" applyFont="1" applyBorder="1" applyAlignment="1">
      <alignment horizontal="center" vertical="center" wrapText="1"/>
    </xf>
    <xf numFmtId="0" fontId="3" fillId="0" borderId="59" xfId="2" applyFont="1" applyBorder="1" applyAlignment="1">
      <alignment horizontal="center" vertical="center" wrapText="1"/>
    </xf>
    <xf numFmtId="0" fontId="11" fillId="29" borderId="32" xfId="2" applyFont="1" applyFill="1" applyBorder="1" applyAlignment="1">
      <alignment horizontal="center" vertical="center" wrapText="1"/>
    </xf>
    <xf numFmtId="0" fontId="3" fillId="24" borderId="32" xfId="2" applyFont="1" applyFill="1" applyBorder="1" applyAlignment="1">
      <alignment horizontal="center"/>
    </xf>
    <xf numFmtId="0" fontId="3" fillId="24" borderId="43" xfId="2" applyFont="1" applyFill="1" applyBorder="1" applyAlignment="1">
      <alignment horizontal="center"/>
    </xf>
    <xf numFmtId="0" fontId="17" fillId="0" borderId="55" xfId="2" applyFont="1" applyBorder="1" applyAlignment="1">
      <alignment horizontal="center" vertical="center"/>
    </xf>
    <xf numFmtId="0" fontId="17" fillId="0" borderId="60" xfId="2" applyFont="1" applyBorder="1" applyAlignment="1">
      <alignment horizontal="center" vertical="center"/>
    </xf>
    <xf numFmtId="0" fontId="3" fillId="0" borderId="57" xfId="2" applyFont="1" applyBorder="1" applyAlignment="1">
      <alignment horizontal="center" vertical="center" wrapText="1"/>
    </xf>
    <xf numFmtId="0" fontId="3" fillId="0" borderId="45" xfId="2" applyFont="1" applyBorder="1" applyAlignment="1">
      <alignment horizontal="center" vertical="center" wrapText="1"/>
    </xf>
    <xf numFmtId="0" fontId="3" fillId="0" borderId="5" xfId="2" applyFont="1" applyBorder="1" applyAlignment="1">
      <alignment horizontal="center" vertical="center" wrapText="1"/>
    </xf>
    <xf numFmtId="0" fontId="3" fillId="0" borderId="46" xfId="2" applyFont="1" applyBorder="1" applyAlignment="1">
      <alignment horizontal="center" vertical="center" wrapText="1"/>
    </xf>
    <xf numFmtId="0" fontId="3" fillId="0" borderId="47" xfId="2" applyFont="1" applyBorder="1" applyAlignment="1">
      <alignment horizontal="center" vertical="center" wrapText="1"/>
    </xf>
    <xf numFmtId="0" fontId="11" fillId="28" borderId="32" xfId="2" applyFont="1" applyFill="1" applyBorder="1" applyAlignment="1">
      <alignment horizontal="center" vertical="center" wrapText="1"/>
    </xf>
    <xf numFmtId="0" fontId="17" fillId="0" borderId="56" xfId="2" applyFont="1" applyBorder="1" applyAlignment="1">
      <alignment horizontal="center" vertical="center"/>
    </xf>
    <xf numFmtId="0" fontId="3" fillId="0" borderId="58" xfId="2" applyFont="1" applyBorder="1" applyAlignment="1">
      <alignment horizontal="center" vertical="center" wrapText="1"/>
    </xf>
    <xf numFmtId="0" fontId="3" fillId="0" borderId="4" xfId="2" applyFont="1" applyBorder="1" applyAlignment="1">
      <alignment horizontal="center" vertical="center" wrapText="1"/>
    </xf>
    <xf numFmtId="0" fontId="8" fillId="0" borderId="5" xfId="2" applyBorder="1" applyAlignment="1">
      <alignment horizontal="center" vertical="center" wrapText="1"/>
    </xf>
    <xf numFmtId="0" fontId="8" fillId="0" borderId="4" xfId="2" applyBorder="1" applyAlignment="1">
      <alignment horizontal="center" vertical="center" wrapText="1"/>
    </xf>
    <xf numFmtId="0" fontId="3" fillId="9" borderId="54" xfId="2" applyFont="1" applyFill="1" applyBorder="1" applyAlignment="1">
      <alignment horizontal="center" vertical="center" wrapText="1"/>
    </xf>
    <xf numFmtId="0" fontId="3" fillId="9" borderId="59" xfId="2" applyFont="1" applyFill="1" applyBorder="1" applyAlignment="1">
      <alignment horizontal="center" vertical="center" wrapText="1"/>
    </xf>
    <xf numFmtId="0" fontId="8" fillId="0" borderId="57" xfId="2" applyBorder="1" applyAlignment="1">
      <alignment horizontal="center" vertical="center"/>
    </xf>
    <xf numFmtId="0" fontId="8" fillId="0" borderId="58" xfId="2" applyBorder="1" applyAlignment="1">
      <alignment horizontal="center" vertical="center"/>
    </xf>
    <xf numFmtId="0" fontId="14" fillId="27" borderId="32" xfId="2" applyFont="1" applyFill="1" applyBorder="1" applyAlignment="1">
      <alignment horizontal="center" vertical="center"/>
    </xf>
    <xf numFmtId="0" fontId="10" fillId="24" borderId="48" xfId="2" applyFont="1" applyFill="1" applyBorder="1" applyAlignment="1">
      <alignment horizontal="center" vertical="center" textRotation="90"/>
    </xf>
    <xf numFmtId="0" fontId="10" fillId="24" borderId="52" xfId="2" applyFont="1" applyFill="1" applyBorder="1" applyAlignment="1">
      <alignment horizontal="center" vertical="center" textRotation="90"/>
    </xf>
    <xf numFmtId="0" fontId="10" fillId="24" borderId="60" xfId="2" applyFont="1" applyFill="1" applyBorder="1" applyAlignment="1">
      <alignment horizontal="center" vertical="center" textRotation="90"/>
    </xf>
    <xf numFmtId="0" fontId="11" fillId="25" borderId="30" xfId="2" applyFont="1" applyFill="1" applyBorder="1" applyAlignment="1">
      <alignment horizontal="center" vertical="center" wrapText="1"/>
    </xf>
    <xf numFmtId="0" fontId="11" fillId="25" borderId="32" xfId="2" applyFont="1" applyFill="1" applyBorder="1" applyAlignment="1">
      <alignment horizontal="center" vertical="center" wrapText="1"/>
    </xf>
    <xf numFmtId="0" fontId="11" fillId="26" borderId="32" xfId="2" applyFont="1" applyFill="1" applyBorder="1" applyAlignment="1">
      <alignment horizontal="center" vertical="center" wrapText="1"/>
    </xf>
    <xf numFmtId="0" fontId="14" fillId="23" borderId="32" xfId="2" applyFont="1" applyFill="1" applyBorder="1" applyAlignment="1">
      <alignment horizontal="center" vertical="center" wrapText="1"/>
    </xf>
    <xf numFmtId="0" fontId="3" fillId="17" borderId="43" xfId="2" applyFont="1" applyFill="1" applyBorder="1" applyAlignment="1">
      <alignment horizontal="center"/>
    </xf>
    <xf numFmtId="0" fontId="8" fillId="0" borderId="54" xfId="2" applyBorder="1" applyAlignment="1">
      <alignment horizontal="center" vertical="center"/>
    </xf>
    <xf numFmtId="0" fontId="8" fillId="0" borderId="59" xfId="2" applyBorder="1" applyAlignment="1">
      <alignment horizontal="center" vertical="center"/>
    </xf>
    <xf numFmtId="0" fontId="14" fillId="22" borderId="32" xfId="2" applyFont="1" applyFill="1" applyBorder="1" applyAlignment="1">
      <alignment horizontal="center" vertical="center" wrapText="1"/>
    </xf>
    <xf numFmtId="0" fontId="14" fillId="22" borderId="57" xfId="2" applyFont="1" applyFill="1" applyBorder="1" applyAlignment="1">
      <alignment horizontal="center" vertical="center" wrapText="1"/>
    </xf>
    <xf numFmtId="0" fontId="14" fillId="21" borderId="32" xfId="2" applyFont="1" applyFill="1" applyBorder="1" applyAlignment="1">
      <alignment horizontal="center" vertical="center"/>
    </xf>
    <xf numFmtId="0" fontId="3" fillId="17" borderId="32" xfId="2" applyFont="1" applyFill="1" applyBorder="1" applyAlignment="1">
      <alignment horizontal="center"/>
    </xf>
    <xf numFmtId="0" fontId="8" fillId="0" borderId="5" xfId="2" applyBorder="1" applyAlignment="1">
      <alignment horizontal="center" vertical="center"/>
    </xf>
    <xf numFmtId="0" fontId="8" fillId="0" borderId="4" xfId="2" applyBorder="1" applyAlignment="1">
      <alignment horizontal="center" vertical="center"/>
    </xf>
    <xf numFmtId="0" fontId="3" fillId="0" borderId="18" xfId="2" applyFont="1" applyBorder="1" applyAlignment="1">
      <alignment horizontal="center" vertical="center" wrapText="1"/>
    </xf>
    <xf numFmtId="0" fontId="14" fillId="20" borderId="32" xfId="2" applyFont="1" applyFill="1" applyBorder="1" applyAlignment="1">
      <alignment horizontal="center" vertical="center" wrapText="1"/>
    </xf>
    <xf numFmtId="0" fontId="17" fillId="0" borderId="5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13" fillId="0" borderId="2" xfId="2" applyFont="1" applyAlignment="1">
      <alignment horizontal="center" wrapText="1"/>
    </xf>
    <xf numFmtId="0" fontId="10" fillId="17" borderId="48" xfId="2" applyFont="1" applyFill="1" applyBorder="1" applyAlignment="1">
      <alignment horizontal="center" vertical="center" textRotation="90"/>
    </xf>
    <xf numFmtId="0" fontId="10" fillId="17" borderId="52" xfId="2" applyFont="1" applyFill="1" applyBorder="1" applyAlignment="1">
      <alignment horizontal="center" vertical="center" textRotation="90"/>
    </xf>
    <xf numFmtId="0" fontId="10" fillId="17" borderId="60" xfId="2" applyFont="1" applyFill="1" applyBorder="1" applyAlignment="1">
      <alignment horizontal="center" vertical="center" textRotation="90"/>
    </xf>
    <xf numFmtId="0" fontId="14" fillId="18" borderId="30" xfId="2" applyFont="1" applyFill="1" applyBorder="1" applyAlignment="1">
      <alignment horizontal="center" vertical="center" wrapText="1"/>
    </xf>
    <xf numFmtId="0" fontId="14" fillId="18" borderId="32" xfId="2" applyFont="1" applyFill="1" applyBorder="1" applyAlignment="1">
      <alignment horizontal="center" vertical="center" wrapText="1"/>
    </xf>
    <xf numFmtId="0" fontId="17" fillId="0" borderId="55" xfId="2" applyFont="1" applyBorder="1" applyAlignment="1">
      <alignment horizontal="center" vertical="center" wrapText="1"/>
    </xf>
    <xf numFmtId="0" fontId="17" fillId="0" borderId="56" xfId="2" applyFont="1" applyBorder="1" applyAlignment="1">
      <alignment horizontal="center" vertical="center" wrapText="1"/>
    </xf>
    <xf numFmtId="0" fontId="14" fillId="19" borderId="32" xfId="2" applyFont="1" applyFill="1" applyBorder="1" applyAlignment="1">
      <alignment horizontal="center" vertical="center" wrapText="1"/>
    </xf>
    <xf numFmtId="0" fontId="17" fillId="0" borderId="53" xfId="2" applyFont="1" applyBorder="1" applyAlignment="1">
      <alignment horizontal="center" vertical="center"/>
    </xf>
    <xf numFmtId="0" fontId="11" fillId="13" borderId="32" xfId="2" applyFont="1" applyFill="1" applyBorder="1" applyAlignment="1">
      <alignment horizontal="center" vertical="center" wrapText="1"/>
    </xf>
    <xf numFmtId="0" fontId="11" fillId="13" borderId="3" xfId="2" applyFont="1" applyFill="1" applyBorder="1" applyAlignment="1">
      <alignment horizontal="center" vertical="center"/>
    </xf>
    <xf numFmtId="0" fontId="3" fillId="9" borderId="3" xfId="2" applyFont="1" applyFill="1" applyBorder="1" applyAlignment="1">
      <alignment horizontal="left" vertical="center" wrapText="1"/>
    </xf>
    <xf numFmtId="0" fontId="3" fillId="9" borderId="18" xfId="2" applyFont="1" applyFill="1" applyBorder="1" applyAlignment="1">
      <alignment horizontal="left" vertical="center" wrapText="1"/>
    </xf>
    <xf numFmtId="0" fontId="11" fillId="0" borderId="28" xfId="2" applyFont="1" applyBorder="1" applyAlignment="1">
      <alignment horizontal="left" vertical="center" wrapText="1"/>
    </xf>
    <xf numFmtId="0" fontId="11" fillId="0" borderId="28" xfId="2" applyFont="1" applyBorder="1" applyAlignment="1">
      <alignment horizontal="left" vertical="center"/>
    </xf>
    <xf numFmtId="0" fontId="11" fillId="0" borderId="29" xfId="2" applyFont="1" applyBorder="1" applyAlignment="1">
      <alignment horizontal="left" vertical="center"/>
    </xf>
    <xf numFmtId="0" fontId="11" fillId="13" borderId="30" xfId="2" applyFont="1" applyFill="1" applyBorder="1" applyAlignment="1">
      <alignment horizontal="center" vertical="center"/>
    </xf>
    <xf numFmtId="0" fontId="11" fillId="13" borderId="31" xfId="2" applyFont="1" applyFill="1" applyBorder="1" applyAlignment="1">
      <alignment horizontal="center" vertical="center"/>
    </xf>
    <xf numFmtId="0" fontId="8" fillId="9" borderId="31" xfId="2" applyFill="1" applyBorder="1" applyAlignment="1">
      <alignment horizontal="left" vertical="center" wrapText="1"/>
    </xf>
    <xf numFmtId="0" fontId="8" fillId="9" borderId="12" xfId="2" applyFill="1" applyBorder="1" applyAlignment="1">
      <alignment horizontal="left" vertical="center" wrapText="1"/>
    </xf>
    <xf numFmtId="0" fontId="11" fillId="13" borderId="32" xfId="2" applyFont="1" applyFill="1" applyBorder="1" applyAlignment="1">
      <alignment horizontal="center" vertical="center"/>
    </xf>
    <xf numFmtId="0" fontId="11" fillId="9" borderId="6" xfId="2" applyFont="1" applyFill="1" applyBorder="1" applyAlignment="1">
      <alignment horizontal="left" vertical="center"/>
    </xf>
    <xf numFmtId="0" fontId="11" fillId="9" borderId="33" xfId="2" applyFont="1" applyFill="1" applyBorder="1" applyAlignment="1">
      <alignment horizontal="left" vertical="center"/>
    </xf>
    <xf numFmtId="0" fontId="11" fillId="9" borderId="34" xfId="2" applyFont="1" applyFill="1" applyBorder="1" applyAlignment="1">
      <alignment horizontal="left" vertical="center"/>
    </xf>
    <xf numFmtId="0" fontId="11" fillId="13" borderId="64" xfId="2" applyFont="1" applyFill="1" applyBorder="1" applyAlignment="1">
      <alignment horizontal="center" vertical="center"/>
    </xf>
    <xf numFmtId="0" fontId="11" fillId="13" borderId="7" xfId="2" applyFont="1" applyFill="1" applyBorder="1" applyAlignment="1">
      <alignment horizontal="center" vertical="center"/>
    </xf>
    <xf numFmtId="0" fontId="3" fillId="9" borderId="6" xfId="2" applyFont="1" applyFill="1" applyBorder="1" applyAlignment="1">
      <alignment horizontal="left" vertical="center" wrapText="1"/>
    </xf>
    <xf numFmtId="0" fontId="3" fillId="9" borderId="33" xfId="2" applyFont="1" applyFill="1" applyBorder="1" applyAlignment="1">
      <alignment horizontal="left" vertical="center" wrapText="1"/>
    </xf>
    <xf numFmtId="0" fontId="3" fillId="9" borderId="34" xfId="2" applyFont="1" applyFill="1" applyBorder="1" applyAlignment="1">
      <alignment horizontal="left" vertical="center" wrapText="1"/>
    </xf>
    <xf numFmtId="0" fontId="15" fillId="15" borderId="27" xfId="2" applyFont="1" applyFill="1" applyBorder="1" applyAlignment="1">
      <alignment horizontal="center" vertical="center" wrapText="1"/>
    </xf>
    <xf numFmtId="0" fontId="15" fillId="15" borderId="45" xfId="2" applyFont="1" applyFill="1" applyBorder="1" applyAlignment="1">
      <alignment horizontal="center" vertical="center" wrapText="1"/>
    </xf>
    <xf numFmtId="0" fontId="15" fillId="15" borderId="40" xfId="2" applyFont="1" applyFill="1" applyBorder="1" applyAlignment="1">
      <alignment horizontal="center" vertical="center" wrapText="1"/>
    </xf>
    <xf numFmtId="0" fontId="15" fillId="15" borderId="46" xfId="2" applyFont="1" applyFill="1" applyBorder="1" applyAlignment="1">
      <alignment horizontal="center" vertical="center" wrapText="1"/>
    </xf>
    <xf numFmtId="0" fontId="15" fillId="15" borderId="41" xfId="2" applyFont="1" applyFill="1" applyBorder="1" applyAlignment="1">
      <alignment horizontal="center" vertical="center" wrapText="1"/>
    </xf>
    <xf numFmtId="0" fontId="15" fillId="15" borderId="47" xfId="2" applyFont="1" applyFill="1" applyBorder="1" applyAlignment="1">
      <alignment horizontal="center" vertical="center" wrapText="1"/>
    </xf>
    <xf numFmtId="0" fontId="11" fillId="13" borderId="35" xfId="2" applyFont="1" applyFill="1" applyBorder="1" applyAlignment="1">
      <alignment horizontal="center" vertical="center" wrapText="1"/>
    </xf>
    <xf numFmtId="0" fontId="11" fillId="13" borderId="21" xfId="2" applyFont="1" applyFill="1" applyBorder="1" applyAlignment="1">
      <alignment horizontal="center" vertical="center" wrapText="1"/>
    </xf>
    <xf numFmtId="0" fontId="8" fillId="9" borderId="6" xfId="2" applyFill="1" applyBorder="1" applyAlignment="1">
      <alignment horizontal="left" vertical="center" wrapText="1"/>
    </xf>
    <xf numFmtId="0" fontId="8" fillId="9" borderId="33" xfId="2" applyFill="1" applyBorder="1" applyAlignment="1">
      <alignment horizontal="left" vertical="center" wrapText="1"/>
    </xf>
    <xf numFmtId="0" fontId="8" fillId="9" borderId="34" xfId="2" applyFill="1" applyBorder="1" applyAlignment="1">
      <alignment horizontal="left" vertical="center" wrapText="1"/>
    </xf>
    <xf numFmtId="0" fontId="46" fillId="9" borderId="3" xfId="2" applyFont="1" applyFill="1" applyBorder="1" applyAlignment="1">
      <alignment horizontal="center" vertical="center" wrapText="1"/>
    </xf>
    <xf numFmtId="0" fontId="8" fillId="9" borderId="3" xfId="2" applyFill="1" applyBorder="1" applyAlignment="1">
      <alignment horizontal="center"/>
    </xf>
    <xf numFmtId="0" fontId="45" fillId="9" borderId="19" xfId="2" applyFont="1" applyFill="1" applyBorder="1" applyAlignment="1">
      <alignment horizontal="center" vertical="center"/>
    </xf>
    <xf numFmtId="0" fontId="45" fillId="9" borderId="20" xfId="2" applyFont="1" applyFill="1" applyBorder="1" applyAlignment="1">
      <alignment horizontal="center" vertical="center"/>
    </xf>
    <xf numFmtId="0" fontId="45" fillId="9" borderId="15" xfId="2" applyFont="1" applyFill="1" applyBorder="1" applyAlignment="1">
      <alignment horizontal="center" vertical="center"/>
    </xf>
    <xf numFmtId="0" fontId="45" fillId="9" borderId="16" xfId="2" applyFont="1" applyFill="1" applyBorder="1" applyAlignment="1">
      <alignment horizontal="center" vertical="center"/>
    </xf>
    <xf numFmtId="0" fontId="55" fillId="0" borderId="6" xfId="2" applyFont="1" applyBorder="1" applyAlignment="1">
      <alignment horizontal="left" vertical="center"/>
    </xf>
    <xf numFmtId="0" fontId="55" fillId="0" borderId="7" xfId="2" applyFont="1" applyBorder="1" applyAlignment="1">
      <alignment horizontal="left" vertical="center"/>
    </xf>
    <xf numFmtId="0" fontId="55" fillId="0" borderId="6" xfId="2" applyFont="1" applyBorder="1" applyAlignment="1">
      <alignment horizontal="left" vertical="center" wrapText="1"/>
    </xf>
    <xf numFmtId="0" fontId="55" fillId="0" borderId="7" xfId="2" applyFont="1" applyBorder="1" applyAlignment="1">
      <alignment horizontal="left" vertical="center" wrapText="1"/>
    </xf>
    <xf numFmtId="0" fontId="17" fillId="0" borderId="48" xfId="2" applyFont="1" applyBorder="1" applyAlignment="1">
      <alignment horizontal="center" vertical="center"/>
    </xf>
    <xf numFmtId="0" fontId="17" fillId="0" borderId="52" xfId="2" applyFont="1" applyBorder="1" applyAlignment="1">
      <alignment horizontal="center" vertical="center"/>
    </xf>
    <xf numFmtId="0" fontId="17" fillId="0" borderId="8" xfId="2" applyFont="1" applyBorder="1" applyAlignment="1">
      <alignment horizontal="center" vertical="center" wrapText="1"/>
    </xf>
    <xf numFmtId="0" fontId="17" fillId="0" borderId="13" xfId="2" applyFont="1" applyBorder="1" applyAlignment="1">
      <alignment horizontal="center" vertical="center" wrapText="1"/>
    </xf>
    <xf numFmtId="0" fontId="17" fillId="30" borderId="8" xfId="2" applyFont="1" applyFill="1" applyBorder="1" applyAlignment="1">
      <alignment horizontal="center" vertical="center"/>
    </xf>
    <xf numFmtId="0" fontId="17" fillId="30" borderId="11" xfId="2" applyFont="1" applyFill="1" applyBorder="1" applyAlignment="1">
      <alignment horizontal="center" vertical="center"/>
    </xf>
    <xf numFmtId="0" fontId="17" fillId="30" borderId="36" xfId="2" applyFont="1" applyFill="1" applyBorder="1" applyAlignment="1">
      <alignment horizontal="center" vertical="center"/>
    </xf>
    <xf numFmtId="0" fontId="17" fillId="30" borderId="22" xfId="2" applyFont="1" applyFill="1" applyBorder="1" applyAlignment="1">
      <alignment horizontal="center" vertical="center"/>
    </xf>
    <xf numFmtId="0" fontId="17" fillId="30" borderId="25" xfId="2" applyFont="1" applyFill="1" applyBorder="1" applyAlignment="1">
      <alignment horizontal="center" vertical="center"/>
    </xf>
    <xf numFmtId="0" fontId="17" fillId="30" borderId="42" xfId="2" applyFont="1" applyFill="1" applyBorder="1" applyAlignment="1">
      <alignment horizontal="center" vertical="center"/>
    </xf>
    <xf numFmtId="0" fontId="17" fillId="38" borderId="48" xfId="2" applyFont="1" applyFill="1" applyBorder="1" applyAlignment="1">
      <alignment horizontal="center" vertical="center" wrapText="1"/>
    </xf>
    <xf numFmtId="0" fontId="17" fillId="38" borderId="52" xfId="2" applyFont="1" applyFill="1" applyBorder="1" applyAlignment="1">
      <alignment horizontal="center" vertical="center" wrapText="1"/>
    </xf>
    <xf numFmtId="0" fontId="17" fillId="30" borderId="60" xfId="2" applyFont="1" applyFill="1" applyBorder="1" applyAlignment="1">
      <alignment horizontal="center" vertical="center"/>
    </xf>
    <xf numFmtId="0" fontId="17" fillId="30" borderId="61" xfId="2" applyFont="1" applyFill="1" applyBorder="1" applyAlignment="1">
      <alignment horizontal="center" vertical="center"/>
    </xf>
    <xf numFmtId="0" fontId="17" fillId="30" borderId="62" xfId="2" applyFont="1" applyFill="1" applyBorder="1" applyAlignment="1">
      <alignment horizontal="center" vertical="center"/>
    </xf>
    <xf numFmtId="0" fontId="17" fillId="30" borderId="63" xfId="2" applyFont="1" applyFill="1" applyBorder="1" applyAlignment="1">
      <alignment horizontal="center" vertical="center"/>
    </xf>
    <xf numFmtId="0" fontId="40" fillId="30" borderId="52" xfId="6" applyFont="1" applyFill="1" applyBorder="1" applyAlignment="1">
      <alignment horizontal="center" vertical="center" wrapText="1"/>
    </xf>
    <xf numFmtId="0" fontId="40" fillId="30" borderId="66" xfId="6" applyFont="1" applyFill="1" applyBorder="1" applyAlignment="1">
      <alignment horizontal="center" vertical="center" wrapText="1"/>
    </xf>
    <xf numFmtId="0" fontId="17" fillId="39" borderId="48" xfId="2" applyFont="1" applyFill="1" applyBorder="1" applyAlignment="1">
      <alignment horizontal="center" vertical="center" wrapText="1"/>
    </xf>
    <xf numFmtId="0" fontId="17" fillId="39" borderId="52" xfId="2" applyFont="1" applyFill="1" applyBorder="1" applyAlignment="1">
      <alignment horizontal="center" vertical="center" wrapText="1"/>
    </xf>
    <xf numFmtId="0" fontId="40" fillId="30" borderId="48" xfId="6" applyFont="1" applyFill="1" applyBorder="1" applyAlignment="1">
      <alignment horizontal="center" vertical="center" wrapText="1"/>
    </xf>
    <xf numFmtId="0" fontId="40" fillId="30" borderId="61" xfId="6" applyFont="1" applyFill="1" applyBorder="1" applyAlignment="1">
      <alignment horizontal="center" vertical="center" wrapText="1"/>
    </xf>
    <xf numFmtId="0" fontId="40" fillId="30" borderId="62" xfId="6" applyFont="1" applyFill="1" applyBorder="1" applyAlignment="1">
      <alignment horizontal="center" vertical="center" wrapText="1"/>
    </xf>
    <xf numFmtId="0" fontId="40" fillId="30" borderId="11" xfId="6" applyFont="1" applyFill="1" applyBorder="1" applyAlignment="1">
      <alignment horizontal="center" vertical="center" wrapText="1"/>
    </xf>
    <xf numFmtId="0" fontId="17" fillId="39" borderId="8" xfId="2" applyFont="1" applyFill="1" applyBorder="1" applyAlignment="1">
      <alignment horizontal="center" vertical="center"/>
    </xf>
    <xf numFmtId="0" fontId="17" fillId="39" borderId="11" xfId="2" applyFont="1" applyFill="1" applyBorder="1" applyAlignment="1">
      <alignment horizontal="center" vertical="center"/>
    </xf>
    <xf numFmtId="0" fontId="17" fillId="39" borderId="36" xfId="2" applyFont="1" applyFill="1" applyBorder="1" applyAlignment="1">
      <alignment horizontal="center" vertical="center"/>
    </xf>
    <xf numFmtId="0" fontId="17" fillId="39" borderId="22" xfId="2" applyFont="1" applyFill="1" applyBorder="1" applyAlignment="1">
      <alignment horizontal="center" vertical="center"/>
    </xf>
    <xf numFmtId="0" fontId="17" fillId="39" borderId="25" xfId="2" applyFont="1" applyFill="1" applyBorder="1" applyAlignment="1">
      <alignment horizontal="center" vertical="center"/>
    </xf>
    <xf numFmtId="0" fontId="17" fillId="39" borderId="42" xfId="2" applyFont="1" applyFill="1" applyBorder="1" applyAlignment="1">
      <alignment horizontal="center" vertical="center"/>
    </xf>
    <xf numFmtId="0" fontId="44" fillId="0" borderId="40" xfId="2" applyFont="1" applyBorder="1" applyAlignment="1">
      <alignment horizontal="center" vertical="center" wrapText="1"/>
    </xf>
    <xf numFmtId="0" fontId="44" fillId="0" borderId="71" xfId="2" applyFont="1" applyBorder="1" applyAlignment="1">
      <alignment horizontal="center" vertical="center" wrapText="1"/>
    </xf>
    <xf numFmtId="0" fontId="17" fillId="38" borderId="48" xfId="2" applyFont="1" applyFill="1" applyBorder="1" applyAlignment="1">
      <alignment horizontal="center" vertical="center" textRotation="90"/>
    </xf>
    <xf numFmtId="0" fontId="17" fillId="38" borderId="52" xfId="2" applyFont="1" applyFill="1" applyBorder="1" applyAlignment="1">
      <alignment horizontal="center" vertical="center" textRotation="90"/>
    </xf>
    <xf numFmtId="0" fontId="17" fillId="38" borderId="61" xfId="2" applyFont="1" applyFill="1" applyBorder="1" applyAlignment="1">
      <alignment horizontal="center" vertical="center" wrapText="1"/>
    </xf>
    <xf numFmtId="0" fontId="17" fillId="38" borderId="62" xfId="2" applyFont="1" applyFill="1" applyBorder="1" applyAlignment="1">
      <alignment horizontal="center" vertical="center" wrapText="1"/>
    </xf>
    <xf numFmtId="0" fontId="55" fillId="0" borderId="5" xfId="2" applyFont="1" applyBorder="1" applyAlignment="1">
      <alignment horizontal="center" vertical="center" wrapText="1"/>
    </xf>
    <xf numFmtId="0" fontId="55" fillId="0" borderId="71" xfId="2" applyFont="1" applyBorder="1" applyAlignment="1">
      <alignment horizontal="center" vertical="center" wrapText="1"/>
    </xf>
    <xf numFmtId="0" fontId="55" fillId="0" borderId="73" xfId="2" applyFont="1" applyBorder="1" applyAlignment="1">
      <alignment horizontal="center" vertical="center" wrapText="1"/>
    </xf>
    <xf numFmtId="0" fontId="44" fillId="9" borderId="31" xfId="2" applyFont="1" applyFill="1" applyBorder="1" applyAlignment="1">
      <alignment horizontal="center" vertical="center" wrapText="1"/>
    </xf>
    <xf numFmtId="0" fontId="44" fillId="9" borderId="3" xfId="2" applyFont="1" applyFill="1" applyBorder="1" applyAlignment="1">
      <alignment horizontal="center" vertical="center" wrapText="1"/>
    </xf>
    <xf numFmtId="0" fontId="44" fillId="9" borderId="5" xfId="2" applyFont="1" applyFill="1" applyBorder="1" applyAlignment="1">
      <alignment horizontal="center" vertical="center" wrapText="1"/>
    </xf>
    <xf numFmtId="0" fontId="47" fillId="0" borderId="40" xfId="2" applyFont="1" applyBorder="1" applyAlignment="1">
      <alignment horizontal="center" vertical="center"/>
    </xf>
    <xf numFmtId="0" fontId="47" fillId="0" borderId="71" xfId="2" applyFont="1" applyBorder="1" applyAlignment="1">
      <alignment horizontal="center" vertical="center"/>
    </xf>
    <xf numFmtId="0" fontId="44" fillId="0" borderId="40" xfId="2" quotePrefix="1" applyFont="1" applyBorder="1" applyAlignment="1">
      <alignment horizontal="center" vertical="center" wrapText="1"/>
    </xf>
    <xf numFmtId="0" fontId="44" fillId="0" borderId="71" xfId="2" quotePrefix="1" applyFont="1" applyBorder="1" applyAlignment="1">
      <alignment horizontal="center" vertical="center" wrapText="1"/>
    </xf>
    <xf numFmtId="0" fontId="17" fillId="30" borderId="52" xfId="2" applyFont="1" applyFill="1" applyBorder="1" applyAlignment="1">
      <alignment horizontal="center" vertical="center"/>
    </xf>
    <xf numFmtId="0" fontId="17" fillId="30" borderId="13" xfId="2" applyFont="1" applyFill="1" applyBorder="1" applyAlignment="1">
      <alignment horizontal="center" vertical="center" wrapText="1"/>
    </xf>
    <xf numFmtId="0" fontId="17" fillId="30" borderId="37" xfId="2" applyFont="1" applyFill="1" applyBorder="1" applyAlignment="1">
      <alignment horizontal="center" vertical="center"/>
    </xf>
    <xf numFmtId="0" fontId="17" fillId="30" borderId="35" xfId="2" applyFont="1" applyFill="1" applyBorder="1" applyAlignment="1">
      <alignment horizontal="center" vertical="center"/>
    </xf>
    <xf numFmtId="0" fontId="17" fillId="30" borderId="50" xfId="2" applyFont="1" applyFill="1" applyBorder="1" applyAlignment="1">
      <alignment horizontal="center" vertical="center"/>
    </xf>
    <xf numFmtId="0" fontId="17" fillId="30" borderId="55" xfId="2" applyFont="1" applyFill="1" applyBorder="1" applyAlignment="1">
      <alignment horizontal="center" vertical="center"/>
    </xf>
    <xf numFmtId="0" fontId="17" fillId="0" borderId="48" xfId="2" applyFont="1" applyBorder="1" applyAlignment="1">
      <alignment horizontal="center" vertical="center" wrapText="1"/>
    </xf>
    <xf numFmtId="0" fontId="17" fillId="0" borderId="52" xfId="2" applyFont="1" applyBorder="1" applyAlignment="1">
      <alignment horizontal="center" vertical="center" wrapText="1"/>
    </xf>
    <xf numFmtId="9" fontId="44" fillId="0" borderId="40" xfId="5" applyFont="1" applyBorder="1" applyAlignment="1">
      <alignment horizontal="center" vertical="center"/>
    </xf>
    <xf numFmtId="9" fontId="44" fillId="0" borderId="71" xfId="5" applyFont="1" applyBorder="1" applyAlignment="1">
      <alignment horizontal="center" vertical="center"/>
    </xf>
    <xf numFmtId="0" fontId="44" fillId="48" borderId="40" xfId="2" applyFont="1" applyFill="1" applyBorder="1" applyAlignment="1">
      <alignment horizontal="center" vertical="center"/>
    </xf>
    <xf numFmtId="0" fontId="44" fillId="48" borderId="71" xfId="2" applyFont="1" applyFill="1" applyBorder="1" applyAlignment="1">
      <alignment horizontal="center" vertical="center"/>
    </xf>
    <xf numFmtId="9" fontId="44" fillId="9" borderId="40" xfId="5" applyFont="1" applyFill="1" applyBorder="1" applyAlignment="1">
      <alignment horizontal="center" vertical="center"/>
    </xf>
    <xf numFmtId="9" fontId="44" fillId="9" borderId="71" xfId="5" applyFont="1" applyFill="1" applyBorder="1" applyAlignment="1">
      <alignment horizontal="center" vertical="center"/>
    </xf>
    <xf numFmtId="0" fontId="44" fillId="9" borderId="40" xfId="2" applyFont="1" applyFill="1" applyBorder="1" applyAlignment="1">
      <alignment horizontal="center" vertical="center"/>
    </xf>
    <xf numFmtId="0" fontId="44" fillId="9" borderId="71" xfId="2" applyFont="1" applyFill="1" applyBorder="1" applyAlignment="1">
      <alignment horizontal="center" vertical="center"/>
    </xf>
    <xf numFmtId="0" fontId="47" fillId="9" borderId="40" xfId="2" applyFont="1" applyFill="1" applyBorder="1" applyAlignment="1">
      <alignment horizontal="center" vertical="center"/>
    </xf>
    <xf numFmtId="0" fontId="47" fillId="9" borderId="71" xfId="2" applyFont="1" applyFill="1" applyBorder="1" applyAlignment="1">
      <alignment horizontal="center" vertical="center"/>
    </xf>
    <xf numFmtId="0" fontId="44" fillId="9" borderId="10" xfId="2" applyFont="1" applyFill="1" applyBorder="1" applyAlignment="1">
      <alignment horizontal="center" vertical="center" wrapText="1"/>
    </xf>
    <xf numFmtId="0" fontId="44" fillId="9" borderId="11" xfId="2" applyFont="1" applyFill="1" applyBorder="1" applyAlignment="1">
      <alignment horizontal="center" vertical="center" wrapText="1"/>
    </xf>
    <xf numFmtId="0" fontId="44" fillId="9" borderId="9" xfId="2" applyFont="1" applyFill="1" applyBorder="1" applyAlignment="1">
      <alignment horizontal="center" vertical="center" wrapText="1"/>
    </xf>
    <xf numFmtId="0" fontId="44" fillId="9" borderId="79" xfId="2" applyFont="1" applyFill="1" applyBorder="1" applyAlignment="1">
      <alignment horizontal="center" vertical="center" wrapText="1"/>
    </xf>
    <xf numFmtId="0" fontId="44" fillId="9" borderId="2" xfId="2" applyFont="1" applyFill="1" applyAlignment="1">
      <alignment horizontal="center" vertical="center" wrapText="1"/>
    </xf>
    <xf numFmtId="0" fontId="44" fillId="9" borderId="14" xfId="2" applyFont="1" applyFill="1" applyBorder="1" applyAlignment="1">
      <alignment horizontal="center" vertical="center" wrapText="1"/>
    </xf>
    <xf numFmtId="0" fontId="45" fillId="10" borderId="41" xfId="2" applyFont="1" applyFill="1" applyBorder="1" applyAlignment="1">
      <alignment horizontal="left" vertical="center" wrapText="1"/>
    </xf>
    <xf numFmtId="0" fontId="45" fillId="10" borderId="84" xfId="2" applyFont="1" applyFill="1" applyBorder="1" applyAlignment="1">
      <alignment horizontal="left" vertical="center" wrapText="1"/>
    </xf>
    <xf numFmtId="0" fontId="44" fillId="0" borderId="5" xfId="2" applyFont="1" applyBorder="1" applyAlignment="1">
      <alignment horizontal="center" vertical="center" wrapText="1"/>
    </xf>
    <xf numFmtId="0" fontId="44" fillId="0" borderId="4" xfId="2" applyFont="1" applyBorder="1" applyAlignment="1">
      <alignment horizontal="center" vertical="center" wrapText="1"/>
    </xf>
    <xf numFmtId="0" fontId="8" fillId="9" borderId="14" xfId="2" applyFill="1" applyBorder="1" applyAlignment="1">
      <alignment horizontal="center"/>
    </xf>
    <xf numFmtId="0" fontId="44" fillId="9" borderId="74" xfId="2" applyFont="1" applyFill="1" applyBorder="1" applyAlignment="1">
      <alignment horizontal="center" vertical="center" wrapText="1"/>
    </xf>
    <xf numFmtId="0" fontId="44" fillId="9" borderId="71" xfId="2" applyFont="1" applyFill="1" applyBorder="1" applyAlignment="1">
      <alignment horizontal="center" vertical="center" wrapText="1"/>
    </xf>
    <xf numFmtId="0" fontId="44" fillId="9" borderId="73" xfId="2" applyFont="1" applyFill="1" applyBorder="1" applyAlignment="1">
      <alignment horizontal="center" vertical="center" wrapText="1"/>
    </xf>
    <xf numFmtId="0" fontId="65" fillId="9" borderId="74" xfId="2" applyFont="1" applyFill="1" applyBorder="1" applyAlignment="1">
      <alignment horizontal="center" vertical="center" wrapText="1"/>
    </xf>
    <xf numFmtId="0" fontId="65" fillId="9" borderId="71" xfId="2" applyFont="1" applyFill="1" applyBorder="1" applyAlignment="1">
      <alignment horizontal="center" vertical="center" wrapText="1"/>
    </xf>
    <xf numFmtId="0" fontId="65" fillId="9" borderId="73" xfId="2" applyFont="1" applyFill="1" applyBorder="1" applyAlignment="1">
      <alignment horizontal="center" vertical="center" wrapText="1"/>
    </xf>
    <xf numFmtId="0" fontId="81" fillId="9" borderId="74" xfId="2" applyFont="1" applyFill="1" applyBorder="1" applyAlignment="1">
      <alignment horizontal="center" vertical="center" wrapText="1"/>
    </xf>
    <xf numFmtId="0" fontId="81" fillId="9" borderId="71" xfId="2" applyFont="1" applyFill="1" applyBorder="1" applyAlignment="1">
      <alignment horizontal="center" vertical="center" wrapText="1"/>
    </xf>
    <xf numFmtId="0" fontId="81" fillId="9" borderId="73" xfId="2" applyFont="1" applyFill="1" applyBorder="1" applyAlignment="1">
      <alignment horizontal="center" vertical="center" wrapText="1"/>
    </xf>
    <xf numFmtId="0" fontId="44" fillId="41" borderId="40" xfId="2" applyFont="1" applyFill="1" applyBorder="1" applyAlignment="1">
      <alignment horizontal="center" vertical="center"/>
    </xf>
    <xf numFmtId="0" fontId="44" fillId="41" borderId="71" xfId="2" applyFont="1" applyFill="1" applyBorder="1" applyAlignment="1">
      <alignment horizontal="center" vertical="center"/>
    </xf>
    <xf numFmtId="0" fontId="47" fillId="31" borderId="40" xfId="2" applyFont="1" applyFill="1" applyBorder="1" applyAlignment="1">
      <alignment horizontal="center" vertical="center"/>
    </xf>
    <xf numFmtId="0" fontId="47" fillId="31" borderId="71" xfId="2" applyFont="1" applyFill="1" applyBorder="1" applyAlignment="1">
      <alignment horizontal="center" vertical="center"/>
    </xf>
    <xf numFmtId="0" fontId="44" fillId="9" borderId="40" xfId="2" applyFont="1" applyFill="1" applyBorder="1" applyAlignment="1">
      <alignment horizontal="center" vertical="center" wrapText="1"/>
    </xf>
    <xf numFmtId="9" fontId="44" fillId="9" borderId="74" xfId="5" applyFont="1" applyFill="1" applyBorder="1" applyAlignment="1">
      <alignment horizontal="center" vertical="center"/>
    </xf>
    <xf numFmtId="9" fontId="44" fillId="9" borderId="73" xfId="5" applyFont="1" applyFill="1" applyBorder="1" applyAlignment="1">
      <alignment horizontal="center" vertical="center"/>
    </xf>
    <xf numFmtId="0" fontId="44" fillId="11" borderId="74" xfId="2" applyFont="1" applyFill="1" applyBorder="1" applyAlignment="1">
      <alignment horizontal="center" vertical="center"/>
    </xf>
    <xf numFmtId="0" fontId="44" fillId="11" borderId="71" xfId="2" applyFont="1" applyFill="1" applyBorder="1" applyAlignment="1">
      <alignment horizontal="center" vertical="center"/>
    </xf>
    <xf numFmtId="0" fontId="44" fillId="11" borderId="73" xfId="2" applyFont="1" applyFill="1" applyBorder="1" applyAlignment="1">
      <alignment horizontal="center" vertical="center"/>
    </xf>
    <xf numFmtId="0" fontId="65" fillId="9" borderId="74" xfId="2" applyFont="1" applyFill="1" applyBorder="1" applyAlignment="1">
      <alignment horizontal="center" vertical="center"/>
    </xf>
    <xf numFmtId="0" fontId="65" fillId="9" borderId="71" xfId="2" applyFont="1" applyFill="1" applyBorder="1" applyAlignment="1">
      <alignment horizontal="center" vertical="center"/>
    </xf>
    <xf numFmtId="0" fontId="65" fillId="9" borderId="73" xfId="2" applyFont="1" applyFill="1" applyBorder="1" applyAlignment="1">
      <alignment horizontal="center" vertical="center"/>
    </xf>
    <xf numFmtId="0" fontId="55" fillId="9" borderId="74" xfId="2" quotePrefix="1" applyFont="1" applyFill="1" applyBorder="1" applyAlignment="1">
      <alignment horizontal="center" vertical="center" wrapText="1"/>
    </xf>
    <xf numFmtId="0" fontId="55" fillId="9" borderId="71" xfId="2" quotePrefix="1" applyFont="1" applyFill="1" applyBorder="1" applyAlignment="1">
      <alignment horizontal="center" vertical="center" wrapText="1"/>
    </xf>
    <xf numFmtId="0" fontId="55" fillId="9" borderId="73" xfId="2" quotePrefix="1" applyFont="1" applyFill="1" applyBorder="1" applyAlignment="1">
      <alignment horizontal="center" vertical="center" wrapText="1"/>
    </xf>
    <xf numFmtId="0" fontId="44" fillId="42" borderId="74" xfId="2" applyFont="1" applyFill="1" applyBorder="1" applyAlignment="1">
      <alignment horizontal="center" vertical="center"/>
    </xf>
    <xf numFmtId="0" fontId="44" fillId="42" borderId="71" xfId="2" applyFont="1" applyFill="1" applyBorder="1" applyAlignment="1">
      <alignment horizontal="center" vertical="center"/>
    </xf>
    <xf numFmtId="0" fontId="44" fillId="42" borderId="73" xfId="2" applyFont="1" applyFill="1" applyBorder="1" applyAlignment="1">
      <alignment horizontal="center" vertical="center"/>
    </xf>
    <xf numFmtId="0" fontId="71" fillId="0" borderId="64" xfId="6" applyFont="1" applyBorder="1" applyAlignment="1">
      <alignment horizontal="center" vertical="center" textRotation="90" wrapText="1"/>
    </xf>
    <xf numFmtId="0" fontId="71" fillId="0" borderId="65" xfId="6" applyFont="1" applyBorder="1" applyAlignment="1">
      <alignment horizontal="center" vertical="center" textRotation="90" wrapText="1"/>
    </xf>
    <xf numFmtId="17" fontId="80" fillId="9" borderId="74" xfId="2" applyNumberFormat="1" applyFont="1" applyFill="1" applyBorder="1" applyAlignment="1">
      <alignment horizontal="center" vertical="center" wrapText="1"/>
    </xf>
    <xf numFmtId="0" fontId="80" fillId="9" borderId="71" xfId="2" applyFont="1" applyFill="1" applyBorder="1" applyAlignment="1">
      <alignment horizontal="center" vertical="center" wrapText="1"/>
    </xf>
    <xf numFmtId="0" fontId="80" fillId="9" borderId="73" xfId="2" applyFont="1" applyFill="1" applyBorder="1" applyAlignment="1">
      <alignment horizontal="center" vertical="center" wrapText="1"/>
    </xf>
    <xf numFmtId="0" fontId="81" fillId="9" borderId="75" xfId="2" applyFont="1" applyFill="1" applyBorder="1" applyAlignment="1">
      <alignment horizontal="left" vertical="center" wrapText="1"/>
    </xf>
    <xf numFmtId="0" fontId="81" fillId="9" borderId="3" xfId="2" applyFont="1" applyFill="1" applyBorder="1" applyAlignment="1">
      <alignment horizontal="left" vertical="center"/>
    </xf>
    <xf numFmtId="0" fontId="81" fillId="9" borderId="72" xfId="2" applyFont="1" applyFill="1" applyBorder="1" applyAlignment="1">
      <alignment horizontal="left" vertical="center"/>
    </xf>
    <xf numFmtId="0" fontId="67" fillId="30" borderId="3" xfId="2" applyFont="1" applyFill="1" applyBorder="1" applyAlignment="1">
      <alignment horizontal="center" vertical="center"/>
    </xf>
    <xf numFmtId="0" fontId="47" fillId="9" borderId="2" xfId="2" applyFont="1" applyFill="1" applyAlignment="1">
      <alignment horizontal="center" vertical="center"/>
    </xf>
    <xf numFmtId="0" fontId="44" fillId="9" borderId="4" xfId="2" applyFont="1" applyFill="1" applyBorder="1" applyAlignment="1">
      <alignment horizontal="center" vertical="center" wrapText="1"/>
    </xf>
    <xf numFmtId="0" fontId="55" fillId="9" borderId="74" xfId="2" applyFont="1" applyFill="1" applyBorder="1" applyAlignment="1">
      <alignment horizontal="center" vertical="center"/>
    </xf>
    <xf numFmtId="0" fontId="55" fillId="9" borderId="71" xfId="2" applyFont="1" applyFill="1" applyBorder="1" applyAlignment="1">
      <alignment horizontal="center" vertical="center"/>
    </xf>
    <xf numFmtId="0" fontId="55" fillId="9" borderId="73" xfId="2" applyFont="1" applyFill="1" applyBorder="1" applyAlignment="1">
      <alignment horizontal="center" vertical="center"/>
    </xf>
    <xf numFmtId="0" fontId="80" fillId="9" borderId="74" xfId="2" applyFont="1" applyFill="1" applyBorder="1" applyAlignment="1">
      <alignment horizontal="center" vertical="center" wrapText="1"/>
    </xf>
    <xf numFmtId="0" fontId="44" fillId="9" borderId="74" xfId="2" applyFont="1" applyFill="1" applyBorder="1" applyAlignment="1">
      <alignment horizontal="center" vertical="center"/>
    </xf>
    <xf numFmtId="0" fontId="44" fillId="9" borderId="73" xfId="2" applyFont="1" applyFill="1" applyBorder="1" applyAlignment="1">
      <alignment horizontal="center" vertical="center"/>
    </xf>
    <xf numFmtId="0" fontId="44" fillId="9" borderId="19" xfId="2" applyFont="1" applyFill="1" applyBorder="1" applyAlignment="1">
      <alignment horizontal="left" vertical="top" wrapText="1"/>
    </xf>
    <xf numFmtId="0" fontId="44" fillId="9" borderId="20" xfId="2" applyFont="1" applyFill="1" applyBorder="1" applyAlignment="1">
      <alignment horizontal="left" vertical="top" wrapText="1"/>
    </xf>
    <xf numFmtId="0" fontId="44" fillId="9" borderId="21" xfId="2" applyFont="1" applyFill="1" applyBorder="1" applyAlignment="1">
      <alignment horizontal="left" vertical="top" wrapText="1"/>
    </xf>
    <xf numFmtId="0" fontId="44" fillId="9" borderId="15" xfId="2" applyFont="1" applyFill="1" applyBorder="1" applyAlignment="1">
      <alignment horizontal="left" vertical="top" wrapText="1"/>
    </xf>
    <xf numFmtId="0" fontId="44" fillId="9" borderId="16" xfId="2" applyFont="1" applyFill="1" applyBorder="1" applyAlignment="1">
      <alignment horizontal="left" vertical="top" wrapText="1"/>
    </xf>
    <xf numFmtId="0" fontId="44" fillId="9" borderId="17" xfId="2" applyFont="1" applyFill="1" applyBorder="1" applyAlignment="1">
      <alignment horizontal="left" vertical="top" wrapText="1"/>
    </xf>
    <xf numFmtId="0" fontId="44" fillId="9" borderId="6" xfId="2" applyFont="1" applyFill="1" applyBorder="1" applyAlignment="1">
      <alignment horizontal="left" vertical="center" wrapText="1"/>
    </xf>
    <xf numFmtId="0" fontId="44" fillId="9" borderId="33" xfId="2" applyFont="1" applyFill="1" applyBorder="1" applyAlignment="1">
      <alignment horizontal="left" vertical="center" wrapText="1"/>
    </xf>
    <xf numFmtId="0" fontId="44" fillId="9" borderId="7" xfId="2" applyFont="1" applyFill="1" applyBorder="1" applyAlignment="1">
      <alignment horizontal="left" vertical="center" wrapText="1"/>
    </xf>
    <xf numFmtId="0" fontId="53" fillId="9" borderId="2" xfId="2" applyFont="1" applyFill="1" applyAlignment="1">
      <alignment horizontal="center" vertical="center"/>
    </xf>
    <xf numFmtId="0" fontId="38" fillId="0" borderId="49" xfId="6" applyFont="1" applyBorder="1" applyAlignment="1">
      <alignment horizontal="center" vertical="center" wrapText="1"/>
    </xf>
    <xf numFmtId="0" fontId="38" fillId="0" borderId="38" xfId="6" applyFont="1" applyBorder="1" applyAlignment="1">
      <alignment horizontal="center" vertical="center" wrapText="1"/>
    </xf>
    <xf numFmtId="0" fontId="38" fillId="0" borderId="39" xfId="6" applyFont="1" applyBorder="1" applyAlignment="1">
      <alignment horizontal="center" vertical="center" wrapText="1"/>
    </xf>
    <xf numFmtId="0" fontId="115" fillId="9" borderId="61" xfId="2" applyFont="1" applyFill="1" applyBorder="1" applyAlignment="1">
      <alignment horizontal="center" vertical="center" wrapText="1"/>
    </xf>
    <xf numFmtId="0" fontId="115" fillId="9" borderId="62" xfId="2" applyFont="1" applyFill="1" applyBorder="1" applyAlignment="1">
      <alignment horizontal="center" vertical="center" wrapText="1"/>
    </xf>
    <xf numFmtId="0" fontId="115" fillId="9" borderId="63" xfId="2" applyFont="1" applyFill="1" applyBorder="1" applyAlignment="1">
      <alignment horizontal="center" vertical="center" wrapText="1"/>
    </xf>
    <xf numFmtId="0" fontId="44" fillId="9" borderId="2" xfId="2" applyFont="1" applyFill="1" applyAlignment="1">
      <alignment horizontal="center" vertical="center"/>
    </xf>
    <xf numFmtId="15" fontId="44" fillId="9" borderId="2" xfId="2" applyNumberFormat="1" applyFont="1" applyFill="1" applyAlignment="1">
      <alignment horizontal="center" vertical="center"/>
    </xf>
    <xf numFmtId="17" fontId="121" fillId="9" borderId="61" xfId="2" applyNumberFormat="1" applyFont="1" applyFill="1" applyBorder="1" applyAlignment="1">
      <alignment horizontal="center" vertical="center" wrapText="1"/>
    </xf>
    <xf numFmtId="0" fontId="121" fillId="9" borderId="62" xfId="2" applyFont="1" applyFill="1" applyBorder="1" applyAlignment="1">
      <alignment horizontal="center" vertical="center" wrapText="1"/>
    </xf>
    <xf numFmtId="0" fontId="121" fillId="9" borderId="63" xfId="2" applyFont="1" applyFill="1" applyBorder="1" applyAlignment="1">
      <alignment horizontal="center" vertical="center" wrapText="1"/>
    </xf>
    <xf numFmtId="0" fontId="116" fillId="9" borderId="61" xfId="2" applyFont="1" applyFill="1" applyBorder="1" applyAlignment="1">
      <alignment horizontal="center" vertical="center"/>
    </xf>
    <xf numFmtId="0" fontId="116" fillId="9" borderId="63" xfId="2" applyFont="1" applyFill="1" applyBorder="1" applyAlignment="1">
      <alignment horizontal="center" vertical="center"/>
    </xf>
    <xf numFmtId="0" fontId="45" fillId="9" borderId="2" xfId="2" applyFont="1" applyFill="1" applyAlignment="1">
      <alignment horizontal="center"/>
    </xf>
    <xf numFmtId="0" fontId="8" fillId="9" borderId="5" xfId="2" applyFill="1" applyBorder="1" applyAlignment="1">
      <alignment horizontal="center"/>
    </xf>
    <xf numFmtId="0" fontId="8" fillId="9" borderId="71" xfId="2" applyFill="1" applyBorder="1" applyAlignment="1">
      <alignment horizontal="center"/>
    </xf>
    <xf numFmtId="0" fontId="8" fillId="9" borderId="4" xfId="2" applyFill="1" applyBorder="1" applyAlignment="1">
      <alignment horizontal="center"/>
    </xf>
    <xf numFmtId="0" fontId="45" fillId="9" borderId="21" xfId="2" applyFont="1" applyFill="1" applyBorder="1" applyAlignment="1">
      <alignment horizontal="center" vertical="center"/>
    </xf>
    <xf numFmtId="0" fontId="45" fillId="9" borderId="17" xfId="2" applyFont="1" applyFill="1" applyBorder="1" applyAlignment="1">
      <alignment horizontal="center" vertical="center"/>
    </xf>
    <xf numFmtId="0" fontId="44" fillId="9" borderId="3" xfId="2" applyFont="1" applyFill="1" applyBorder="1" applyAlignment="1">
      <alignment horizontal="left" vertical="center"/>
    </xf>
    <xf numFmtId="0" fontId="44" fillId="0" borderId="3" xfId="2" applyFont="1" applyBorder="1" applyAlignment="1">
      <alignment horizontal="left" vertical="center"/>
    </xf>
    <xf numFmtId="0" fontId="44" fillId="0" borderId="3" xfId="2" applyFont="1" applyBorder="1" applyAlignment="1">
      <alignment horizontal="left" vertical="center" wrapText="1"/>
    </xf>
    <xf numFmtId="0" fontId="17" fillId="38" borderId="60" xfId="2" applyFont="1" applyFill="1" applyBorder="1" applyAlignment="1">
      <alignment horizontal="center" vertical="center" wrapText="1"/>
    </xf>
    <xf numFmtId="0" fontId="40" fillId="30" borderId="60" xfId="6" applyFont="1" applyFill="1" applyBorder="1" applyAlignment="1">
      <alignment horizontal="center" vertical="center" wrapText="1"/>
    </xf>
    <xf numFmtId="0" fontId="40" fillId="30" borderId="42" xfId="6" applyFont="1" applyFill="1" applyBorder="1" applyAlignment="1">
      <alignment horizontal="center" vertical="center" wrapText="1"/>
    </xf>
    <xf numFmtId="0" fontId="17" fillId="39" borderId="60" xfId="2" applyFont="1" applyFill="1" applyBorder="1" applyAlignment="1">
      <alignment horizontal="center" vertical="center" wrapText="1"/>
    </xf>
    <xf numFmtId="0" fontId="17" fillId="30" borderId="22" xfId="2" applyFont="1" applyFill="1" applyBorder="1" applyAlignment="1">
      <alignment horizontal="center" vertical="center" wrapText="1"/>
    </xf>
    <xf numFmtId="0" fontId="17" fillId="30" borderId="65" xfId="2" applyFont="1" applyFill="1" applyBorder="1" applyAlignment="1">
      <alignment horizontal="center" vertical="center"/>
    </xf>
    <xf numFmtId="0" fontId="17" fillId="30" borderId="70" xfId="2" applyFont="1" applyFill="1" applyBorder="1" applyAlignment="1">
      <alignment horizontal="center" vertical="center"/>
    </xf>
    <xf numFmtId="0" fontId="17" fillId="38" borderId="60" xfId="2" applyFont="1" applyFill="1" applyBorder="1" applyAlignment="1">
      <alignment horizontal="center" vertical="center" textRotation="90"/>
    </xf>
    <xf numFmtId="9" fontId="116" fillId="0" borderId="40" xfId="5" applyFont="1" applyBorder="1" applyAlignment="1">
      <alignment horizontal="center" vertical="center"/>
    </xf>
    <xf numFmtId="9" fontId="116" fillId="0" borderId="71" xfId="5" applyFont="1" applyBorder="1" applyAlignment="1">
      <alignment horizontal="center" vertical="center"/>
    </xf>
    <xf numFmtId="9" fontId="116" fillId="0" borderId="73" xfId="5" applyFont="1" applyBorder="1" applyAlignment="1">
      <alignment horizontal="center" vertical="center"/>
    </xf>
    <xf numFmtId="0" fontId="116" fillId="16" borderId="40" xfId="2" applyFont="1" applyFill="1" applyBorder="1" applyAlignment="1">
      <alignment horizontal="center" vertical="center"/>
    </xf>
    <xf numFmtId="0" fontId="116" fillId="16" borderId="71" xfId="2" applyFont="1" applyFill="1" applyBorder="1" applyAlignment="1">
      <alignment horizontal="center" vertical="center"/>
    </xf>
    <xf numFmtId="0" fontId="116" fillId="16" borderId="73" xfId="2" applyFont="1" applyFill="1" applyBorder="1" applyAlignment="1">
      <alignment horizontal="center" vertical="center"/>
    </xf>
    <xf numFmtId="0" fontId="116" fillId="0" borderId="40" xfId="2" applyFont="1" applyBorder="1" applyAlignment="1">
      <alignment horizontal="center" vertical="center" wrapText="1"/>
    </xf>
    <xf numFmtId="0" fontId="116" fillId="0" borderId="71" xfId="2" applyFont="1" applyBorder="1" applyAlignment="1">
      <alignment horizontal="center" vertical="center" wrapText="1"/>
    </xf>
    <xf numFmtId="0" fontId="116" fillId="0" borderId="73" xfId="2" applyFont="1" applyBorder="1" applyAlignment="1">
      <alignment horizontal="center" vertical="center" wrapText="1"/>
    </xf>
    <xf numFmtId="9" fontId="116" fillId="9" borderId="40" xfId="5" applyFont="1" applyFill="1" applyBorder="1" applyAlignment="1">
      <alignment horizontal="center" vertical="center"/>
    </xf>
    <xf numFmtId="9" fontId="116" fillId="9" borderId="71" xfId="5" applyFont="1" applyFill="1" applyBorder="1" applyAlignment="1">
      <alignment horizontal="center" vertical="center"/>
    </xf>
    <xf numFmtId="9" fontId="116" fillId="9" borderId="73" xfId="5" applyFont="1" applyFill="1" applyBorder="1" applyAlignment="1">
      <alignment horizontal="center" vertical="center"/>
    </xf>
    <xf numFmtId="0" fontId="116" fillId="33" borderId="40" xfId="2" applyFont="1" applyFill="1" applyBorder="1" applyAlignment="1">
      <alignment horizontal="center" vertical="center"/>
    </xf>
    <xf numFmtId="0" fontId="116" fillId="33" borderId="71" xfId="2" applyFont="1" applyFill="1" applyBorder="1" applyAlignment="1">
      <alignment horizontal="center" vertical="center"/>
    </xf>
    <xf numFmtId="0" fontId="116" fillId="33" borderId="73" xfId="2" applyFont="1" applyFill="1" applyBorder="1" applyAlignment="1">
      <alignment horizontal="center" vertical="center"/>
    </xf>
    <xf numFmtId="0" fontId="116" fillId="0" borderId="4" xfId="2" applyFont="1" applyBorder="1" applyAlignment="1">
      <alignment horizontal="center" vertical="center" wrapText="1"/>
    </xf>
    <xf numFmtId="0" fontId="116" fillId="0" borderId="3" xfId="2" applyFont="1" applyBorder="1" applyAlignment="1">
      <alignment horizontal="center" vertical="center" wrapText="1"/>
    </xf>
    <xf numFmtId="0" fontId="116" fillId="9" borderId="40" xfId="2" applyFont="1" applyFill="1" applyBorder="1" applyAlignment="1">
      <alignment horizontal="center" vertical="center" wrapText="1"/>
    </xf>
    <xf numFmtId="0" fontId="116" fillId="9" borderId="71" xfId="2" applyFont="1" applyFill="1" applyBorder="1" applyAlignment="1">
      <alignment horizontal="center" vertical="center" wrapText="1"/>
    </xf>
    <xf numFmtId="0" fontId="116" fillId="9" borderId="73" xfId="2" applyFont="1" applyFill="1" applyBorder="1" applyAlignment="1">
      <alignment horizontal="center" vertical="center" wrapText="1"/>
    </xf>
    <xf numFmtId="0" fontId="116" fillId="0" borderId="40" xfId="2" applyFont="1" applyBorder="1" applyAlignment="1">
      <alignment horizontal="center" vertical="center"/>
    </xf>
    <xf numFmtId="0" fontId="116" fillId="0" borderId="71" xfId="2" applyFont="1" applyBorder="1" applyAlignment="1">
      <alignment horizontal="center" vertical="center"/>
    </xf>
    <xf numFmtId="0" fontId="116" fillId="0" borderId="73" xfId="2" applyFont="1" applyBorder="1" applyAlignment="1">
      <alignment horizontal="center" vertical="center"/>
    </xf>
    <xf numFmtId="0" fontId="116" fillId="0" borderId="40" xfId="2" quotePrefix="1" applyFont="1" applyBorder="1" applyAlignment="1">
      <alignment horizontal="center" vertical="center" wrapText="1"/>
    </xf>
    <xf numFmtId="0" fontId="116" fillId="0" borderId="71" xfId="2" quotePrefix="1" applyFont="1" applyBorder="1" applyAlignment="1">
      <alignment horizontal="center" vertical="center" wrapText="1"/>
    </xf>
    <xf numFmtId="0" fontId="116" fillId="0" borderId="73" xfId="2" quotePrefix="1" applyFont="1" applyBorder="1" applyAlignment="1">
      <alignment horizontal="center" vertical="center" wrapText="1"/>
    </xf>
    <xf numFmtId="0" fontId="17" fillId="0" borderId="22" xfId="2" applyFont="1" applyBorder="1" applyAlignment="1">
      <alignment horizontal="center" vertical="center" wrapText="1"/>
    </xf>
    <xf numFmtId="0" fontId="17" fillId="0" borderId="60" xfId="2" applyFont="1" applyBorder="1" applyAlignment="1">
      <alignment horizontal="center" vertical="center" wrapText="1"/>
    </xf>
    <xf numFmtId="0" fontId="80" fillId="9" borderId="5" xfId="2" applyFont="1" applyFill="1" applyBorder="1" applyAlignment="1">
      <alignment horizontal="center" vertical="center"/>
    </xf>
    <xf numFmtId="0" fontId="80" fillId="9" borderId="71" xfId="2" applyFont="1" applyFill="1" applyBorder="1" applyAlignment="1">
      <alignment horizontal="center" vertical="center"/>
    </xf>
    <xf numFmtId="0" fontId="80" fillId="9" borderId="73" xfId="2" applyFont="1" applyFill="1" applyBorder="1" applyAlignment="1">
      <alignment horizontal="center" vertical="center"/>
    </xf>
    <xf numFmtId="0" fontId="115" fillId="10" borderId="40" xfId="2" applyFont="1" applyFill="1" applyBorder="1" applyAlignment="1">
      <alignment horizontal="left" vertical="center" wrapText="1"/>
    </xf>
    <xf numFmtId="0" fontId="115" fillId="10" borderId="71" xfId="2" applyFont="1" applyFill="1" applyBorder="1" applyAlignment="1">
      <alignment horizontal="left" vertical="center" wrapText="1"/>
    </xf>
    <xf numFmtId="0" fontId="115" fillId="10" borderId="73" xfId="2" applyFont="1" applyFill="1" applyBorder="1" applyAlignment="1">
      <alignment horizontal="left" vertical="center" wrapText="1"/>
    </xf>
    <xf numFmtId="0" fontId="80" fillId="9" borderId="40" xfId="2" applyFont="1" applyFill="1" applyBorder="1" applyAlignment="1">
      <alignment horizontal="center" vertical="center"/>
    </xf>
    <xf numFmtId="9" fontId="116" fillId="0" borderId="74" xfId="5" applyFont="1" applyBorder="1" applyAlignment="1">
      <alignment horizontal="center" vertical="center"/>
    </xf>
    <xf numFmtId="0" fontId="116" fillId="16" borderId="74" xfId="2" applyFont="1" applyFill="1" applyBorder="1" applyAlignment="1">
      <alignment horizontal="center" vertical="center"/>
    </xf>
    <xf numFmtId="0" fontId="116" fillId="0" borderId="74" xfId="2" applyFont="1" applyBorder="1" applyAlignment="1">
      <alignment horizontal="center" vertical="center" wrapText="1"/>
    </xf>
    <xf numFmtId="9" fontId="116" fillId="9" borderId="74" xfId="5" applyFont="1" applyFill="1" applyBorder="1" applyAlignment="1">
      <alignment horizontal="center" vertical="center"/>
    </xf>
    <xf numFmtId="0" fontId="116" fillId="9" borderId="74" xfId="2" applyFont="1" applyFill="1" applyBorder="1" applyAlignment="1">
      <alignment horizontal="center" vertical="center" wrapText="1"/>
    </xf>
    <xf numFmtId="0" fontId="115" fillId="10" borderId="74" xfId="2" applyFont="1" applyFill="1" applyBorder="1" applyAlignment="1">
      <alignment horizontal="left" vertical="center" wrapText="1"/>
    </xf>
    <xf numFmtId="0" fontId="80" fillId="0" borderId="4" xfId="2" applyFont="1" applyBorder="1" applyAlignment="1">
      <alignment horizontal="center" vertical="center" wrapText="1"/>
    </xf>
    <xf numFmtId="0" fontId="80" fillId="0" borderId="3" xfId="2" applyFont="1" applyBorder="1" applyAlignment="1">
      <alignment horizontal="center" vertical="center" wrapText="1"/>
    </xf>
    <xf numFmtId="0" fontId="116" fillId="0" borderId="4" xfId="2" applyFont="1" applyBorder="1" applyAlignment="1">
      <alignment horizontal="center" vertical="center"/>
    </xf>
    <xf numFmtId="0" fontId="116" fillId="0" borderId="3" xfId="2" applyFont="1" applyBorder="1" applyAlignment="1">
      <alignment horizontal="center" vertical="center"/>
    </xf>
    <xf numFmtId="0" fontId="116" fillId="0" borderId="4" xfId="2" quotePrefix="1" applyFont="1" applyBorder="1" applyAlignment="1">
      <alignment horizontal="center" vertical="center" wrapText="1"/>
    </xf>
    <xf numFmtId="0" fontId="116" fillId="0" borderId="3" xfId="2" quotePrefix="1" applyFont="1" applyBorder="1" applyAlignment="1">
      <alignment horizontal="center" vertical="center" wrapText="1"/>
    </xf>
    <xf numFmtId="9" fontId="116" fillId="0" borderId="4" xfId="5" applyFont="1" applyBorder="1" applyAlignment="1">
      <alignment horizontal="center" vertical="center"/>
    </xf>
    <xf numFmtId="9" fontId="116" fillId="0" borderId="3" xfId="5" applyFont="1" applyBorder="1" applyAlignment="1">
      <alignment horizontal="center" vertical="center"/>
    </xf>
    <xf numFmtId="0" fontId="80" fillId="31" borderId="74" xfId="2" applyFont="1" applyFill="1" applyBorder="1" applyAlignment="1">
      <alignment horizontal="center" vertical="center"/>
    </xf>
    <xf numFmtId="0" fontId="80" fillId="31" borderId="71" xfId="2" applyFont="1" applyFill="1" applyBorder="1" applyAlignment="1">
      <alignment horizontal="center" vertical="center"/>
    </xf>
    <xf numFmtId="0" fontId="80" fillId="31" borderId="73" xfId="2" applyFont="1" applyFill="1" applyBorder="1" applyAlignment="1">
      <alignment horizontal="center" vertical="center"/>
    </xf>
    <xf numFmtId="0" fontId="80" fillId="9" borderId="74" xfId="2" applyFont="1" applyFill="1" applyBorder="1" applyAlignment="1">
      <alignment horizontal="center" vertical="center"/>
    </xf>
    <xf numFmtId="0" fontId="116" fillId="33" borderId="74" xfId="2" applyFont="1" applyFill="1" applyBorder="1" applyAlignment="1">
      <alignment horizontal="center" vertical="center"/>
    </xf>
    <xf numFmtId="0" fontId="116" fillId="0" borderId="74" xfId="2" applyFont="1" applyBorder="1" applyAlignment="1">
      <alignment horizontal="center" vertical="center"/>
    </xf>
    <xf numFmtId="0" fontId="116" fillId="0" borderId="74" xfId="2" quotePrefix="1" applyFont="1" applyBorder="1" applyAlignment="1">
      <alignment horizontal="center" vertical="center" wrapText="1"/>
    </xf>
    <xf numFmtId="0" fontId="116" fillId="9" borderId="4" xfId="2" applyFont="1" applyFill="1" applyBorder="1" applyAlignment="1">
      <alignment horizontal="center" vertical="center"/>
    </xf>
    <xf numFmtId="0" fontId="116" fillId="9" borderId="3" xfId="2" applyFont="1" applyFill="1" applyBorder="1" applyAlignment="1">
      <alignment horizontal="center" vertical="center"/>
    </xf>
    <xf numFmtId="0" fontId="115" fillId="10" borderId="4" xfId="2" applyFont="1" applyFill="1" applyBorder="1" applyAlignment="1">
      <alignment horizontal="left" vertical="center" wrapText="1"/>
    </xf>
    <xf numFmtId="0" fontId="115" fillId="10" borderId="3" xfId="2" applyFont="1" applyFill="1" applyBorder="1" applyAlignment="1">
      <alignment horizontal="left" vertical="center" wrapText="1"/>
    </xf>
    <xf numFmtId="0" fontId="19" fillId="30" borderId="3" xfId="2" applyFont="1" applyFill="1" applyBorder="1" applyAlignment="1">
      <alignment horizontal="center" vertical="center"/>
    </xf>
    <xf numFmtId="0" fontId="116" fillId="33" borderId="4" xfId="2" applyFont="1" applyFill="1" applyBorder="1" applyAlignment="1">
      <alignment horizontal="center" vertical="center"/>
    </xf>
    <xf numFmtId="0" fontId="116" fillId="33" borderId="3" xfId="2" applyFont="1" applyFill="1" applyBorder="1" applyAlignment="1">
      <alignment horizontal="center" vertical="center"/>
    </xf>
    <xf numFmtId="0" fontId="80" fillId="9" borderId="4" xfId="2" applyFont="1" applyFill="1" applyBorder="1" applyAlignment="1">
      <alignment horizontal="center" vertical="center"/>
    </xf>
    <xf numFmtId="0" fontId="80" fillId="9" borderId="3" xfId="2" applyFont="1" applyFill="1" applyBorder="1" applyAlignment="1">
      <alignment horizontal="center" vertical="center"/>
    </xf>
    <xf numFmtId="0" fontId="116" fillId="16" borderId="4" xfId="2" applyFont="1" applyFill="1" applyBorder="1" applyAlignment="1">
      <alignment horizontal="center" vertical="center"/>
    </xf>
    <xf numFmtId="0" fontId="116" fillId="16" borderId="3" xfId="2" applyFont="1" applyFill="1" applyBorder="1" applyAlignment="1">
      <alignment horizontal="center" vertical="center"/>
    </xf>
    <xf numFmtId="9" fontId="116" fillId="9" borderId="4" xfId="5" applyFont="1" applyFill="1" applyBorder="1" applyAlignment="1">
      <alignment horizontal="center" vertical="center"/>
    </xf>
    <xf numFmtId="9" fontId="116" fillId="9" borderId="3" xfId="5" applyFont="1" applyFill="1" applyBorder="1" applyAlignment="1">
      <alignment horizontal="center" vertical="center"/>
    </xf>
    <xf numFmtId="0" fontId="55" fillId="9" borderId="19" xfId="2" applyFont="1" applyFill="1" applyBorder="1" applyAlignment="1">
      <alignment horizontal="left" vertical="top" wrapText="1"/>
    </xf>
    <xf numFmtId="0" fontId="55" fillId="9" borderId="20" xfId="2" applyFont="1" applyFill="1" applyBorder="1" applyAlignment="1">
      <alignment horizontal="left" vertical="top" wrapText="1"/>
    </xf>
    <xf numFmtId="0" fontId="55" fillId="9" borderId="21" xfId="2" applyFont="1" applyFill="1" applyBorder="1" applyAlignment="1">
      <alignment horizontal="left" vertical="top" wrapText="1"/>
    </xf>
    <xf numFmtId="0" fontId="55" fillId="9" borderId="15" xfId="2" applyFont="1" applyFill="1" applyBorder="1" applyAlignment="1">
      <alignment horizontal="left" vertical="top" wrapText="1"/>
    </xf>
    <xf numFmtId="0" fontId="55" fillId="9" borderId="16" xfId="2" applyFont="1" applyFill="1" applyBorder="1" applyAlignment="1">
      <alignment horizontal="left" vertical="top" wrapText="1"/>
    </xf>
    <xf numFmtId="0" fontId="55" fillId="9" borderId="17" xfId="2" applyFont="1" applyFill="1" applyBorder="1" applyAlignment="1">
      <alignment horizontal="left" vertical="top" wrapText="1"/>
    </xf>
    <xf numFmtId="0" fontId="55" fillId="9" borderId="6" xfId="2" applyFont="1" applyFill="1" applyBorder="1" applyAlignment="1">
      <alignment horizontal="left" wrapText="1"/>
    </xf>
    <xf numFmtId="0" fontId="55" fillId="9" borderId="33" xfId="2" applyFont="1" applyFill="1" applyBorder="1" applyAlignment="1">
      <alignment horizontal="left"/>
    </xf>
    <xf numFmtId="0" fontId="55" fillId="9" borderId="7" xfId="2" applyFont="1" applyFill="1" applyBorder="1" applyAlignment="1">
      <alignment horizontal="left"/>
    </xf>
    <xf numFmtId="0" fontId="23" fillId="9" borderId="2" xfId="2" applyFont="1" applyFill="1" applyAlignment="1">
      <alignment horizontal="center" vertical="center"/>
    </xf>
    <xf numFmtId="0" fontId="38" fillId="0" borderId="31" xfId="6" applyFont="1" applyBorder="1" applyAlignment="1">
      <alignment horizontal="center" vertical="center" wrapText="1"/>
    </xf>
    <xf numFmtId="0" fontId="38" fillId="0" borderId="12" xfId="6" applyFont="1" applyBorder="1" applyAlignment="1">
      <alignment horizontal="center" vertical="center" wrapText="1"/>
    </xf>
    <xf numFmtId="0" fontId="38" fillId="0" borderId="64" xfId="6" applyFont="1" applyBorder="1" applyAlignment="1">
      <alignment horizontal="center" vertical="center" textRotation="90" wrapText="1"/>
    </xf>
    <xf numFmtId="0" fontId="38" fillId="0" borderId="65" xfId="6" applyFont="1" applyBorder="1" applyAlignment="1">
      <alignment horizontal="center" vertical="center" textRotation="90" wrapText="1"/>
    </xf>
    <xf numFmtId="0" fontId="44" fillId="33" borderId="74" xfId="2" applyFont="1" applyFill="1" applyBorder="1" applyAlignment="1">
      <alignment horizontal="center" vertical="center"/>
    </xf>
    <xf numFmtId="0" fontId="44" fillId="33" borderId="71" xfId="2" applyFont="1" applyFill="1" applyBorder="1" applyAlignment="1">
      <alignment horizontal="center" vertical="center"/>
    </xf>
    <xf numFmtId="0" fontId="55" fillId="0" borderId="3" xfId="2" applyFont="1" applyBorder="1" applyAlignment="1">
      <alignment horizontal="center" vertical="center" wrapText="1"/>
    </xf>
    <xf numFmtId="0" fontId="44" fillId="0" borderId="74" xfId="2" applyFont="1" applyBorder="1" applyAlignment="1">
      <alignment horizontal="center" vertical="center" wrapText="1"/>
    </xf>
    <xf numFmtId="0" fontId="47" fillId="9" borderId="74" xfId="2" applyFont="1" applyFill="1" applyBorder="1" applyAlignment="1">
      <alignment horizontal="center" vertical="center" wrapText="1"/>
    </xf>
    <xf numFmtId="0" fontId="47" fillId="9" borderId="71" xfId="2" applyFont="1" applyFill="1" applyBorder="1" applyAlignment="1">
      <alignment horizontal="center" vertical="center" wrapText="1"/>
    </xf>
    <xf numFmtId="0" fontId="44" fillId="0" borderId="74" xfId="2" applyFont="1" applyBorder="1" applyAlignment="1">
      <alignment horizontal="center" vertical="center"/>
    </xf>
    <xf numFmtId="0" fontId="44" fillId="0" borderId="71" xfId="2" applyFont="1" applyBorder="1" applyAlignment="1">
      <alignment horizontal="center" vertical="center"/>
    </xf>
    <xf numFmtId="0" fontId="17" fillId="30" borderId="13" xfId="2" applyFont="1" applyFill="1" applyBorder="1" applyAlignment="1">
      <alignment horizontal="center" vertical="center"/>
    </xf>
    <xf numFmtId="0" fontId="17" fillId="30" borderId="3" xfId="2" applyFont="1" applyFill="1" applyBorder="1" applyAlignment="1">
      <alignment horizontal="center" vertical="center" wrapText="1"/>
    </xf>
    <xf numFmtId="0" fontId="17" fillId="30" borderId="38" xfId="2" applyFont="1" applyFill="1" applyBorder="1" applyAlignment="1">
      <alignment horizontal="center" vertical="center"/>
    </xf>
    <xf numFmtId="0" fontId="17" fillId="30" borderId="92" xfId="2" applyFont="1" applyFill="1" applyBorder="1" applyAlignment="1">
      <alignment horizontal="center" vertical="center"/>
    </xf>
    <xf numFmtId="0" fontId="44" fillId="0" borderId="74" xfId="2" quotePrefix="1" applyFont="1" applyBorder="1" applyAlignment="1">
      <alignment horizontal="center" vertical="center" wrapText="1"/>
    </xf>
    <xf numFmtId="9" fontId="44" fillId="0" borderId="74" xfId="5" applyFont="1" applyBorder="1" applyAlignment="1">
      <alignment horizontal="center" vertical="center"/>
    </xf>
    <xf numFmtId="0" fontId="44" fillId="16" borderId="74" xfId="2" applyFont="1" applyFill="1" applyBorder="1" applyAlignment="1">
      <alignment horizontal="center" vertical="center"/>
    </xf>
    <xf numFmtId="0" fontId="44" fillId="16" borderId="71" xfId="2" applyFont="1" applyFill="1" applyBorder="1" applyAlignment="1">
      <alignment horizontal="center" vertical="center"/>
    </xf>
    <xf numFmtId="17" fontId="44" fillId="9" borderId="74" xfId="2" applyNumberFormat="1" applyFont="1" applyFill="1" applyBorder="1" applyAlignment="1">
      <alignment horizontal="center" vertical="center" wrapText="1"/>
    </xf>
    <xf numFmtId="0" fontId="47" fillId="9" borderId="74" xfId="2" applyFont="1" applyFill="1" applyBorder="1" applyAlignment="1">
      <alignment horizontal="center" vertical="center"/>
    </xf>
    <xf numFmtId="9" fontId="44" fillId="9" borderId="4" xfId="5" applyFont="1" applyFill="1" applyBorder="1" applyAlignment="1">
      <alignment horizontal="center" vertical="center"/>
    </xf>
    <xf numFmtId="0" fontId="44" fillId="33" borderId="4" xfId="2" applyFont="1" applyFill="1" applyBorder="1" applyAlignment="1">
      <alignment horizontal="center" vertical="center"/>
    </xf>
    <xf numFmtId="0" fontId="45" fillId="10" borderId="74" xfId="2" applyFont="1" applyFill="1" applyBorder="1" applyAlignment="1">
      <alignment horizontal="left" vertical="center" wrapText="1"/>
    </xf>
    <xf numFmtId="0" fontId="45" fillId="10" borderId="71" xfId="2" applyFont="1" applyFill="1" applyBorder="1" applyAlignment="1">
      <alignment horizontal="left" vertical="center" wrapText="1"/>
    </xf>
    <xf numFmtId="0" fontId="47" fillId="9" borderId="4" xfId="2" applyFont="1" applyFill="1" applyBorder="1" applyAlignment="1">
      <alignment horizontal="center" vertical="center" wrapText="1"/>
    </xf>
    <xf numFmtId="0" fontId="44" fillId="9" borderId="4" xfId="2" applyFont="1" applyFill="1" applyBorder="1" applyAlignment="1">
      <alignment horizontal="center" vertical="center"/>
    </xf>
    <xf numFmtId="0" fontId="44" fillId="0" borderId="4" xfId="2" quotePrefix="1" applyFont="1" applyBorder="1" applyAlignment="1">
      <alignment horizontal="center" vertical="center" wrapText="1"/>
    </xf>
    <xf numFmtId="9" fontId="44" fillId="0" borderId="4" xfId="5" applyFont="1" applyBorder="1" applyAlignment="1">
      <alignment horizontal="center" vertical="center"/>
    </xf>
    <xf numFmtId="0" fontId="44" fillId="16" borderId="4" xfId="2" applyFont="1" applyFill="1" applyBorder="1" applyAlignment="1">
      <alignment horizontal="center" vertical="center"/>
    </xf>
    <xf numFmtId="14" fontId="44" fillId="9" borderId="74" xfId="2" applyNumberFormat="1" applyFont="1" applyFill="1" applyBorder="1" applyAlignment="1">
      <alignment horizontal="center" vertical="center"/>
    </xf>
    <xf numFmtId="0" fontId="45" fillId="10" borderId="4" xfId="2" applyFont="1" applyFill="1" applyBorder="1" applyAlignment="1">
      <alignment horizontal="left" vertical="center" wrapText="1"/>
    </xf>
    <xf numFmtId="0" fontId="47" fillId="9" borderId="4" xfId="2" applyFont="1" applyFill="1" applyBorder="1" applyAlignment="1">
      <alignment horizontal="center" vertical="center"/>
    </xf>
    <xf numFmtId="0" fontId="45" fillId="9" borderId="61" xfId="2" applyFont="1" applyFill="1" applyBorder="1" applyAlignment="1">
      <alignment horizontal="center" vertical="center" wrapText="1"/>
    </xf>
    <xf numFmtId="0" fontId="45" fillId="9" borderId="63" xfId="2" applyFont="1" applyFill="1" applyBorder="1" applyAlignment="1">
      <alignment horizontal="center" vertical="center" wrapText="1"/>
    </xf>
    <xf numFmtId="0" fontId="44" fillId="9" borderId="61" xfId="2" applyFont="1" applyFill="1" applyBorder="1" applyAlignment="1">
      <alignment horizontal="center" vertical="center"/>
    </xf>
    <xf numFmtId="0" fontId="44" fillId="9" borderId="63" xfId="2" applyFont="1" applyFill="1" applyBorder="1" applyAlignment="1">
      <alignment horizontal="center" vertical="center"/>
    </xf>
    <xf numFmtId="0" fontId="45" fillId="9" borderId="62" xfId="2" applyFont="1" applyFill="1" applyBorder="1" applyAlignment="1">
      <alignment horizontal="center" vertical="center" wrapText="1"/>
    </xf>
    <xf numFmtId="17" fontId="117" fillId="9" borderId="61" xfId="2" applyNumberFormat="1" applyFont="1" applyFill="1" applyBorder="1" applyAlignment="1">
      <alignment horizontal="center" vertical="center" wrapText="1"/>
    </xf>
    <xf numFmtId="0" fontId="117" fillId="9" borderId="62" xfId="2" applyFont="1" applyFill="1" applyBorder="1" applyAlignment="1">
      <alignment horizontal="center" vertical="center" wrapText="1"/>
    </xf>
    <xf numFmtId="0" fontId="117" fillId="9" borderId="63" xfId="2" applyFont="1" applyFill="1" applyBorder="1" applyAlignment="1">
      <alignment horizontal="center" vertical="center" wrapText="1"/>
    </xf>
    <xf numFmtId="0" fontId="65" fillId="9" borderId="3" xfId="2" applyFont="1" applyFill="1" applyBorder="1" applyAlignment="1">
      <alignment horizontal="left" vertical="center"/>
    </xf>
    <xf numFmtId="0" fontId="8" fillId="9" borderId="3" xfId="2" applyFill="1" applyBorder="1" applyAlignment="1">
      <alignment horizontal="left" vertical="top" wrapText="1"/>
    </xf>
    <xf numFmtId="0" fontId="45" fillId="9" borderId="3" xfId="2" applyFont="1" applyFill="1" applyBorder="1" applyAlignment="1">
      <alignment horizontal="center" vertical="center"/>
    </xf>
    <xf numFmtId="0" fontId="65" fillId="0" borderId="3" xfId="2" applyFont="1" applyBorder="1" applyAlignment="1">
      <alignment horizontal="left" vertical="center"/>
    </xf>
    <xf numFmtId="0" fontId="65" fillId="0" borderId="3" xfId="2" applyFont="1" applyBorder="1" applyAlignment="1">
      <alignment horizontal="left" vertical="center" wrapText="1"/>
    </xf>
    <xf numFmtId="0" fontId="56" fillId="9" borderId="3" xfId="2" applyFont="1" applyFill="1" applyBorder="1" applyAlignment="1">
      <alignment horizontal="center" vertical="center" wrapText="1"/>
    </xf>
    <xf numFmtId="17" fontId="57" fillId="9" borderId="3" xfId="2" applyNumberFormat="1" applyFont="1" applyFill="1" applyBorder="1" applyAlignment="1">
      <alignment horizontal="center" vertical="center" wrapText="1"/>
    </xf>
    <xf numFmtId="0" fontId="63" fillId="9" borderId="3" xfId="2" applyFont="1" applyFill="1" applyBorder="1" applyAlignment="1">
      <alignment horizontal="center" vertical="center"/>
    </xf>
    <xf numFmtId="0" fontId="40" fillId="30" borderId="61" xfId="4" applyFont="1" applyFill="1" applyBorder="1" applyAlignment="1">
      <alignment horizontal="center" vertical="center" wrapText="1"/>
    </xf>
    <xf numFmtId="0" fontId="40" fillId="30" borderId="62" xfId="4" applyFont="1" applyFill="1" applyBorder="1" applyAlignment="1">
      <alignment horizontal="center" vertical="center" wrapText="1"/>
    </xf>
    <xf numFmtId="0" fontId="40" fillId="30" borderId="11" xfId="4" applyFont="1" applyFill="1" applyBorder="1" applyAlignment="1">
      <alignment horizontal="center" vertical="center" wrapText="1"/>
    </xf>
    <xf numFmtId="0" fontId="40" fillId="30" borderId="66" xfId="4" applyFont="1" applyFill="1" applyBorder="1" applyAlignment="1">
      <alignment horizontal="center" vertical="center" wrapText="1"/>
    </xf>
    <xf numFmtId="0" fontId="40" fillId="30" borderId="42" xfId="4" applyFont="1" applyFill="1" applyBorder="1" applyAlignment="1">
      <alignment horizontal="center" vertical="center" wrapText="1"/>
    </xf>
    <xf numFmtId="0" fontId="55" fillId="0" borderId="4" xfId="2" applyFont="1" applyBorder="1" applyAlignment="1">
      <alignment horizontal="center" vertical="center" wrapText="1"/>
    </xf>
    <xf numFmtId="0" fontId="40" fillId="30" borderId="52" xfId="4" applyFont="1" applyFill="1" applyBorder="1" applyAlignment="1">
      <alignment horizontal="center" vertical="center" wrapText="1"/>
    </xf>
    <xf numFmtId="0" fontId="40" fillId="30" borderId="60" xfId="4" applyFont="1" applyFill="1" applyBorder="1" applyAlignment="1">
      <alignment horizontal="center" vertical="center" wrapText="1"/>
    </xf>
    <xf numFmtId="0" fontId="40" fillId="30" borderId="48" xfId="4" applyFont="1" applyFill="1" applyBorder="1" applyAlignment="1">
      <alignment horizontal="center" vertical="center" wrapText="1"/>
    </xf>
    <xf numFmtId="0" fontId="44" fillId="9" borderId="3" xfId="2" applyFont="1" applyFill="1" applyBorder="1" applyAlignment="1">
      <alignment horizontal="left" vertical="top" wrapText="1"/>
    </xf>
    <xf numFmtId="0" fontId="38" fillId="0" borderId="31" xfId="4" applyFont="1" applyBorder="1" applyAlignment="1">
      <alignment horizontal="center" vertical="center" wrapText="1"/>
    </xf>
    <xf numFmtId="0" fontId="38" fillId="0" borderId="12" xfId="4" applyFont="1" applyBorder="1" applyAlignment="1">
      <alignment horizontal="center" vertical="center" wrapText="1"/>
    </xf>
    <xf numFmtId="0" fontId="38" fillId="0" borderId="64" xfId="4" applyFont="1" applyBorder="1" applyAlignment="1">
      <alignment horizontal="center" vertical="center" textRotation="90" wrapText="1"/>
    </xf>
    <xf numFmtId="0" fontId="38" fillId="0" borderId="65" xfId="4" applyFont="1" applyBorder="1" applyAlignment="1">
      <alignment horizontal="center" vertical="center" textRotation="90" wrapText="1"/>
    </xf>
    <xf numFmtId="0" fontId="45" fillId="10" borderId="3" xfId="0" applyFont="1" applyFill="1" applyBorder="1" applyAlignment="1">
      <alignment horizontal="left" vertical="center" wrapText="1"/>
    </xf>
    <xf numFmtId="0" fontId="44" fillId="0" borderId="3" xfId="0" applyFont="1" applyBorder="1" applyAlignment="1">
      <alignment horizontal="center" vertical="center" wrapText="1"/>
    </xf>
    <xf numFmtId="9" fontId="44" fillId="9" borderId="3" xfId="3" applyFont="1" applyFill="1" applyBorder="1" applyAlignment="1">
      <alignment horizontal="center" vertical="center"/>
    </xf>
    <xf numFmtId="0" fontId="44" fillId="33" borderId="3" xfId="0" applyFont="1" applyFill="1" applyBorder="1" applyAlignment="1">
      <alignment horizontal="center" vertical="center"/>
    </xf>
    <xf numFmtId="0" fontId="44" fillId="9" borderId="3" xfId="0" applyFont="1" applyFill="1" applyBorder="1" applyAlignment="1">
      <alignment horizontal="center" vertical="center" wrapText="1"/>
    </xf>
    <xf numFmtId="17" fontId="44" fillId="9" borderId="3" xfId="0" applyNumberFormat="1" applyFont="1" applyFill="1" applyBorder="1" applyAlignment="1">
      <alignment horizontal="center" vertical="center" wrapText="1"/>
    </xf>
    <xf numFmtId="0" fontId="49" fillId="9" borderId="6" xfId="0" applyFont="1" applyFill="1" applyBorder="1" applyAlignment="1">
      <alignment horizontal="left" vertical="top" wrapText="1"/>
    </xf>
    <xf numFmtId="0" fontId="49" fillId="9" borderId="33" xfId="0" applyFont="1" applyFill="1" applyBorder="1" applyAlignment="1">
      <alignment horizontal="left" vertical="top"/>
    </xf>
    <xf numFmtId="0" fontId="49" fillId="9" borderId="7" xfId="0" applyFont="1" applyFill="1" applyBorder="1" applyAlignment="1">
      <alignment horizontal="left" vertical="top"/>
    </xf>
    <xf numFmtId="0" fontId="0" fillId="9" borderId="6" xfId="0" applyFill="1" applyBorder="1" applyAlignment="1">
      <alignment horizontal="center"/>
    </xf>
    <xf numFmtId="0" fontId="0" fillId="9" borderId="33" xfId="0" applyFill="1" applyBorder="1" applyAlignment="1">
      <alignment horizontal="center"/>
    </xf>
    <xf numFmtId="0" fontId="0" fillId="9" borderId="7" xfId="0" applyFill="1" applyBorder="1" applyAlignment="1">
      <alignment horizontal="center"/>
    </xf>
    <xf numFmtId="0" fontId="53" fillId="0" borderId="0" xfId="0" applyFont="1" applyAlignment="1">
      <alignment horizontal="center" vertical="center"/>
    </xf>
    <xf numFmtId="0" fontId="17" fillId="38" borderId="61" xfId="0" applyFont="1" applyFill="1" applyBorder="1" applyAlignment="1">
      <alignment horizontal="center" vertical="center" wrapText="1"/>
    </xf>
    <xf numFmtId="0" fontId="17" fillId="38" borderId="62" xfId="0" applyFont="1" applyFill="1" applyBorder="1" applyAlignment="1">
      <alignment horizontal="center" vertical="center" wrapText="1"/>
    </xf>
    <xf numFmtId="0" fontId="17" fillId="38" borderId="48" xfId="0" applyFont="1" applyFill="1" applyBorder="1" applyAlignment="1">
      <alignment horizontal="center" vertical="center" wrapText="1"/>
    </xf>
    <xf numFmtId="0" fontId="17" fillId="38" borderId="52" xfId="0" applyFont="1" applyFill="1" applyBorder="1" applyAlignment="1">
      <alignment horizontal="center" vertical="center" wrapText="1"/>
    </xf>
    <xf numFmtId="0" fontId="66" fillId="30" borderId="3" xfId="0" applyFont="1" applyFill="1" applyBorder="1" applyAlignment="1">
      <alignment horizontal="center" vertical="center"/>
    </xf>
    <xf numFmtId="0" fontId="47" fillId="9" borderId="2" xfId="0" applyFont="1" applyFill="1" applyBorder="1" applyAlignment="1">
      <alignment horizontal="center" vertical="center"/>
    </xf>
    <xf numFmtId="0" fontId="68" fillId="30" borderId="15" xfId="0" applyFont="1" applyFill="1" applyBorder="1" applyAlignment="1">
      <alignment horizontal="center" vertical="center"/>
    </xf>
    <xf numFmtId="0" fontId="68" fillId="30" borderId="16" xfId="0" applyFont="1" applyFill="1" applyBorder="1" applyAlignment="1">
      <alignment horizontal="center" vertical="center"/>
    </xf>
    <xf numFmtId="0" fontId="68" fillId="30" borderId="17" xfId="0" applyFont="1" applyFill="1" applyBorder="1" applyAlignment="1">
      <alignment horizontal="center" vertical="center"/>
    </xf>
    <xf numFmtId="0" fontId="47" fillId="9" borderId="3" xfId="0" applyFont="1" applyFill="1" applyBorder="1" applyAlignment="1">
      <alignment horizontal="center" vertical="center"/>
    </xf>
    <xf numFmtId="9" fontId="44" fillId="0" borderId="3" xfId="3" applyFont="1" applyBorder="1" applyAlignment="1">
      <alignment horizontal="center" vertical="center"/>
    </xf>
    <xf numFmtId="0" fontId="44" fillId="0" borderId="3" xfId="0" applyFont="1" applyBorder="1" applyAlignment="1">
      <alignment horizontal="center" vertical="center"/>
    </xf>
    <xf numFmtId="0" fontId="44" fillId="0" borderId="3" xfId="0" quotePrefix="1" applyFont="1" applyBorder="1" applyAlignment="1">
      <alignment horizontal="center" vertical="center" wrapText="1"/>
    </xf>
    <xf numFmtId="0" fontId="44" fillId="16" borderId="3" xfId="0" applyFont="1" applyFill="1" applyBorder="1" applyAlignment="1">
      <alignment horizontal="center" vertical="center"/>
    </xf>
    <xf numFmtId="0" fontId="17" fillId="0" borderId="48" xfId="0" applyFont="1" applyBorder="1" applyAlignment="1">
      <alignment horizontal="center" vertical="center" wrapText="1"/>
    </xf>
    <xf numFmtId="0" fontId="17" fillId="0" borderId="52" xfId="0" applyFont="1" applyBorder="1" applyAlignment="1">
      <alignment horizontal="center" vertical="center" wrapText="1"/>
    </xf>
    <xf numFmtId="0" fontId="17" fillId="30" borderId="50" xfId="0" applyFont="1" applyFill="1" applyBorder="1" applyAlignment="1">
      <alignment horizontal="center" vertical="center"/>
    </xf>
    <xf numFmtId="0" fontId="17" fillId="30" borderId="55" xfId="0" applyFont="1" applyFill="1" applyBorder="1" applyAlignment="1">
      <alignment horizontal="center" vertical="center"/>
    </xf>
    <xf numFmtId="0" fontId="17" fillId="38" borderId="48" xfId="0" applyFont="1" applyFill="1" applyBorder="1" applyAlignment="1">
      <alignment horizontal="center" vertical="center" textRotation="90"/>
    </xf>
    <xf numFmtId="0" fontId="17" fillId="38" borderId="52" xfId="0" applyFont="1" applyFill="1" applyBorder="1" applyAlignment="1">
      <alignment horizontal="center" vertical="center" textRotation="90"/>
    </xf>
    <xf numFmtId="0" fontId="17" fillId="30" borderId="37" xfId="0" applyFont="1" applyFill="1" applyBorder="1" applyAlignment="1">
      <alignment horizontal="center" vertical="center"/>
    </xf>
    <xf numFmtId="0" fontId="17" fillId="30" borderId="35" xfId="0" applyFont="1" applyFill="1" applyBorder="1" applyAlignment="1">
      <alignment horizontal="center" vertical="center"/>
    </xf>
    <xf numFmtId="0" fontId="17" fillId="30" borderId="60" xfId="0" applyFont="1" applyFill="1" applyBorder="1" applyAlignment="1">
      <alignment horizontal="center" vertical="center"/>
    </xf>
    <xf numFmtId="0" fontId="17" fillId="30" borderId="61" xfId="0" applyFont="1" applyFill="1" applyBorder="1" applyAlignment="1">
      <alignment horizontal="center" vertical="center"/>
    </xf>
    <xf numFmtId="0" fontId="17" fillId="30" borderId="62" xfId="0" applyFont="1" applyFill="1" applyBorder="1" applyAlignment="1">
      <alignment horizontal="center" vertical="center"/>
    </xf>
    <xf numFmtId="0" fontId="17" fillId="30" borderId="63" xfId="0" applyFont="1" applyFill="1" applyBorder="1" applyAlignment="1">
      <alignment horizontal="center" vertical="center"/>
    </xf>
    <xf numFmtId="0" fontId="17" fillId="39" borderId="48" xfId="0" applyFont="1" applyFill="1" applyBorder="1" applyAlignment="1">
      <alignment horizontal="center" vertical="center" wrapText="1"/>
    </xf>
    <xf numFmtId="0" fontId="17" fillId="39" borderId="52" xfId="0" applyFont="1" applyFill="1" applyBorder="1" applyAlignment="1">
      <alignment horizontal="center" vertical="center" wrapText="1"/>
    </xf>
    <xf numFmtId="0" fontId="17" fillId="39" borderId="8" xfId="0" applyFont="1" applyFill="1" applyBorder="1" applyAlignment="1">
      <alignment horizontal="center" vertical="center"/>
    </xf>
    <xf numFmtId="0" fontId="17" fillId="39" borderId="11" xfId="0" applyFont="1" applyFill="1" applyBorder="1" applyAlignment="1">
      <alignment horizontal="center" vertical="center"/>
    </xf>
    <xf numFmtId="0" fontId="17" fillId="39" borderId="36" xfId="0" applyFont="1" applyFill="1" applyBorder="1" applyAlignment="1">
      <alignment horizontal="center" vertical="center"/>
    </xf>
    <xf numFmtId="0" fontId="17" fillId="39" borderId="22" xfId="0" applyFont="1" applyFill="1" applyBorder="1" applyAlignment="1">
      <alignment horizontal="center" vertical="center"/>
    </xf>
    <xf numFmtId="0" fontId="17" fillId="39" borderId="25" xfId="0" applyFont="1" applyFill="1" applyBorder="1" applyAlignment="1">
      <alignment horizontal="center" vertical="center"/>
    </xf>
    <xf numFmtId="0" fontId="17" fillId="39" borderId="42" xfId="0" applyFont="1" applyFill="1" applyBorder="1" applyAlignment="1">
      <alignment horizontal="center" vertical="center"/>
    </xf>
    <xf numFmtId="0" fontId="17" fillId="30" borderId="52" xfId="0" applyFont="1" applyFill="1" applyBorder="1" applyAlignment="1">
      <alignment horizontal="center" vertical="center"/>
    </xf>
    <xf numFmtId="0" fontId="17" fillId="30" borderId="13" xfId="0" applyFont="1" applyFill="1" applyBorder="1" applyAlignment="1">
      <alignment horizontal="center" vertical="center" wrapText="1"/>
    </xf>
    <xf numFmtId="0" fontId="17" fillId="0" borderId="48" xfId="0" applyFont="1" applyBorder="1" applyAlignment="1">
      <alignment horizontal="center" vertical="center"/>
    </xf>
    <xf numFmtId="0" fontId="17" fillId="0" borderId="52" xfId="0" applyFont="1" applyBorder="1" applyAlignment="1">
      <alignment horizontal="center" vertical="center"/>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30" borderId="8" xfId="0" applyFont="1" applyFill="1" applyBorder="1" applyAlignment="1">
      <alignment horizontal="center" vertical="center"/>
    </xf>
    <xf numFmtId="0" fontId="17" fillId="30" borderId="11" xfId="0" applyFont="1" applyFill="1" applyBorder="1" applyAlignment="1">
      <alignment horizontal="center" vertical="center"/>
    </xf>
    <xf numFmtId="0" fontId="17" fillId="30" borderId="36" xfId="0" applyFont="1" applyFill="1" applyBorder="1" applyAlignment="1">
      <alignment horizontal="center" vertical="center"/>
    </xf>
    <xf numFmtId="0" fontId="17" fillId="30" borderId="22" xfId="0" applyFont="1" applyFill="1" applyBorder="1" applyAlignment="1">
      <alignment horizontal="center" vertical="center"/>
    </xf>
    <xf numFmtId="0" fontId="17" fillId="30" borderId="25" xfId="0" applyFont="1" applyFill="1" applyBorder="1" applyAlignment="1">
      <alignment horizontal="center" vertical="center"/>
    </xf>
    <xf numFmtId="0" fontId="17" fillId="30" borderId="42" xfId="0" applyFont="1" applyFill="1" applyBorder="1" applyAlignment="1">
      <alignment horizontal="center" vertical="center"/>
    </xf>
    <xf numFmtId="0" fontId="87" fillId="9" borderId="2" xfId="2" applyFont="1" applyFill="1" applyAlignment="1">
      <alignment horizontal="center" vertical="center"/>
    </xf>
    <xf numFmtId="0" fontId="82" fillId="0" borderId="31" xfId="6" applyFont="1" applyBorder="1" applyAlignment="1">
      <alignment horizontal="center" vertical="center" wrapText="1"/>
    </xf>
    <xf numFmtId="0" fontId="82" fillId="0" borderId="12" xfId="6" applyFont="1" applyBorder="1" applyAlignment="1">
      <alignment horizontal="center" vertical="center" wrapText="1"/>
    </xf>
    <xf numFmtId="0" fontId="82" fillId="0" borderId="64" xfId="6" applyFont="1" applyBorder="1" applyAlignment="1">
      <alignment horizontal="center" vertical="center" textRotation="90" wrapText="1"/>
    </xf>
    <xf numFmtId="0" fontId="82" fillId="0" borderId="65" xfId="6" applyFont="1" applyBorder="1" applyAlignment="1">
      <alignment horizontal="center" vertical="center" textRotation="90" wrapText="1"/>
    </xf>
    <xf numFmtId="0" fontId="63" fillId="9" borderId="68" xfId="2" applyFont="1" applyFill="1" applyBorder="1" applyAlignment="1">
      <alignment horizontal="center" vertical="center" wrapText="1"/>
    </xf>
    <xf numFmtId="0" fontId="63" fillId="9" borderId="62" xfId="2" applyFont="1" applyFill="1" applyBorder="1" applyAlignment="1">
      <alignment horizontal="center" vertical="center" wrapText="1"/>
    </xf>
    <xf numFmtId="0" fontId="63" fillId="9" borderId="86" xfId="2" applyFont="1" applyFill="1" applyBorder="1" applyAlignment="1">
      <alignment horizontal="center" vertical="center" wrapText="1"/>
    </xf>
    <xf numFmtId="0" fontId="63" fillId="9" borderId="24" xfId="2" applyFont="1" applyFill="1" applyBorder="1" applyAlignment="1">
      <alignment horizontal="center" vertical="center"/>
    </xf>
    <xf numFmtId="0" fontId="63" fillId="9" borderId="25" xfId="2" applyFont="1" applyFill="1" applyBorder="1" applyAlignment="1">
      <alignment horizontal="center" vertical="center"/>
    </xf>
    <xf numFmtId="0" fontId="63" fillId="9" borderId="23" xfId="2" applyFont="1" applyFill="1" applyBorder="1" applyAlignment="1">
      <alignment horizontal="center" vertical="center"/>
    </xf>
    <xf numFmtId="0" fontId="86" fillId="30" borderId="3" xfId="2" applyFont="1" applyFill="1" applyBorder="1" applyAlignment="1">
      <alignment horizontal="center" vertical="center"/>
    </xf>
    <xf numFmtId="0" fontId="63" fillId="9" borderId="3" xfId="2" applyFont="1" applyFill="1" applyBorder="1" applyAlignment="1">
      <alignment horizontal="left" vertical="top" wrapText="1"/>
    </xf>
    <xf numFmtId="0" fontId="84" fillId="9" borderId="40" xfId="2" applyFont="1" applyFill="1" applyBorder="1" applyAlignment="1">
      <alignment horizontal="center" vertical="center"/>
    </xf>
    <xf numFmtId="0" fontId="84" fillId="9" borderId="46" xfId="2" applyFont="1" applyFill="1" applyBorder="1" applyAlignment="1">
      <alignment horizontal="center" vertical="center"/>
    </xf>
    <xf numFmtId="0" fontId="63" fillId="0" borderId="40" xfId="2" applyFont="1" applyBorder="1" applyAlignment="1">
      <alignment horizontal="center" vertical="center" wrapText="1"/>
    </xf>
    <xf numFmtId="0" fontId="63" fillId="0" borderId="46" xfId="2" applyFont="1" applyBorder="1" applyAlignment="1">
      <alignment horizontal="center" vertical="center" wrapText="1"/>
    </xf>
    <xf numFmtId="0" fontId="63" fillId="9" borderId="40" xfId="2" applyFont="1" applyFill="1" applyBorder="1" applyAlignment="1">
      <alignment horizontal="center" vertical="center" wrapText="1"/>
    </xf>
    <xf numFmtId="0" fontId="63" fillId="9" borderId="46" xfId="2" applyFont="1" applyFill="1" applyBorder="1" applyAlignment="1">
      <alignment horizontal="center" vertical="center" wrapText="1"/>
    </xf>
    <xf numFmtId="0" fontId="63" fillId="9" borderId="10" xfId="2" applyFont="1" applyFill="1" applyBorder="1" applyAlignment="1">
      <alignment horizontal="center" vertical="center" wrapText="1"/>
    </xf>
    <xf numFmtId="0" fontId="63" fillId="9" borderId="11" xfId="2" applyFont="1" applyFill="1" applyBorder="1" applyAlignment="1">
      <alignment horizontal="center" vertical="center" wrapText="1"/>
    </xf>
    <xf numFmtId="0" fontId="63" fillId="9" borderId="9" xfId="2" applyFont="1" applyFill="1" applyBorder="1" applyAlignment="1">
      <alignment horizontal="center" vertical="center" wrapText="1"/>
    </xf>
    <xf numFmtId="0" fontId="63" fillId="9" borderId="79" xfId="2" applyFont="1" applyFill="1" applyBorder="1" applyAlignment="1">
      <alignment horizontal="center" vertical="center" wrapText="1"/>
    </xf>
    <xf numFmtId="0" fontId="63" fillId="9" borderId="2" xfId="2" applyFont="1" applyFill="1" applyAlignment="1">
      <alignment horizontal="center" vertical="center" wrapText="1"/>
    </xf>
    <xf numFmtId="0" fontId="63" fillId="9" borderId="14" xfId="2" applyFont="1" applyFill="1" applyBorder="1" applyAlignment="1">
      <alignment horizontal="center" vertical="center" wrapText="1"/>
    </xf>
    <xf numFmtId="0" fontId="84" fillId="0" borderId="40" xfId="2" applyFont="1" applyBorder="1" applyAlignment="1">
      <alignment horizontal="center" vertical="center" wrapText="1"/>
    </xf>
    <xf numFmtId="0" fontId="84" fillId="0" borderId="46" xfId="2" applyFont="1" applyBorder="1" applyAlignment="1">
      <alignment horizontal="center" vertical="center" wrapText="1"/>
    </xf>
    <xf numFmtId="0" fontId="84" fillId="9" borderId="71" xfId="2" applyFont="1" applyFill="1" applyBorder="1" applyAlignment="1">
      <alignment horizontal="center" vertical="center"/>
    </xf>
    <xf numFmtId="0" fontId="63" fillId="9" borderId="24" xfId="2" applyFont="1" applyFill="1" applyBorder="1" applyAlignment="1">
      <alignment horizontal="center" vertical="center" wrapText="1"/>
    </xf>
    <xf numFmtId="0" fontId="63" fillId="9" borderId="25" xfId="2" applyFont="1" applyFill="1" applyBorder="1" applyAlignment="1">
      <alignment horizontal="center" vertical="center" wrapText="1"/>
    </xf>
    <xf numFmtId="0" fontId="63" fillId="9" borderId="23" xfId="2" applyFont="1" applyFill="1" applyBorder="1" applyAlignment="1">
      <alignment horizontal="center" vertical="center" wrapText="1"/>
    </xf>
    <xf numFmtId="0" fontId="84" fillId="9" borderId="5" xfId="2" applyFont="1" applyFill="1" applyBorder="1" applyAlignment="1">
      <alignment horizontal="center" vertical="center"/>
    </xf>
    <xf numFmtId="0" fontId="63" fillId="9" borderId="71" xfId="2" applyFont="1" applyFill="1" applyBorder="1" applyAlignment="1">
      <alignment horizontal="center" vertical="center" wrapText="1"/>
    </xf>
    <xf numFmtId="0" fontId="57" fillId="10" borderId="40" xfId="2" applyFont="1" applyFill="1" applyBorder="1" applyAlignment="1">
      <alignment horizontal="left" vertical="center" wrapText="1"/>
    </xf>
    <xf numFmtId="0" fontId="57" fillId="10" borderId="46" xfId="2" applyFont="1" applyFill="1" applyBorder="1" applyAlignment="1">
      <alignment horizontal="left" vertical="center" wrapText="1"/>
    </xf>
    <xf numFmtId="9" fontId="63" fillId="9" borderId="40" xfId="5" applyFont="1" applyFill="1" applyBorder="1" applyAlignment="1">
      <alignment horizontal="center" vertical="center"/>
    </xf>
    <xf numFmtId="9" fontId="63" fillId="9" borderId="46" xfId="5" applyFont="1" applyFill="1" applyBorder="1" applyAlignment="1">
      <alignment horizontal="center" vertical="center"/>
    </xf>
    <xf numFmtId="0" fontId="63" fillId="33" borderId="40" xfId="2" applyFont="1" applyFill="1" applyBorder="1" applyAlignment="1">
      <alignment horizontal="center" vertical="center"/>
    </xf>
    <xf numFmtId="0" fontId="63" fillId="33" borderId="46" xfId="2" applyFont="1" applyFill="1" applyBorder="1" applyAlignment="1">
      <alignment horizontal="center" vertical="center"/>
    </xf>
    <xf numFmtId="9" fontId="63" fillId="0" borderId="40" xfId="5" applyFont="1" applyBorder="1" applyAlignment="1">
      <alignment horizontal="center" vertical="center"/>
    </xf>
    <xf numFmtId="9" fontId="63" fillId="0" borderId="46" xfId="5" applyFont="1" applyBorder="1" applyAlignment="1">
      <alignment horizontal="center" vertical="center"/>
    </xf>
    <xf numFmtId="0" fontId="63" fillId="0" borderId="40" xfId="2" applyFont="1" applyBorder="1" applyAlignment="1">
      <alignment horizontal="center" vertical="center"/>
    </xf>
    <xf numFmtId="0" fontId="63" fillId="0" borderId="46" xfId="2" applyFont="1" applyBorder="1" applyAlignment="1">
      <alignment horizontal="center" vertical="center"/>
    </xf>
    <xf numFmtId="0" fontId="63" fillId="0" borderId="40" xfId="2" quotePrefix="1" applyFont="1" applyBorder="1" applyAlignment="1">
      <alignment horizontal="center" vertical="center" wrapText="1"/>
    </xf>
    <xf numFmtId="0" fontId="63" fillId="0" borderId="46" xfId="2" quotePrefix="1" applyFont="1" applyBorder="1" applyAlignment="1">
      <alignment horizontal="center" vertical="center" wrapText="1"/>
    </xf>
    <xf numFmtId="0" fontId="63" fillId="16" borderId="40" xfId="2" applyFont="1" applyFill="1" applyBorder="1" applyAlignment="1">
      <alignment horizontal="center" vertical="center"/>
    </xf>
    <xf numFmtId="0" fontId="63" fillId="16" borderId="46" xfId="2" applyFont="1" applyFill="1" applyBorder="1" applyAlignment="1">
      <alignment horizontal="center" vertical="center"/>
    </xf>
    <xf numFmtId="0" fontId="56" fillId="10" borderId="40" xfId="2" applyFont="1" applyFill="1" applyBorder="1" applyAlignment="1">
      <alignment horizontal="left" vertical="center" wrapText="1"/>
    </xf>
    <xf numFmtId="0" fontId="56" fillId="10" borderId="46" xfId="2" applyFont="1" applyFill="1" applyBorder="1" applyAlignment="1">
      <alignment horizontal="left" vertical="center" wrapText="1"/>
    </xf>
    <xf numFmtId="0" fontId="84" fillId="9" borderId="40" xfId="2" applyFont="1" applyFill="1" applyBorder="1" applyAlignment="1">
      <alignment horizontal="center" vertical="center" wrapText="1"/>
    </xf>
    <xf numFmtId="0" fontId="84" fillId="9" borderId="46" xfId="2" applyFont="1" applyFill="1" applyBorder="1" applyAlignment="1">
      <alignment horizontal="center" vertical="center" wrapText="1"/>
    </xf>
    <xf numFmtId="0" fontId="84" fillId="0" borderId="10" xfId="2" applyFont="1" applyBorder="1" applyAlignment="1">
      <alignment horizontal="center" vertical="center" wrapText="1"/>
    </xf>
    <xf numFmtId="0" fontId="84" fillId="0" borderId="24" xfId="2" applyFont="1" applyBorder="1" applyAlignment="1">
      <alignment horizontal="center" vertical="center" wrapText="1"/>
    </xf>
    <xf numFmtId="0" fontId="56" fillId="10" borderId="71" xfId="2" applyFont="1" applyFill="1" applyBorder="1" applyAlignment="1">
      <alignment horizontal="left" vertical="center" wrapText="1"/>
    </xf>
    <xf numFmtId="9" fontId="63" fillId="9" borderId="71" xfId="5" applyFont="1" applyFill="1" applyBorder="1" applyAlignment="1">
      <alignment horizontal="center" vertical="center"/>
    </xf>
    <xf numFmtId="0" fontId="63" fillId="33" borderId="71" xfId="2" applyFont="1" applyFill="1" applyBorder="1" applyAlignment="1">
      <alignment horizontal="center" vertical="center"/>
    </xf>
    <xf numFmtId="9" fontId="63" fillId="0" borderId="71" xfId="5" applyFont="1" applyBorder="1" applyAlignment="1">
      <alignment horizontal="center" vertical="center"/>
    </xf>
    <xf numFmtId="0" fontId="63" fillId="16" borderId="71" xfId="2" applyFont="1" applyFill="1" applyBorder="1" applyAlignment="1">
      <alignment horizontal="center" vertical="center"/>
    </xf>
    <xf numFmtId="0" fontId="63" fillId="0" borderId="71" xfId="2" applyFont="1" applyBorder="1" applyAlignment="1">
      <alignment horizontal="center" vertical="center" wrapText="1"/>
    </xf>
    <xf numFmtId="0" fontId="46" fillId="38" borderId="48" xfId="2" applyFont="1" applyFill="1" applyBorder="1" applyAlignment="1">
      <alignment horizontal="center" vertical="center" textRotation="90"/>
    </xf>
    <xf numFmtId="0" fontId="46" fillId="38" borderId="60" xfId="2" applyFont="1" applyFill="1" applyBorder="1" applyAlignment="1">
      <alignment horizontal="center" vertical="center" textRotation="90"/>
    </xf>
    <xf numFmtId="0" fontId="46" fillId="38" borderId="61" xfId="2" applyFont="1" applyFill="1" applyBorder="1" applyAlignment="1">
      <alignment horizontal="center" vertical="center" wrapText="1"/>
    </xf>
    <xf numFmtId="0" fontId="46" fillId="38" borderId="62" xfId="2" applyFont="1" applyFill="1" applyBorder="1" applyAlignment="1">
      <alignment horizontal="center" vertical="center" wrapText="1"/>
    </xf>
    <xf numFmtId="0" fontId="84" fillId="9" borderId="71" xfId="2" applyFont="1" applyFill="1" applyBorder="1" applyAlignment="1">
      <alignment horizontal="center" vertical="center" wrapText="1"/>
    </xf>
    <xf numFmtId="0" fontId="63" fillId="0" borderId="71" xfId="2" quotePrefix="1" applyFont="1" applyBorder="1" applyAlignment="1">
      <alignment horizontal="center" vertical="center" wrapText="1"/>
    </xf>
    <xf numFmtId="0" fontId="46" fillId="0" borderId="48" xfId="2" applyFont="1" applyBorder="1" applyAlignment="1">
      <alignment horizontal="center" vertical="center"/>
    </xf>
    <xf numFmtId="0" fontId="46" fillId="0" borderId="52" xfId="2" applyFont="1" applyBorder="1" applyAlignment="1">
      <alignment horizontal="center" vertical="center"/>
    </xf>
    <xf numFmtId="0" fontId="46" fillId="0" borderId="60" xfId="2" applyFont="1" applyBorder="1" applyAlignment="1">
      <alignment horizontal="center" vertical="center"/>
    </xf>
    <xf numFmtId="0" fontId="46" fillId="0" borderId="8" xfId="2" applyFont="1" applyBorder="1" applyAlignment="1">
      <alignment horizontal="center" vertical="center" wrapText="1"/>
    </xf>
    <xf numFmtId="0" fontId="46" fillId="0" borderId="13" xfId="2" applyFont="1" applyBorder="1" applyAlignment="1">
      <alignment horizontal="center" vertical="center" wrapText="1"/>
    </xf>
    <xf numFmtId="0" fontId="46" fillId="0" borderId="22" xfId="2" applyFont="1" applyBorder="1" applyAlignment="1">
      <alignment horizontal="center" vertical="center" wrapText="1"/>
    </xf>
    <xf numFmtId="0" fontId="46" fillId="30" borderId="8" xfId="2" applyFont="1" applyFill="1" applyBorder="1" applyAlignment="1">
      <alignment horizontal="center" vertical="center"/>
    </xf>
    <xf numFmtId="0" fontId="46" fillId="30" borderId="11" xfId="2" applyFont="1" applyFill="1" applyBorder="1" applyAlignment="1">
      <alignment horizontal="center" vertical="center"/>
    </xf>
    <xf numFmtId="0" fontId="46" fillId="30" borderId="36" xfId="2" applyFont="1" applyFill="1" applyBorder="1" applyAlignment="1">
      <alignment horizontal="center" vertical="center"/>
    </xf>
    <xf numFmtId="0" fontId="46" fillId="30" borderId="22" xfId="2" applyFont="1" applyFill="1" applyBorder="1" applyAlignment="1">
      <alignment horizontal="center" vertical="center"/>
    </xf>
    <xf numFmtId="0" fontId="46" fillId="30" borderId="25" xfId="2" applyFont="1" applyFill="1" applyBorder="1" applyAlignment="1">
      <alignment horizontal="center" vertical="center"/>
    </xf>
    <xf numFmtId="0" fontId="46" fillId="30" borderId="42" xfId="2" applyFont="1" applyFill="1" applyBorder="1" applyAlignment="1">
      <alignment horizontal="center" vertical="center"/>
    </xf>
    <xf numFmtId="0" fontId="46" fillId="0" borderId="48" xfId="2" applyFont="1" applyBorder="1" applyAlignment="1">
      <alignment horizontal="center" vertical="center" wrapText="1"/>
    </xf>
    <xf numFmtId="0" fontId="46" fillId="0" borderId="52" xfId="2" applyFont="1" applyBorder="1" applyAlignment="1">
      <alignment horizontal="center" vertical="center" wrapText="1"/>
    </xf>
    <xf numFmtId="0" fontId="46" fillId="0" borderId="60" xfId="2" applyFont="1" applyBorder="1" applyAlignment="1">
      <alignment horizontal="center" vertical="center" wrapText="1"/>
    </xf>
    <xf numFmtId="0" fontId="46" fillId="38" borderId="48" xfId="2" applyFont="1" applyFill="1" applyBorder="1" applyAlignment="1">
      <alignment horizontal="center" vertical="center" wrapText="1"/>
    </xf>
    <xf numFmtId="0" fontId="46" fillId="38" borderId="52" xfId="2" applyFont="1" applyFill="1" applyBorder="1" applyAlignment="1">
      <alignment horizontal="center" vertical="center" wrapText="1"/>
    </xf>
    <xf numFmtId="0" fontId="46" fillId="38" borderId="60" xfId="2" applyFont="1" applyFill="1" applyBorder="1" applyAlignment="1">
      <alignment horizontal="center" vertical="center" wrapText="1"/>
    </xf>
    <xf numFmtId="0" fontId="46" fillId="30" borderId="60" xfId="2" applyFont="1" applyFill="1" applyBorder="1" applyAlignment="1">
      <alignment horizontal="center" vertical="center"/>
    </xf>
    <xf numFmtId="0" fontId="46" fillId="30" borderId="61" xfId="2" applyFont="1" applyFill="1" applyBorder="1" applyAlignment="1">
      <alignment horizontal="center" vertical="center"/>
    </xf>
    <xf numFmtId="0" fontId="46" fillId="30" borderId="62" xfId="2" applyFont="1" applyFill="1" applyBorder="1" applyAlignment="1">
      <alignment horizontal="center" vertical="center"/>
    </xf>
    <xf numFmtId="0" fontId="46" fillId="30" borderId="63" xfId="2" applyFont="1" applyFill="1" applyBorder="1" applyAlignment="1">
      <alignment horizontal="center" vertical="center"/>
    </xf>
    <xf numFmtId="0" fontId="82" fillId="30" borderId="52" xfId="6" applyFont="1" applyFill="1" applyBorder="1" applyAlignment="1">
      <alignment horizontal="center" vertical="center" wrapText="1"/>
    </xf>
    <xf numFmtId="0" fontId="82" fillId="30" borderId="60" xfId="6" applyFont="1" applyFill="1" applyBorder="1" applyAlignment="1">
      <alignment horizontal="center" vertical="center" wrapText="1"/>
    </xf>
    <xf numFmtId="0" fontId="82" fillId="30" borderId="66" xfId="6" applyFont="1" applyFill="1" applyBorder="1" applyAlignment="1">
      <alignment horizontal="center" vertical="center" wrapText="1"/>
    </xf>
    <xf numFmtId="0" fontId="82" fillId="30" borderId="42" xfId="6" applyFont="1" applyFill="1" applyBorder="1" applyAlignment="1">
      <alignment horizontal="center" vertical="center" wrapText="1"/>
    </xf>
    <xf numFmtId="0" fontId="46" fillId="39" borderId="48" xfId="2" applyFont="1" applyFill="1" applyBorder="1" applyAlignment="1">
      <alignment horizontal="center" vertical="center" wrapText="1"/>
    </xf>
    <xf numFmtId="0" fontId="46" fillId="39" borderId="52" xfId="2" applyFont="1" applyFill="1" applyBorder="1" applyAlignment="1">
      <alignment horizontal="center" vertical="center" wrapText="1"/>
    </xf>
    <xf numFmtId="0" fontId="46" fillId="39" borderId="60" xfId="2" applyFont="1" applyFill="1" applyBorder="1" applyAlignment="1">
      <alignment horizontal="center" vertical="center" wrapText="1"/>
    </xf>
    <xf numFmtId="0" fontId="82" fillId="30" borderId="48" xfId="6" applyFont="1" applyFill="1" applyBorder="1" applyAlignment="1">
      <alignment horizontal="center" vertical="center" wrapText="1"/>
    </xf>
    <xf numFmtId="0" fontId="82" fillId="30" borderId="61" xfId="6" applyFont="1" applyFill="1" applyBorder="1" applyAlignment="1">
      <alignment horizontal="center" vertical="center" wrapText="1"/>
    </xf>
    <xf numFmtId="0" fontId="82" fillId="30" borderId="62" xfId="6" applyFont="1" applyFill="1" applyBorder="1" applyAlignment="1">
      <alignment horizontal="center" vertical="center" wrapText="1"/>
    </xf>
    <xf numFmtId="0" fontId="82" fillId="30" borderId="11" xfId="6" applyFont="1" applyFill="1" applyBorder="1" applyAlignment="1">
      <alignment horizontal="center" vertical="center" wrapText="1"/>
    </xf>
    <xf numFmtId="0" fontId="46" fillId="39" borderId="8" xfId="2" applyFont="1" applyFill="1" applyBorder="1" applyAlignment="1">
      <alignment horizontal="center" vertical="center"/>
    </xf>
    <xf numFmtId="0" fontId="46" fillId="39" borderId="11" xfId="2" applyFont="1" applyFill="1" applyBorder="1" applyAlignment="1">
      <alignment horizontal="center" vertical="center"/>
    </xf>
    <xf numFmtId="0" fontId="46" fillId="39" borderId="36" xfId="2" applyFont="1" applyFill="1" applyBorder="1" applyAlignment="1">
      <alignment horizontal="center" vertical="center"/>
    </xf>
    <xf numFmtId="0" fontId="46" fillId="39" borderId="22" xfId="2" applyFont="1" applyFill="1" applyBorder="1" applyAlignment="1">
      <alignment horizontal="center" vertical="center"/>
    </xf>
    <xf numFmtId="0" fontId="46" fillId="39" borderId="25" xfId="2" applyFont="1" applyFill="1" applyBorder="1" applyAlignment="1">
      <alignment horizontal="center" vertical="center"/>
    </xf>
    <xf numFmtId="0" fontId="46" fillId="39" borderId="42" xfId="2" applyFont="1" applyFill="1" applyBorder="1" applyAlignment="1">
      <alignment horizontal="center" vertical="center"/>
    </xf>
    <xf numFmtId="0" fontId="46" fillId="30" borderId="52" xfId="2" applyFont="1" applyFill="1" applyBorder="1" applyAlignment="1">
      <alignment horizontal="center" vertical="center"/>
    </xf>
    <xf numFmtId="0" fontId="46" fillId="30" borderId="13" xfId="2" applyFont="1" applyFill="1" applyBorder="1" applyAlignment="1">
      <alignment horizontal="center" vertical="center" wrapText="1"/>
    </xf>
    <xf numFmtId="0" fontId="46" fillId="30" borderId="22" xfId="2" applyFont="1" applyFill="1" applyBorder="1" applyAlignment="1">
      <alignment horizontal="center" vertical="center" wrapText="1"/>
    </xf>
    <xf numFmtId="0" fontId="46" fillId="30" borderId="37" xfId="2" applyFont="1" applyFill="1" applyBorder="1" applyAlignment="1">
      <alignment horizontal="center" vertical="center"/>
    </xf>
    <xf numFmtId="0" fontId="46" fillId="30" borderId="65" xfId="2" applyFont="1" applyFill="1" applyBorder="1" applyAlignment="1">
      <alignment horizontal="center" vertical="center"/>
    </xf>
    <xf numFmtId="0" fontId="46" fillId="30" borderId="50" xfId="2" applyFont="1" applyFill="1" applyBorder="1" applyAlignment="1">
      <alignment horizontal="center" vertical="center" wrapText="1"/>
    </xf>
    <xf numFmtId="0" fontId="46" fillId="30" borderId="70" xfId="2" applyFont="1" applyFill="1" applyBorder="1" applyAlignment="1">
      <alignment horizontal="center" vertical="center" wrapText="1"/>
    </xf>
    <xf numFmtId="0" fontId="62" fillId="9" borderId="61" xfId="2" applyFont="1" applyFill="1" applyBorder="1" applyAlignment="1">
      <alignment horizontal="center" vertical="center" wrapText="1"/>
    </xf>
    <xf numFmtId="0" fontId="62" fillId="9" borderId="62" xfId="2" applyFont="1" applyFill="1" applyBorder="1" applyAlignment="1">
      <alignment horizontal="center" vertical="center" wrapText="1"/>
    </xf>
    <xf numFmtId="0" fontId="62" fillId="9" borderId="63" xfId="2" applyFont="1" applyFill="1" applyBorder="1" applyAlignment="1">
      <alignment horizontal="center" vertical="center" wrapText="1"/>
    </xf>
    <xf numFmtId="0" fontId="126" fillId="9" borderId="2" xfId="2" applyFont="1" applyFill="1" applyBorder="1" applyAlignment="1">
      <alignment horizontal="center" vertical="center"/>
    </xf>
    <xf numFmtId="15" fontId="101" fillId="9" borderId="2" xfId="2" applyNumberFormat="1" applyFont="1" applyFill="1" applyBorder="1" applyAlignment="1">
      <alignment horizontal="center" vertical="center"/>
    </xf>
    <xf numFmtId="0" fontId="101" fillId="9" borderId="2" xfId="2" applyFont="1" applyFill="1" applyBorder="1" applyAlignment="1">
      <alignment horizontal="center" vertical="center"/>
    </xf>
    <xf numFmtId="17" fontId="102" fillId="9" borderId="61" xfId="2" applyNumberFormat="1" applyFont="1" applyFill="1" applyBorder="1" applyAlignment="1">
      <alignment horizontal="center" vertical="center" wrapText="1"/>
    </xf>
    <xf numFmtId="0" fontId="102" fillId="9" borderId="62" xfId="2" applyFont="1" applyFill="1" applyBorder="1" applyAlignment="1">
      <alignment horizontal="center" vertical="center" wrapText="1"/>
    </xf>
    <xf numFmtId="0" fontId="102" fillId="9" borderId="63" xfId="2" applyFont="1" applyFill="1" applyBorder="1" applyAlignment="1">
      <alignment horizontal="center" vertical="center" wrapText="1"/>
    </xf>
    <xf numFmtId="0" fontId="100" fillId="9" borderId="61" xfId="2" applyFont="1" applyFill="1" applyBorder="1" applyAlignment="1">
      <alignment horizontal="center" vertical="center"/>
    </xf>
    <xf numFmtId="0" fontId="100" fillId="9" borderId="63" xfId="2" applyFont="1" applyFill="1" applyBorder="1" applyAlignment="1">
      <alignment horizontal="center" vertical="center"/>
    </xf>
    <xf numFmtId="0" fontId="8" fillId="0" borderId="3" xfId="2" applyBorder="1" applyAlignment="1">
      <alignment horizontal="center"/>
    </xf>
    <xf numFmtId="0" fontId="124" fillId="0" borderId="19" xfId="2" applyFont="1" applyBorder="1" applyAlignment="1">
      <alignment horizontal="center" vertical="center"/>
    </xf>
    <xf numFmtId="0" fontId="124" fillId="0" borderId="20" xfId="2" applyFont="1" applyBorder="1" applyAlignment="1">
      <alignment horizontal="center" vertical="center"/>
    </xf>
    <xf numFmtId="0" fontId="124" fillId="0" borderId="21" xfId="2" applyFont="1" applyBorder="1" applyAlignment="1">
      <alignment horizontal="center" vertical="center"/>
    </xf>
    <xf numFmtId="0" fontId="124" fillId="0" borderId="15" xfId="2" applyFont="1" applyBorder="1" applyAlignment="1">
      <alignment horizontal="center" vertical="center"/>
    </xf>
    <xf numFmtId="0" fontId="124" fillId="0" borderId="16" xfId="2" applyFont="1" applyBorder="1" applyAlignment="1">
      <alignment horizontal="center" vertical="center"/>
    </xf>
    <xf numFmtId="0" fontId="124" fillId="0" borderId="17" xfId="2" applyFont="1" applyBorder="1" applyAlignment="1">
      <alignment horizontal="center" vertical="center"/>
    </xf>
    <xf numFmtId="0" fontId="100" fillId="9" borderId="6" xfId="2" applyFont="1" applyFill="1" applyBorder="1" applyAlignment="1">
      <alignment vertical="center"/>
    </xf>
    <xf numFmtId="0" fontId="100" fillId="9" borderId="33" xfId="2" applyFont="1" applyFill="1" applyBorder="1" applyAlignment="1">
      <alignment vertical="center"/>
    </xf>
    <xf numFmtId="0" fontId="100" fillId="9" borderId="7" xfId="2" applyFont="1" applyFill="1" applyBorder="1" applyAlignment="1">
      <alignment vertical="center"/>
    </xf>
    <xf numFmtId="0" fontId="100" fillId="0" borderId="6" xfId="2" applyFont="1" applyBorder="1" applyAlignment="1">
      <alignment vertical="center"/>
    </xf>
    <xf numFmtId="0" fontId="100" fillId="0" borderId="33" xfId="2" applyFont="1" applyBorder="1" applyAlignment="1">
      <alignment vertical="center"/>
    </xf>
    <xf numFmtId="0" fontId="100" fillId="0" borderId="7" xfId="2" applyFont="1" applyBorder="1" applyAlignment="1">
      <alignment vertical="center"/>
    </xf>
    <xf numFmtId="0" fontId="100" fillId="0" borderId="6" xfId="2" applyFont="1" applyBorder="1" applyAlignment="1">
      <alignment horizontal="left" vertical="center" wrapText="1"/>
    </xf>
    <xf numFmtId="0" fontId="100" fillId="0" borderId="33" xfId="2" applyFont="1" applyBorder="1" applyAlignment="1">
      <alignment horizontal="left" vertical="center" wrapText="1"/>
    </xf>
    <xf numFmtId="0" fontId="100" fillId="0" borderId="7" xfId="2" applyFont="1" applyBorder="1" applyAlignment="1">
      <alignment horizontal="left" vertical="center" wrapText="1"/>
    </xf>
    <xf numFmtId="0" fontId="45" fillId="38" borderId="48" xfId="2" applyFont="1" applyFill="1" applyBorder="1" applyAlignment="1">
      <alignment horizontal="center" vertical="center" wrapText="1"/>
    </xf>
    <xf numFmtId="0" fontId="45" fillId="38" borderId="52" xfId="2" applyFont="1" applyFill="1" applyBorder="1" applyAlignment="1">
      <alignment horizontal="center" vertical="center" wrapText="1"/>
    </xf>
    <xf numFmtId="0" fontId="45" fillId="38" borderId="60" xfId="2" applyFont="1" applyFill="1" applyBorder="1" applyAlignment="1">
      <alignment horizontal="center" vertical="center" wrapText="1"/>
    </xf>
    <xf numFmtId="0" fontId="45" fillId="30" borderId="60" xfId="2" applyFont="1" applyFill="1" applyBorder="1" applyAlignment="1">
      <alignment horizontal="center" vertical="center"/>
    </xf>
    <xf numFmtId="0" fontId="45" fillId="30" borderId="61" xfId="2" applyFont="1" applyFill="1" applyBorder="1" applyAlignment="1">
      <alignment horizontal="center" vertical="center"/>
    </xf>
    <xf numFmtId="0" fontId="45" fillId="30" borderId="62" xfId="2" applyFont="1" applyFill="1" applyBorder="1" applyAlignment="1">
      <alignment horizontal="center" vertical="center"/>
    </xf>
    <xf numFmtId="0" fontId="45" fillId="30" borderId="63" xfId="2" applyFont="1" applyFill="1" applyBorder="1" applyAlignment="1">
      <alignment horizontal="center" vertical="center"/>
    </xf>
    <xf numFmtId="0" fontId="117" fillId="30" borderId="13" xfId="4" applyFont="1" applyFill="1" applyBorder="1" applyAlignment="1">
      <alignment horizontal="center" vertical="center" wrapText="1"/>
    </xf>
    <xf numFmtId="0" fontId="117" fillId="30" borderId="22" xfId="4" applyFont="1" applyFill="1" applyBorder="1" applyAlignment="1">
      <alignment horizontal="center" vertical="center" wrapText="1"/>
    </xf>
    <xf numFmtId="0" fontId="117" fillId="30" borderId="48" xfId="4" applyFont="1" applyFill="1" applyBorder="1" applyAlignment="1">
      <alignment horizontal="center" vertical="center" wrapText="1"/>
    </xf>
    <xf numFmtId="0" fontId="117" fillId="30" borderId="60" xfId="4" applyFont="1" applyFill="1" applyBorder="1" applyAlignment="1">
      <alignment horizontal="center" vertical="center" wrapText="1"/>
    </xf>
    <xf numFmtId="0" fontId="117" fillId="30" borderId="66" xfId="4" applyFont="1" applyFill="1" applyBorder="1" applyAlignment="1">
      <alignment horizontal="center" vertical="center" wrapText="1"/>
    </xf>
    <xf numFmtId="0" fontId="117" fillId="30" borderId="42" xfId="4" applyFont="1" applyFill="1" applyBorder="1" applyAlignment="1">
      <alignment horizontal="center" vertical="center" wrapText="1"/>
    </xf>
    <xf numFmtId="0" fontId="127" fillId="30" borderId="66" xfId="4" applyFont="1" applyFill="1" applyBorder="1" applyAlignment="1">
      <alignment horizontal="center" vertical="center" wrapText="1"/>
    </xf>
    <xf numFmtId="0" fontId="127" fillId="30" borderId="42" xfId="4" applyFont="1" applyFill="1" applyBorder="1" applyAlignment="1">
      <alignment horizontal="center" vertical="center" wrapText="1"/>
    </xf>
    <xf numFmtId="0" fontId="45" fillId="30" borderId="52" xfId="2" applyFont="1" applyFill="1" applyBorder="1" applyAlignment="1">
      <alignment horizontal="center" vertical="center"/>
    </xf>
    <xf numFmtId="0" fontId="45" fillId="39" borderId="48" xfId="2" applyFont="1" applyFill="1" applyBorder="1" applyAlignment="1">
      <alignment horizontal="center" vertical="center" wrapText="1"/>
    </xf>
    <xf numFmtId="0" fontId="45" fillId="39" borderId="52" xfId="2" applyFont="1" applyFill="1" applyBorder="1" applyAlignment="1">
      <alignment horizontal="center" vertical="center" wrapText="1"/>
    </xf>
    <xf numFmtId="0" fontId="45" fillId="39" borderId="60" xfId="2" applyFont="1" applyFill="1" applyBorder="1" applyAlignment="1">
      <alignment horizontal="center" vertical="center" wrapText="1"/>
    </xf>
    <xf numFmtId="0" fontId="117" fillId="30" borderId="52" xfId="4" applyFont="1" applyFill="1" applyBorder="1" applyAlignment="1">
      <alignment horizontal="center" vertical="center" wrapText="1"/>
    </xf>
    <xf numFmtId="0" fontId="117" fillId="30" borderId="61" xfId="4" applyFont="1" applyFill="1" applyBorder="1" applyAlignment="1">
      <alignment horizontal="center" vertical="center" wrapText="1"/>
    </xf>
    <xf numFmtId="0" fontId="117" fillId="30" borderId="11" xfId="4" applyFont="1" applyFill="1" applyBorder="1" applyAlignment="1">
      <alignment horizontal="center" vertical="center" wrapText="1"/>
    </xf>
    <xf numFmtId="0" fontId="117" fillId="30" borderId="62" xfId="4" applyFont="1" applyFill="1" applyBorder="1" applyAlignment="1">
      <alignment horizontal="center" vertical="center" wrapText="1"/>
    </xf>
    <xf numFmtId="0" fontId="45" fillId="39" borderId="8" xfId="2" applyFont="1" applyFill="1" applyBorder="1" applyAlignment="1">
      <alignment horizontal="center" vertical="center"/>
    </xf>
    <xf numFmtId="0" fontId="45" fillId="39" borderId="11" xfId="2" applyFont="1" applyFill="1" applyBorder="1" applyAlignment="1">
      <alignment horizontal="center" vertical="center"/>
    </xf>
    <xf numFmtId="0" fontId="45" fillId="39" borderId="36" xfId="2" applyFont="1" applyFill="1" applyBorder="1" applyAlignment="1">
      <alignment horizontal="center" vertical="center"/>
    </xf>
    <xf numFmtId="0" fontId="45" fillId="39" borderId="22" xfId="2" applyFont="1" applyFill="1" applyBorder="1" applyAlignment="1">
      <alignment horizontal="center" vertical="center"/>
    </xf>
    <xf numFmtId="0" fontId="45" fillId="39" borderId="25" xfId="2" applyFont="1" applyFill="1" applyBorder="1" applyAlignment="1">
      <alignment horizontal="center" vertical="center"/>
    </xf>
    <xf numFmtId="0" fontId="45" fillId="39" borderId="42" xfId="2" applyFont="1" applyFill="1" applyBorder="1" applyAlignment="1">
      <alignment horizontal="center" vertical="center"/>
    </xf>
    <xf numFmtId="0" fontId="45" fillId="30" borderId="13" xfId="2" applyFont="1" applyFill="1" applyBorder="1" applyAlignment="1">
      <alignment horizontal="center" vertical="center" wrapText="1"/>
    </xf>
    <xf numFmtId="0" fontId="45" fillId="30" borderId="22" xfId="2" applyFont="1" applyFill="1" applyBorder="1" applyAlignment="1">
      <alignment horizontal="center" vertical="center" wrapText="1"/>
    </xf>
    <xf numFmtId="0" fontId="45" fillId="30" borderId="37" xfId="2" applyFont="1" applyFill="1" applyBorder="1" applyAlignment="1">
      <alignment horizontal="center" vertical="center"/>
    </xf>
    <xf numFmtId="0" fontId="45" fillId="30" borderId="65" xfId="2" applyFont="1" applyFill="1" applyBorder="1" applyAlignment="1">
      <alignment horizontal="center" vertical="center"/>
    </xf>
    <xf numFmtId="0" fontId="45" fillId="30" borderId="50" xfId="2" applyFont="1" applyFill="1" applyBorder="1" applyAlignment="1">
      <alignment horizontal="center" vertical="center"/>
    </xf>
    <xf numFmtId="0" fontId="45" fillId="30" borderId="70" xfId="2" applyFont="1" applyFill="1" applyBorder="1" applyAlignment="1">
      <alignment horizontal="center" vertical="center"/>
    </xf>
    <xf numFmtId="0" fontId="45" fillId="38" borderId="48" xfId="2" applyFont="1" applyFill="1" applyBorder="1" applyAlignment="1">
      <alignment horizontal="center" vertical="center" textRotation="90"/>
    </xf>
    <xf numFmtId="0" fontId="45" fillId="38" borderId="60" xfId="2" applyFont="1" applyFill="1" applyBorder="1" applyAlignment="1">
      <alignment horizontal="center" vertical="center" textRotation="90"/>
    </xf>
    <xf numFmtId="0" fontId="129" fillId="0" borderId="31" xfId="2" applyFont="1" applyBorder="1" applyAlignment="1">
      <alignment horizontal="center" vertical="center" wrapText="1"/>
    </xf>
    <xf numFmtId="0" fontId="129" fillId="0" borderId="3" xfId="2" applyFont="1" applyBorder="1" applyAlignment="1">
      <alignment horizontal="center" vertical="center" wrapText="1"/>
    </xf>
    <xf numFmtId="0" fontId="129" fillId="0" borderId="72" xfId="2" applyFont="1" applyBorder="1" applyAlignment="1">
      <alignment horizontal="center" vertical="center" wrapText="1"/>
    </xf>
    <xf numFmtId="9" fontId="129" fillId="9" borderId="31" xfId="5" applyFont="1" applyFill="1" applyBorder="1" applyAlignment="1">
      <alignment horizontal="center" vertical="center"/>
    </xf>
    <xf numFmtId="9" fontId="129" fillId="9" borderId="3" xfId="5" applyFont="1" applyFill="1" applyBorder="1" applyAlignment="1">
      <alignment horizontal="center" vertical="center"/>
    </xf>
    <xf numFmtId="9" fontId="129" fillId="9" borderId="72" xfId="5" applyFont="1" applyFill="1" applyBorder="1" applyAlignment="1">
      <alignment horizontal="center" vertical="center"/>
    </xf>
    <xf numFmtId="0" fontId="129" fillId="33" borderId="31" xfId="2" applyFont="1" applyFill="1" applyBorder="1" applyAlignment="1">
      <alignment horizontal="center" vertical="center"/>
    </xf>
    <xf numFmtId="0" fontId="129" fillId="33" borderId="3" xfId="2" applyFont="1" applyFill="1" applyBorder="1" applyAlignment="1">
      <alignment horizontal="center" vertical="center"/>
    </xf>
    <xf numFmtId="0" fontId="129" fillId="33" borderId="72" xfId="2" applyFont="1" applyFill="1" applyBorder="1" applyAlignment="1">
      <alignment horizontal="center" vertical="center"/>
    </xf>
    <xf numFmtId="0" fontId="45" fillId="38" borderId="61" xfId="2" applyFont="1" applyFill="1" applyBorder="1" applyAlignment="1">
      <alignment horizontal="center" vertical="center" wrapText="1"/>
    </xf>
    <xf numFmtId="0" fontId="45" fillId="38" borderId="62" xfId="2" applyFont="1" applyFill="1" applyBorder="1" applyAlignment="1">
      <alignment horizontal="center" vertical="center" wrapText="1"/>
    </xf>
    <xf numFmtId="0" fontId="129" fillId="9" borderId="4" xfId="2" applyFont="1" applyFill="1" applyBorder="1" applyAlignment="1">
      <alignment horizontal="center" vertical="center" wrapText="1"/>
    </xf>
    <xf numFmtId="0" fontId="129" fillId="9" borderId="3" xfId="2" applyFont="1" applyFill="1" applyBorder="1" applyAlignment="1">
      <alignment horizontal="center" vertical="center" wrapText="1"/>
    </xf>
    <xf numFmtId="0" fontId="129" fillId="9" borderId="72" xfId="2" applyFont="1" applyFill="1" applyBorder="1" applyAlignment="1">
      <alignment horizontal="center" vertical="center" wrapText="1"/>
    </xf>
    <xf numFmtId="0" fontId="130" fillId="0" borderId="3" xfId="2" applyFont="1" applyBorder="1" applyAlignment="1">
      <alignment horizontal="center" vertical="center" wrapText="1"/>
    </xf>
    <xf numFmtId="0" fontId="130" fillId="0" borderId="72" xfId="2" applyFont="1" applyBorder="1" applyAlignment="1">
      <alignment horizontal="center" vertical="center" wrapText="1"/>
    </xf>
    <xf numFmtId="0" fontId="129" fillId="0" borderId="3" xfId="2" applyFont="1" applyBorder="1" applyAlignment="1">
      <alignment horizontal="center" vertical="center"/>
    </xf>
    <xf numFmtId="0" fontId="129" fillId="0" borderId="72" xfId="2" applyFont="1" applyBorder="1" applyAlignment="1">
      <alignment horizontal="center" vertical="center"/>
    </xf>
    <xf numFmtId="0" fontId="129" fillId="0" borderId="31" xfId="2" quotePrefix="1" applyFont="1" applyBorder="1" applyAlignment="1">
      <alignment horizontal="center" vertical="center" wrapText="1"/>
    </xf>
    <xf numFmtId="0" fontId="129" fillId="0" borderId="3" xfId="2" quotePrefix="1" applyFont="1" applyBorder="1" applyAlignment="1">
      <alignment horizontal="center" vertical="center" wrapText="1"/>
    </xf>
    <xf numFmtId="0" fontId="129" fillId="0" borderId="72" xfId="2" quotePrefix="1" applyFont="1" applyBorder="1" applyAlignment="1">
      <alignment horizontal="center" vertical="center" wrapText="1"/>
    </xf>
    <xf numFmtId="0" fontId="45" fillId="0" borderId="48" xfId="2" applyFont="1" applyBorder="1" applyAlignment="1">
      <alignment horizontal="center" vertical="center"/>
    </xf>
    <xf numFmtId="0" fontId="45" fillId="0" borderId="52" xfId="2" applyFont="1" applyBorder="1" applyAlignment="1">
      <alignment horizontal="center" vertical="center"/>
    </xf>
    <xf numFmtId="0" fontId="45" fillId="0" borderId="60" xfId="2" applyFont="1" applyBorder="1" applyAlignment="1">
      <alignment horizontal="center" vertical="center"/>
    </xf>
    <xf numFmtId="0" fontId="45" fillId="0" borderId="48"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60" xfId="2" applyFont="1" applyBorder="1" applyAlignment="1">
      <alignment horizontal="center" vertical="center" wrapText="1"/>
    </xf>
    <xf numFmtId="0" fontId="45" fillId="30" borderId="8" xfId="2" applyFont="1" applyFill="1" applyBorder="1" applyAlignment="1">
      <alignment horizontal="center" vertical="center"/>
    </xf>
    <xf numFmtId="0" fontId="45" fillId="30" borderId="11" xfId="2" applyFont="1" applyFill="1" applyBorder="1" applyAlignment="1">
      <alignment horizontal="center" vertical="center"/>
    </xf>
    <xf numFmtId="0" fontId="45" fillId="30" borderId="36" xfId="2" applyFont="1" applyFill="1" applyBorder="1" applyAlignment="1">
      <alignment horizontal="center" vertical="center"/>
    </xf>
    <xf numFmtId="0" fontId="45" fillId="30" borderId="22" xfId="2" applyFont="1" applyFill="1" applyBorder="1" applyAlignment="1">
      <alignment horizontal="center" vertical="center"/>
    </xf>
    <xf numFmtId="0" fontId="45" fillId="30" borderId="25" xfId="2" applyFont="1" applyFill="1" applyBorder="1" applyAlignment="1">
      <alignment horizontal="center" vertical="center"/>
    </xf>
    <xf numFmtId="0" fontId="45" fillId="30" borderId="42" xfId="2" applyFont="1" applyFill="1" applyBorder="1" applyAlignment="1">
      <alignment horizontal="center" vertical="center"/>
    </xf>
    <xf numFmtId="0" fontId="129" fillId="10" borderId="3" xfId="2" applyFont="1" applyFill="1" applyBorder="1" applyAlignment="1">
      <alignment horizontal="left" vertical="center" wrapText="1"/>
    </xf>
    <xf numFmtId="0" fontId="129" fillId="10" borderId="72" xfId="2" applyFont="1" applyFill="1" applyBorder="1" applyAlignment="1">
      <alignment horizontal="left" vertical="center" wrapText="1"/>
    </xf>
    <xf numFmtId="0" fontId="129" fillId="54" borderId="76" xfId="2" applyFont="1" applyFill="1" applyBorder="1" applyAlignment="1">
      <alignment horizontal="center" vertical="center" wrapText="1"/>
    </xf>
    <xf numFmtId="0" fontId="129" fillId="54" borderId="77" xfId="2" applyFont="1" applyFill="1" applyBorder="1" applyAlignment="1">
      <alignment horizontal="center" vertical="center" wrapText="1"/>
    </xf>
    <xf numFmtId="0" fontId="129" fillId="54" borderId="78" xfId="2" applyFont="1" applyFill="1" applyBorder="1" applyAlignment="1">
      <alignment horizontal="center" vertical="center" wrapText="1"/>
    </xf>
    <xf numFmtId="0" fontId="129" fillId="0" borderId="71" xfId="2" applyFont="1" applyBorder="1" applyAlignment="1">
      <alignment horizontal="center" vertical="center" wrapText="1"/>
    </xf>
    <xf numFmtId="0" fontId="129" fillId="9" borderId="71" xfId="2" applyFont="1" applyFill="1" applyBorder="1" applyAlignment="1">
      <alignment horizontal="center" vertical="center" wrapText="1"/>
    </xf>
    <xf numFmtId="0" fontId="129" fillId="9" borderId="71" xfId="2" applyFont="1" applyFill="1" applyBorder="1" applyAlignment="1">
      <alignment horizontal="center" vertical="center"/>
    </xf>
    <xf numFmtId="0" fontId="129" fillId="9" borderId="71" xfId="2" quotePrefix="1" applyFont="1" applyFill="1" applyBorder="1" applyAlignment="1">
      <alignment horizontal="center" vertical="center" wrapText="1"/>
    </xf>
    <xf numFmtId="9" fontId="129" fillId="9" borderId="71" xfId="5" applyFont="1" applyFill="1" applyBorder="1" applyAlignment="1">
      <alignment horizontal="center" vertical="center"/>
    </xf>
    <xf numFmtId="0" fontId="130" fillId="42" borderId="3" xfId="2" applyFont="1" applyFill="1" applyBorder="1" applyAlignment="1">
      <alignment horizontal="center" vertical="center"/>
    </xf>
    <xf numFmtId="0" fontId="130" fillId="42" borderId="72" xfId="2" applyFont="1" applyFill="1" applyBorder="1" applyAlignment="1">
      <alignment horizontal="center" vertical="center"/>
    </xf>
    <xf numFmtId="0" fontId="130" fillId="9" borderId="3" xfId="2" applyFont="1" applyFill="1" applyBorder="1" applyAlignment="1">
      <alignment horizontal="center" vertical="center"/>
    </xf>
    <xf numFmtId="0" fontId="130" fillId="9" borderId="72" xfId="2" applyFont="1" applyFill="1" applyBorder="1" applyAlignment="1">
      <alignment horizontal="center" vertical="center"/>
    </xf>
    <xf numFmtId="0" fontId="129" fillId="9" borderId="3" xfId="2" applyFont="1" applyFill="1" applyBorder="1" applyAlignment="1">
      <alignment horizontal="center" vertical="center"/>
    </xf>
    <xf numFmtId="0" fontId="129" fillId="9" borderId="72" xfId="2" applyFont="1" applyFill="1" applyBorder="1" applyAlignment="1">
      <alignment horizontal="center" vertical="center"/>
    </xf>
    <xf numFmtId="9" fontId="129" fillId="0" borderId="3" xfId="5" applyFont="1" applyBorder="1" applyAlignment="1">
      <alignment horizontal="center" vertical="center"/>
    </xf>
    <xf numFmtId="9" fontId="129" fillId="0" borderId="72" xfId="5" applyFont="1" applyBorder="1" applyAlignment="1">
      <alignment horizontal="center" vertical="center"/>
    </xf>
    <xf numFmtId="0" fontId="129" fillId="53" borderId="3" xfId="2" applyFont="1" applyFill="1" applyBorder="1" applyAlignment="1">
      <alignment horizontal="center" vertical="center"/>
    </xf>
    <xf numFmtId="0" fontId="129" fillId="53" borderId="72" xfId="2" applyFont="1" applyFill="1" applyBorder="1" applyAlignment="1">
      <alignment horizontal="center" vertical="center"/>
    </xf>
    <xf numFmtId="9" fontId="129" fillId="0" borderId="31" xfId="5" applyFont="1" applyBorder="1" applyAlignment="1">
      <alignment horizontal="center" vertical="center"/>
    </xf>
    <xf numFmtId="0" fontId="129" fillId="16" borderId="31" xfId="2" applyFont="1" applyFill="1" applyBorder="1" applyAlignment="1">
      <alignment horizontal="center" vertical="center"/>
    </xf>
    <xf numFmtId="0" fontId="129" fillId="16" borderId="3" xfId="2" applyFont="1" applyFill="1" applyBorder="1" applyAlignment="1">
      <alignment horizontal="center" vertical="center"/>
    </xf>
    <xf numFmtId="0" fontId="129" fillId="16" borderId="72" xfId="2" applyFont="1" applyFill="1" applyBorder="1" applyAlignment="1">
      <alignment horizontal="center" vertical="center"/>
    </xf>
    <xf numFmtId="0" fontId="129" fillId="9" borderId="73" xfId="2" applyFont="1" applyFill="1" applyBorder="1" applyAlignment="1">
      <alignment horizontal="center" vertical="center" wrapText="1"/>
    </xf>
    <xf numFmtId="0" fontId="129" fillId="10" borderId="71" xfId="2" applyFont="1" applyFill="1" applyBorder="1" applyAlignment="1">
      <alignment horizontal="left" vertical="center" wrapText="1"/>
    </xf>
    <xf numFmtId="0" fontId="129" fillId="10" borderId="73" xfId="2" applyFont="1" applyFill="1" applyBorder="1" applyAlignment="1">
      <alignment horizontal="left" vertical="center" wrapText="1"/>
    </xf>
    <xf numFmtId="0" fontId="129" fillId="0" borderId="74" xfId="2" applyFont="1" applyBorder="1" applyAlignment="1">
      <alignment horizontal="center" vertical="center" wrapText="1"/>
    </xf>
    <xf numFmtId="0" fontId="130" fillId="9" borderId="74" xfId="2" applyFont="1" applyFill="1" applyBorder="1" applyAlignment="1">
      <alignment horizontal="center" vertical="center" wrapText="1"/>
    </xf>
    <xf numFmtId="0" fontId="130" fillId="9" borderId="71" xfId="2" applyFont="1" applyFill="1" applyBorder="1" applyAlignment="1">
      <alignment horizontal="center" vertical="center" wrapText="1"/>
    </xf>
    <xf numFmtId="0" fontId="130" fillId="9" borderId="4" xfId="2" applyFont="1" applyFill="1" applyBorder="1" applyAlignment="1">
      <alignment horizontal="center" vertical="center" wrapText="1"/>
    </xf>
    <xf numFmtId="0" fontId="130" fillId="9" borderId="71" xfId="2" applyFont="1" applyFill="1" applyBorder="1" applyAlignment="1">
      <alignment horizontal="center" vertical="center"/>
    </xf>
    <xf numFmtId="0" fontId="129" fillId="16" borderId="71" xfId="2" applyFont="1" applyFill="1" applyBorder="1" applyAlignment="1">
      <alignment horizontal="center" vertical="center"/>
    </xf>
    <xf numFmtId="0" fontId="129" fillId="43" borderId="71" xfId="2" applyFont="1" applyFill="1" applyBorder="1" applyAlignment="1">
      <alignment horizontal="center" vertical="center"/>
    </xf>
    <xf numFmtId="0" fontId="129" fillId="0" borderId="73" xfId="2" applyFont="1" applyBorder="1" applyAlignment="1">
      <alignment horizontal="center" vertical="center" wrapText="1"/>
    </xf>
    <xf numFmtId="0" fontId="130" fillId="0" borderId="74" xfId="2" applyFont="1" applyBorder="1" applyAlignment="1">
      <alignment horizontal="center" vertical="center" wrapText="1"/>
    </xf>
    <xf numFmtId="0" fontId="130" fillId="0" borderId="71" xfId="2" applyFont="1" applyBorder="1" applyAlignment="1">
      <alignment horizontal="center" vertical="center" wrapText="1"/>
    </xf>
    <xf numFmtId="0" fontId="130" fillId="0" borderId="73" xfId="2" applyFont="1" applyBorder="1" applyAlignment="1">
      <alignment horizontal="center" vertical="center" wrapText="1"/>
    </xf>
    <xf numFmtId="0" fontId="129" fillId="0" borderId="74" xfId="2" applyFont="1" applyBorder="1" applyAlignment="1">
      <alignment horizontal="center" vertical="center"/>
    </xf>
    <xf numFmtId="0" fontId="129" fillId="0" borderId="71" xfId="2" applyFont="1" applyBorder="1" applyAlignment="1">
      <alignment horizontal="center" vertical="center"/>
    </xf>
    <xf numFmtId="0" fontId="129" fillId="0" borderId="73" xfId="2" applyFont="1" applyBorder="1" applyAlignment="1">
      <alignment horizontal="center" vertical="center"/>
    </xf>
    <xf numFmtId="0" fontId="129" fillId="0" borderId="74" xfId="2" quotePrefix="1" applyFont="1" applyBorder="1" applyAlignment="1">
      <alignment horizontal="center" vertical="center" wrapText="1"/>
    </xf>
    <xf numFmtId="0" fontId="129" fillId="0" borderId="71" xfId="2" quotePrefix="1" applyFont="1" applyBorder="1" applyAlignment="1">
      <alignment horizontal="center" vertical="center" wrapText="1"/>
    </xf>
    <xf numFmtId="0" fontId="129" fillId="0" borderId="73" xfId="2" quotePrefix="1" applyFont="1" applyBorder="1" applyAlignment="1">
      <alignment horizontal="center" vertical="center" wrapText="1"/>
    </xf>
    <xf numFmtId="0" fontId="129" fillId="33" borderId="74" xfId="2" applyFont="1" applyFill="1" applyBorder="1" applyAlignment="1">
      <alignment horizontal="center" vertical="center"/>
    </xf>
    <xf numFmtId="0" fontId="129" fillId="33" borderId="71" xfId="2" applyFont="1" applyFill="1" applyBorder="1" applyAlignment="1">
      <alignment horizontal="center" vertical="center"/>
    </xf>
    <xf numFmtId="0" fontId="130" fillId="9" borderId="74" xfId="2" applyFont="1" applyFill="1" applyBorder="1" applyAlignment="1">
      <alignment horizontal="center" vertical="center"/>
    </xf>
    <xf numFmtId="9" fontId="129" fillId="9" borderId="74" xfId="5" applyFont="1" applyFill="1" applyBorder="1" applyAlignment="1">
      <alignment horizontal="center" vertical="center"/>
    </xf>
    <xf numFmtId="9" fontId="129" fillId="0" borderId="74" xfId="5" applyFont="1" applyBorder="1" applyAlignment="1">
      <alignment horizontal="center" vertical="center"/>
    </xf>
    <xf numFmtId="9" fontId="129" fillId="0" borderId="71" xfId="5" applyFont="1" applyBorder="1" applyAlignment="1">
      <alignment horizontal="center" vertical="center"/>
    </xf>
    <xf numFmtId="0" fontId="129" fillId="16" borderId="74" xfId="2" applyFont="1" applyFill="1" applyBorder="1" applyAlignment="1">
      <alignment horizontal="center" vertical="center"/>
    </xf>
    <xf numFmtId="9" fontId="129" fillId="0" borderId="73" xfId="5" applyFont="1" applyBorder="1" applyAlignment="1">
      <alignment horizontal="center" vertical="center"/>
    </xf>
    <xf numFmtId="0" fontId="129" fillId="16" borderId="73" xfId="2" applyFont="1" applyFill="1" applyBorder="1" applyAlignment="1">
      <alignment horizontal="center" vertical="center"/>
    </xf>
    <xf numFmtId="9" fontId="129" fillId="9" borderId="73" xfId="5" applyFont="1" applyFill="1" applyBorder="1" applyAlignment="1">
      <alignment horizontal="center" vertical="center"/>
    </xf>
    <xf numFmtId="0" fontId="129" fillId="33" borderId="73" xfId="2" applyFont="1" applyFill="1" applyBorder="1" applyAlignment="1">
      <alignment horizontal="center" vertical="center"/>
    </xf>
    <xf numFmtId="16" fontId="129" fillId="9" borderId="74" xfId="2" applyNumberFormat="1" applyFont="1" applyFill="1" applyBorder="1" applyAlignment="1">
      <alignment horizontal="center" vertical="center" wrapText="1"/>
    </xf>
    <xf numFmtId="16" fontId="129" fillId="9" borderId="71" xfId="2" applyNumberFormat="1" applyFont="1" applyFill="1" applyBorder="1" applyAlignment="1">
      <alignment horizontal="center" vertical="center" wrapText="1"/>
    </xf>
    <xf numFmtId="14" fontId="129" fillId="9" borderId="74" xfId="2" applyNumberFormat="1" applyFont="1" applyFill="1" applyBorder="1" applyAlignment="1">
      <alignment horizontal="center" vertical="center" wrapText="1"/>
    </xf>
    <xf numFmtId="14" fontId="129" fillId="9" borderId="71" xfId="2" applyNumberFormat="1" applyFont="1" applyFill="1" applyBorder="1" applyAlignment="1">
      <alignment horizontal="center" vertical="center" wrapText="1"/>
    </xf>
    <xf numFmtId="0" fontId="129" fillId="9" borderId="74" xfId="2" applyFont="1" applyFill="1" applyBorder="1" applyAlignment="1">
      <alignment horizontal="center" vertical="center" wrapText="1"/>
    </xf>
    <xf numFmtId="0" fontId="63" fillId="9" borderId="3" xfId="2" applyFont="1" applyFill="1" applyBorder="1" applyAlignment="1">
      <alignment horizontal="center" vertical="center" wrapText="1"/>
    </xf>
    <xf numFmtId="0" fontId="130" fillId="9" borderId="19" xfId="2" applyFont="1" applyFill="1" applyBorder="1" applyAlignment="1">
      <alignment horizontal="left" vertical="top" wrapText="1"/>
    </xf>
    <xf numFmtId="0" fontId="130" fillId="9" borderId="20" xfId="2" applyFont="1" applyFill="1" applyBorder="1" applyAlignment="1">
      <alignment horizontal="left" vertical="top" wrapText="1"/>
    </xf>
    <xf numFmtId="0" fontId="130" fillId="9" borderId="21" xfId="2" applyFont="1" applyFill="1" applyBorder="1" applyAlignment="1">
      <alignment horizontal="left" vertical="top" wrapText="1"/>
    </xf>
    <xf numFmtId="0" fontId="130" fillId="9" borderId="79" xfId="2" applyFont="1" applyFill="1" applyBorder="1" applyAlignment="1">
      <alignment horizontal="left" vertical="top" wrapText="1"/>
    </xf>
    <xf numFmtId="0" fontId="130" fillId="9" borderId="2" xfId="2" applyFont="1" applyFill="1" applyAlignment="1">
      <alignment horizontal="left" vertical="top" wrapText="1"/>
    </xf>
    <xf numFmtId="0" fontId="130" fillId="9" borderId="14" xfId="2" applyFont="1" applyFill="1" applyBorder="1" applyAlignment="1">
      <alignment horizontal="left" vertical="top" wrapText="1"/>
    </xf>
    <xf numFmtId="0" fontId="130" fillId="9" borderId="15" xfId="2" applyFont="1" applyFill="1" applyBorder="1" applyAlignment="1">
      <alignment horizontal="left" vertical="top" wrapText="1"/>
    </xf>
    <xf numFmtId="0" fontId="130" fillId="9" borderId="16" xfId="2" applyFont="1" applyFill="1" applyBorder="1" applyAlignment="1">
      <alignment horizontal="left" vertical="top" wrapText="1"/>
    </xf>
    <xf numFmtId="0" fontId="130" fillId="9" borderId="17" xfId="2" applyFont="1" applyFill="1" applyBorder="1" applyAlignment="1">
      <alignment horizontal="left" vertical="top" wrapText="1"/>
    </xf>
    <xf numFmtId="0" fontId="129" fillId="9" borderId="6" xfId="2" applyFont="1" applyFill="1" applyBorder="1" applyAlignment="1">
      <alignment horizontal="left" wrapText="1"/>
    </xf>
    <xf numFmtId="0" fontId="129" fillId="9" borderId="33" xfId="2" applyFont="1" applyFill="1" applyBorder="1" applyAlignment="1">
      <alignment horizontal="left"/>
    </xf>
    <xf numFmtId="0" fontId="129" fillId="9" borderId="7" xfId="2" applyFont="1" applyFill="1" applyBorder="1" applyAlignment="1">
      <alignment horizontal="left"/>
    </xf>
    <xf numFmtId="0" fontId="117" fillId="0" borderId="31" xfId="4" applyFont="1" applyBorder="1" applyAlignment="1">
      <alignment horizontal="center" vertical="center" wrapText="1"/>
    </xf>
    <xf numFmtId="0" fontId="117" fillId="0" borderId="12" xfId="4" applyFont="1" applyBorder="1" applyAlignment="1">
      <alignment horizontal="center" vertical="center" wrapText="1"/>
    </xf>
    <xf numFmtId="0" fontId="117" fillId="0" borderId="64" xfId="4" applyFont="1" applyBorder="1" applyAlignment="1">
      <alignment horizontal="center" vertical="center" textRotation="90" wrapText="1"/>
    </xf>
    <xf numFmtId="0" fontId="117" fillId="0" borderId="65" xfId="4" applyFont="1" applyBorder="1" applyAlignment="1">
      <alignment horizontal="center" vertical="center" textRotation="90" wrapText="1"/>
    </xf>
    <xf numFmtId="0" fontId="130" fillId="9" borderId="5" xfId="2" applyFont="1" applyFill="1" applyBorder="1" applyAlignment="1">
      <alignment horizontal="center" vertical="center" wrapText="1"/>
    </xf>
    <xf numFmtId="0" fontId="130" fillId="9" borderId="73" xfId="2" applyFont="1" applyFill="1" applyBorder="1" applyAlignment="1">
      <alignment horizontal="center" vertical="center" wrapText="1"/>
    </xf>
    <xf numFmtId="0" fontId="46" fillId="10" borderId="2" xfId="2" applyFont="1" applyFill="1" applyAlignment="1">
      <alignment horizontal="center" vertical="center" wrapText="1"/>
    </xf>
    <xf numFmtId="0" fontId="133" fillId="30" borderId="3" xfId="2" applyFont="1" applyFill="1" applyBorder="1" applyAlignment="1">
      <alignment horizontal="center" vertical="center"/>
    </xf>
    <xf numFmtId="0" fontId="130" fillId="9" borderId="73" xfId="2" applyFont="1" applyFill="1" applyBorder="1" applyAlignment="1">
      <alignment horizontal="center" vertical="center"/>
    </xf>
    <xf numFmtId="0" fontId="132" fillId="10" borderId="74" xfId="2" applyFont="1" applyFill="1" applyBorder="1" applyAlignment="1">
      <alignment horizontal="left" vertical="center" wrapText="1"/>
    </xf>
    <xf numFmtId="0" fontId="132" fillId="10" borderId="71" xfId="2" applyFont="1" applyFill="1" applyBorder="1" applyAlignment="1">
      <alignment horizontal="left" vertical="center" wrapText="1"/>
    </xf>
    <xf numFmtId="0" fontId="132" fillId="10" borderId="73" xfId="2" applyFont="1" applyFill="1" applyBorder="1" applyAlignment="1">
      <alignment horizontal="left" vertical="center" wrapText="1"/>
    </xf>
    <xf numFmtId="0" fontId="44" fillId="0" borderId="73" xfId="2" applyFont="1" applyBorder="1" applyAlignment="1">
      <alignment horizontal="center" vertical="center" wrapText="1"/>
    </xf>
    <xf numFmtId="0" fontId="44" fillId="33" borderId="40" xfId="2" applyFont="1" applyFill="1" applyBorder="1" applyAlignment="1">
      <alignment horizontal="center" vertical="center"/>
    </xf>
    <xf numFmtId="0" fontId="44" fillId="33" borderId="73" xfId="2" applyFont="1" applyFill="1" applyBorder="1" applyAlignment="1">
      <alignment horizontal="center" vertical="center"/>
    </xf>
    <xf numFmtId="0" fontId="44" fillId="0" borderId="3" xfId="2" applyFont="1" applyBorder="1" applyAlignment="1">
      <alignment horizontal="center" vertical="center" wrapText="1"/>
    </xf>
    <xf numFmtId="0" fontId="44" fillId="0" borderId="72" xfId="2" applyFont="1" applyBorder="1" applyAlignment="1">
      <alignment horizontal="center" vertical="center" wrapText="1"/>
    </xf>
    <xf numFmtId="0" fontId="44" fillId="0" borderId="40" xfId="2" applyFont="1" applyBorder="1" applyAlignment="1">
      <alignment horizontal="center" vertical="center"/>
    </xf>
    <xf numFmtId="0" fontId="44" fillId="0" borderId="73" xfId="2" applyFont="1" applyBorder="1" applyAlignment="1">
      <alignment horizontal="center" vertical="center"/>
    </xf>
    <xf numFmtId="0" fontId="44" fillId="0" borderId="73" xfId="2" quotePrefix="1" applyFont="1" applyBorder="1" applyAlignment="1">
      <alignment horizontal="center" vertical="center" wrapText="1"/>
    </xf>
    <xf numFmtId="0" fontId="45" fillId="10" borderId="40" xfId="2" applyFont="1" applyFill="1" applyBorder="1" applyAlignment="1">
      <alignment horizontal="left" vertical="center" wrapText="1"/>
    </xf>
    <xf numFmtId="0" fontId="45" fillId="10" borderId="73" xfId="2" applyFont="1" applyFill="1" applyBorder="1" applyAlignment="1">
      <alignment horizontal="left" vertical="center" wrapText="1"/>
    </xf>
    <xf numFmtId="9" fontId="44" fillId="0" borderId="73" xfId="5" applyFont="1" applyBorder="1" applyAlignment="1">
      <alignment horizontal="center" vertical="center"/>
    </xf>
    <xf numFmtId="0" fontId="47" fillId="9" borderId="5" xfId="2" applyFont="1" applyFill="1" applyBorder="1" applyAlignment="1">
      <alignment horizontal="center" vertical="center"/>
    </xf>
    <xf numFmtId="0" fontId="47" fillId="9" borderId="73" xfId="2" applyFont="1" applyFill="1" applyBorder="1" applyAlignment="1">
      <alignment horizontal="center" vertical="center"/>
    </xf>
    <xf numFmtId="0" fontId="44" fillId="10" borderId="40" xfId="2" applyFont="1" applyFill="1" applyBorder="1" applyAlignment="1">
      <alignment horizontal="center" vertical="center" wrapText="1"/>
    </xf>
    <xf numFmtId="0" fontId="44" fillId="10" borderId="73" xfId="2" applyFont="1" applyFill="1" applyBorder="1" applyAlignment="1">
      <alignment horizontal="center" vertical="center" wrapText="1"/>
    </xf>
    <xf numFmtId="0" fontId="44" fillId="16" borderId="40" xfId="2" applyFont="1" applyFill="1" applyBorder="1" applyAlignment="1">
      <alignment horizontal="center" vertical="center"/>
    </xf>
    <xf numFmtId="0" fontId="44" fillId="16" borderId="73" xfId="2" applyFont="1" applyFill="1" applyBorder="1" applyAlignment="1">
      <alignment horizontal="center" vertical="center"/>
    </xf>
    <xf numFmtId="0" fontId="44" fillId="10" borderId="71" xfId="2" applyFont="1" applyFill="1" applyBorder="1" applyAlignment="1">
      <alignment horizontal="center" vertical="center" wrapText="1"/>
    </xf>
    <xf numFmtId="0" fontId="44" fillId="33" borderId="79" xfId="2" applyFont="1" applyFill="1" applyBorder="1" applyAlignment="1">
      <alignment horizontal="center" vertical="center"/>
    </xf>
    <xf numFmtId="0" fontId="44" fillId="33" borderId="81" xfId="2" applyFont="1" applyFill="1" applyBorder="1" applyAlignment="1">
      <alignment horizontal="center" vertical="center"/>
    </xf>
    <xf numFmtId="0" fontId="47" fillId="9" borderId="72" xfId="2" applyFont="1" applyFill="1" applyBorder="1" applyAlignment="1">
      <alignment horizontal="center" vertical="center"/>
    </xf>
    <xf numFmtId="0" fontId="119" fillId="9" borderId="3" xfId="2" applyFont="1" applyFill="1" applyBorder="1" applyAlignment="1">
      <alignment horizontal="left" vertical="top" wrapText="1"/>
    </xf>
    <xf numFmtId="0" fontId="119" fillId="9" borderId="3" xfId="2" applyFont="1" applyFill="1" applyBorder="1" applyAlignment="1">
      <alignment horizontal="left" vertical="center" wrapText="1"/>
    </xf>
    <xf numFmtId="0" fontId="119" fillId="9" borderId="3" xfId="2" applyFont="1" applyFill="1" applyBorder="1" applyAlignment="1">
      <alignment horizontal="left" vertical="center"/>
    </xf>
    <xf numFmtId="0" fontId="56" fillId="9" borderId="2" xfId="2" applyFont="1" applyFill="1" applyAlignment="1">
      <alignment horizontal="center" vertical="center" wrapText="1"/>
    </xf>
    <xf numFmtId="0" fontId="63" fillId="9" borderId="2" xfId="2" applyFont="1" applyFill="1" applyAlignment="1">
      <alignment horizontal="center" vertical="center"/>
    </xf>
    <xf numFmtId="0" fontId="56" fillId="0" borderId="48" xfId="2" applyFont="1" applyBorder="1" applyAlignment="1">
      <alignment horizontal="center" vertical="center"/>
    </xf>
    <xf numFmtId="0" fontId="56" fillId="0" borderId="52" xfId="2" applyFont="1" applyBorder="1" applyAlignment="1">
      <alignment horizontal="center" vertical="center"/>
    </xf>
    <xf numFmtId="0" fontId="56" fillId="0" borderId="8" xfId="2" applyFont="1" applyBorder="1" applyAlignment="1">
      <alignment horizontal="center" vertical="center" wrapText="1"/>
    </xf>
    <xf numFmtId="0" fontId="56" fillId="0" borderId="13" xfId="2" applyFont="1" applyBorder="1" applyAlignment="1">
      <alignment horizontal="center" vertical="center" wrapText="1"/>
    </xf>
    <xf numFmtId="0" fontId="56" fillId="0" borderId="22" xfId="2" applyFont="1" applyBorder="1" applyAlignment="1">
      <alignment horizontal="center" vertical="center" wrapText="1"/>
    </xf>
    <xf numFmtId="0" fontId="56" fillId="0" borderId="60" xfId="2" applyFont="1" applyBorder="1" applyAlignment="1">
      <alignment horizontal="center" vertical="center"/>
    </xf>
    <xf numFmtId="0" fontId="56" fillId="30" borderId="8" xfId="2" applyFont="1" applyFill="1" applyBorder="1" applyAlignment="1">
      <alignment horizontal="center" vertical="center"/>
    </xf>
    <xf numFmtId="0" fontId="56" fillId="30" borderId="11" xfId="2" applyFont="1" applyFill="1" applyBorder="1" applyAlignment="1">
      <alignment horizontal="center" vertical="center"/>
    </xf>
    <xf numFmtId="0" fontId="56" fillId="30" borderId="36" xfId="2" applyFont="1" applyFill="1" applyBorder="1" applyAlignment="1">
      <alignment horizontal="center" vertical="center"/>
    </xf>
    <xf numFmtId="0" fontId="56" fillId="30" borderId="22" xfId="2" applyFont="1" applyFill="1" applyBorder="1" applyAlignment="1">
      <alignment horizontal="center" vertical="center"/>
    </xf>
    <xf numFmtId="0" fontId="56" fillId="30" borderId="25" xfId="2" applyFont="1" applyFill="1" applyBorder="1" applyAlignment="1">
      <alignment horizontal="center" vertical="center"/>
    </xf>
    <xf numFmtId="0" fontId="56" fillId="30" borderId="42" xfId="2" applyFont="1" applyFill="1" applyBorder="1" applyAlignment="1">
      <alignment horizontal="center" vertical="center"/>
    </xf>
    <xf numFmtId="0" fontId="62" fillId="9" borderId="19" xfId="2" applyFont="1" applyFill="1" applyBorder="1" applyAlignment="1">
      <alignment horizontal="center" vertical="center"/>
    </xf>
    <xf numFmtId="0" fontId="62" fillId="9" borderId="20" xfId="2" applyFont="1" applyFill="1" applyBorder="1" applyAlignment="1">
      <alignment horizontal="center" vertical="center"/>
    </xf>
    <xf numFmtId="0" fontId="62" fillId="9" borderId="21" xfId="2" applyFont="1" applyFill="1" applyBorder="1" applyAlignment="1">
      <alignment horizontal="center" vertical="center"/>
    </xf>
    <xf numFmtId="0" fontId="62" fillId="9" borderId="15" xfId="2" applyFont="1" applyFill="1" applyBorder="1" applyAlignment="1">
      <alignment horizontal="center" vertical="center"/>
    </xf>
    <xf numFmtId="0" fontId="62" fillId="9" borderId="16" xfId="2" applyFont="1" applyFill="1" applyBorder="1" applyAlignment="1">
      <alignment horizontal="center" vertical="center"/>
    </xf>
    <xf numFmtId="0" fontId="62" fillId="9" borderId="17" xfId="2" applyFont="1" applyFill="1" applyBorder="1" applyAlignment="1">
      <alignment horizontal="center" vertical="center"/>
    </xf>
    <xf numFmtId="0" fontId="59" fillId="9" borderId="3" xfId="2" applyFont="1" applyFill="1" applyBorder="1" applyAlignment="1">
      <alignment horizontal="left" vertical="center"/>
    </xf>
    <xf numFmtId="0" fontId="59" fillId="0" borderId="3" xfId="2" applyFont="1" applyBorder="1" applyAlignment="1">
      <alignment horizontal="left" vertical="center"/>
    </xf>
    <xf numFmtId="0" fontId="59" fillId="0" borderId="3" xfId="2" applyFont="1" applyBorder="1" applyAlignment="1">
      <alignment horizontal="left" vertical="center" wrapText="1"/>
    </xf>
    <xf numFmtId="0" fontId="56" fillId="38" borderId="48" xfId="2" applyFont="1" applyFill="1" applyBorder="1" applyAlignment="1">
      <alignment horizontal="center" vertical="center" wrapText="1"/>
    </xf>
    <xf numFmtId="0" fontId="56" fillId="38" borderId="52" xfId="2" applyFont="1" applyFill="1" applyBorder="1" applyAlignment="1">
      <alignment horizontal="center" vertical="center" wrapText="1"/>
    </xf>
    <xf numFmtId="0" fontId="56" fillId="30" borderId="60" xfId="2" applyFont="1" applyFill="1" applyBorder="1" applyAlignment="1">
      <alignment horizontal="center" vertical="center"/>
    </xf>
    <xf numFmtId="0" fontId="56" fillId="30" borderId="61" xfId="2" applyFont="1" applyFill="1" applyBorder="1" applyAlignment="1">
      <alignment horizontal="center" vertical="center"/>
    </xf>
    <xf numFmtId="0" fontId="56" fillId="30" borderId="62" xfId="2" applyFont="1" applyFill="1" applyBorder="1" applyAlignment="1">
      <alignment horizontal="center" vertical="center"/>
    </xf>
    <xf numFmtId="0" fontId="56" fillId="30" borderId="63" xfId="2" applyFont="1" applyFill="1" applyBorder="1" applyAlignment="1">
      <alignment horizontal="center" vertical="center"/>
    </xf>
    <xf numFmtId="0" fontId="57" fillId="30" borderId="52" xfId="4" applyFont="1" applyFill="1" applyBorder="1" applyAlignment="1">
      <alignment horizontal="center" vertical="center" wrapText="1"/>
    </xf>
    <xf numFmtId="0" fontId="57" fillId="30" borderId="60" xfId="4" applyFont="1" applyFill="1" applyBorder="1" applyAlignment="1">
      <alignment horizontal="center" vertical="center" wrapText="1"/>
    </xf>
    <xf numFmtId="0" fontId="57" fillId="9" borderId="52" xfId="4" applyFont="1" applyFill="1" applyBorder="1" applyAlignment="1">
      <alignment horizontal="center" vertical="center" wrapText="1"/>
    </xf>
    <xf numFmtId="0" fontId="57" fillId="9" borderId="60" xfId="4" applyFont="1" applyFill="1" applyBorder="1" applyAlignment="1">
      <alignment horizontal="center" vertical="center" wrapText="1"/>
    </xf>
    <xf numFmtId="0" fontId="56" fillId="39" borderId="48" xfId="2" applyFont="1" applyFill="1" applyBorder="1" applyAlignment="1">
      <alignment horizontal="center" vertical="center" wrapText="1"/>
    </xf>
    <xf numFmtId="0" fontId="56" fillId="39" borderId="52" xfId="2" applyFont="1" applyFill="1" applyBorder="1" applyAlignment="1">
      <alignment horizontal="center" vertical="center" wrapText="1"/>
    </xf>
    <xf numFmtId="0" fontId="56" fillId="39" borderId="60" xfId="2" applyFont="1" applyFill="1" applyBorder="1" applyAlignment="1">
      <alignment horizontal="center" vertical="center" wrapText="1"/>
    </xf>
    <xf numFmtId="0" fontId="57" fillId="30" borderId="48" xfId="4" applyFont="1" applyFill="1" applyBorder="1" applyAlignment="1">
      <alignment horizontal="center" vertical="center" wrapText="1"/>
    </xf>
    <xf numFmtId="0" fontId="57" fillId="30" borderId="61" xfId="4" applyFont="1" applyFill="1" applyBorder="1" applyAlignment="1">
      <alignment horizontal="center" vertical="center" wrapText="1"/>
    </xf>
    <xf numFmtId="0" fontId="57" fillId="30" borderId="62" xfId="4" applyFont="1" applyFill="1" applyBorder="1" applyAlignment="1">
      <alignment horizontal="center" vertical="center" wrapText="1"/>
    </xf>
    <xf numFmtId="0" fontId="57" fillId="30" borderId="11" xfId="4" applyFont="1" applyFill="1" applyBorder="1" applyAlignment="1">
      <alignment horizontal="center" vertical="center" wrapText="1"/>
    </xf>
    <xf numFmtId="0" fontId="56" fillId="39" borderId="8" xfId="2" applyFont="1" applyFill="1" applyBorder="1" applyAlignment="1">
      <alignment horizontal="center" vertical="center"/>
    </xf>
    <xf numFmtId="0" fontId="56" fillId="39" borderId="11" xfId="2" applyFont="1" applyFill="1" applyBorder="1" applyAlignment="1">
      <alignment horizontal="center" vertical="center"/>
    </xf>
    <xf numFmtId="0" fontId="56" fillId="39" borderId="36" xfId="2" applyFont="1" applyFill="1" applyBorder="1" applyAlignment="1">
      <alignment horizontal="center" vertical="center"/>
    </xf>
    <xf numFmtId="0" fontId="56" fillId="39" borderId="22" xfId="2" applyFont="1" applyFill="1" applyBorder="1" applyAlignment="1">
      <alignment horizontal="center" vertical="center"/>
    </xf>
    <xf numFmtId="0" fontId="56" fillId="39" borderId="25" xfId="2" applyFont="1" applyFill="1" applyBorder="1" applyAlignment="1">
      <alignment horizontal="center" vertical="center"/>
    </xf>
    <xf numFmtId="0" fontId="56" fillId="39" borderId="42" xfId="2" applyFont="1" applyFill="1" applyBorder="1" applyAlignment="1">
      <alignment horizontal="center" vertical="center"/>
    </xf>
    <xf numFmtId="0" fontId="57" fillId="9" borderId="66" xfId="4" applyFont="1" applyFill="1" applyBorder="1" applyAlignment="1">
      <alignment horizontal="center" vertical="center" wrapText="1"/>
    </xf>
    <xf numFmtId="0" fontId="57" fillId="9" borderId="42" xfId="4" applyFont="1" applyFill="1" applyBorder="1" applyAlignment="1">
      <alignment horizontal="center" vertical="center" wrapText="1"/>
    </xf>
    <xf numFmtId="0" fontId="56" fillId="9" borderId="52" xfId="2" applyFont="1" applyFill="1" applyBorder="1" applyAlignment="1">
      <alignment horizontal="center" vertical="center"/>
    </xf>
    <xf numFmtId="0" fontId="56" fillId="9" borderId="60" xfId="2" applyFont="1" applyFill="1" applyBorder="1" applyAlignment="1">
      <alignment horizontal="center" vertical="center"/>
    </xf>
    <xf numFmtId="0" fontId="56" fillId="9" borderId="13" xfId="2" applyFont="1" applyFill="1" applyBorder="1" applyAlignment="1">
      <alignment horizontal="center" vertical="center" wrapText="1"/>
    </xf>
    <xf numFmtId="0" fontId="56" fillId="9" borderId="22" xfId="2" applyFont="1" applyFill="1" applyBorder="1" applyAlignment="1">
      <alignment horizontal="center" vertical="center" wrapText="1"/>
    </xf>
    <xf numFmtId="0" fontId="56" fillId="9" borderId="37" xfId="2" applyFont="1" applyFill="1" applyBorder="1" applyAlignment="1">
      <alignment horizontal="center" vertical="center"/>
    </xf>
    <xf numFmtId="0" fontId="56" fillId="9" borderId="65" xfId="2" applyFont="1" applyFill="1" applyBorder="1" applyAlignment="1">
      <alignment horizontal="center" vertical="center"/>
    </xf>
    <xf numFmtId="0" fontId="59" fillId="16" borderId="74" xfId="2" applyFont="1" applyFill="1" applyBorder="1" applyAlignment="1">
      <alignment horizontal="center" vertical="center"/>
    </xf>
    <xf numFmtId="0" fontId="59" fillId="16" borderId="71" xfId="2" applyFont="1" applyFill="1" applyBorder="1" applyAlignment="1">
      <alignment horizontal="center" vertical="center"/>
    </xf>
    <xf numFmtId="0" fontId="59" fillId="16" borderId="73" xfId="2" applyFont="1" applyFill="1" applyBorder="1" applyAlignment="1">
      <alignment horizontal="center" vertical="center"/>
    </xf>
    <xf numFmtId="0" fontId="59" fillId="0" borderId="74" xfId="2" applyFont="1" applyBorder="1" applyAlignment="1">
      <alignment horizontal="center" vertical="center" wrapText="1"/>
    </xf>
    <xf numFmtId="0" fontId="59" fillId="0" borderId="71" xfId="2" applyFont="1" applyBorder="1" applyAlignment="1">
      <alignment horizontal="center" vertical="center" wrapText="1"/>
    </xf>
    <xf numFmtId="0" fontId="59" fillId="0" borderId="73" xfId="2" applyFont="1" applyBorder="1" applyAlignment="1">
      <alignment horizontal="center" vertical="center" wrapText="1"/>
    </xf>
    <xf numFmtId="9" fontId="59" fillId="9" borderId="74" xfId="5" applyFont="1" applyFill="1" applyBorder="1" applyAlignment="1">
      <alignment horizontal="center" vertical="center"/>
    </xf>
    <xf numFmtId="9" fontId="59" fillId="9" borderId="71" xfId="5" applyFont="1" applyFill="1" applyBorder="1" applyAlignment="1">
      <alignment horizontal="center" vertical="center"/>
    </xf>
    <xf numFmtId="9" fontId="59" fillId="9" borderId="73" xfId="5" applyFont="1" applyFill="1" applyBorder="1" applyAlignment="1">
      <alignment horizontal="center" vertical="center"/>
    </xf>
    <xf numFmtId="0" fontId="59" fillId="33" borderId="74" xfId="2" applyFont="1" applyFill="1" applyBorder="1" applyAlignment="1">
      <alignment horizontal="center" vertical="center"/>
    </xf>
    <xf numFmtId="0" fontId="59" fillId="33" borderId="71" xfId="2" applyFont="1" applyFill="1" applyBorder="1" applyAlignment="1">
      <alignment horizontal="center" vertical="center"/>
    </xf>
    <xf numFmtId="0" fontId="59" fillId="33" borderId="73" xfId="2" applyFont="1" applyFill="1" applyBorder="1" applyAlignment="1">
      <alignment horizontal="center" vertical="center"/>
    </xf>
    <xf numFmtId="0" fontId="56" fillId="30" borderId="50" xfId="2" applyFont="1" applyFill="1" applyBorder="1" applyAlignment="1">
      <alignment horizontal="center" vertical="center"/>
    </xf>
    <xf numFmtId="0" fontId="56" fillId="30" borderId="70" xfId="2" applyFont="1" applyFill="1" applyBorder="1" applyAlignment="1">
      <alignment horizontal="center" vertical="center"/>
    </xf>
    <xf numFmtId="0" fontId="56" fillId="38" borderId="48" xfId="2" applyFont="1" applyFill="1" applyBorder="1" applyAlignment="1">
      <alignment horizontal="center" vertical="center" textRotation="90"/>
    </xf>
    <xf numFmtId="0" fontId="56" fillId="38" borderId="60" xfId="2" applyFont="1" applyFill="1" applyBorder="1" applyAlignment="1">
      <alignment horizontal="center" vertical="center" textRotation="90"/>
    </xf>
    <xf numFmtId="0" fontId="56" fillId="38" borderId="61" xfId="2" applyFont="1" applyFill="1" applyBorder="1" applyAlignment="1">
      <alignment horizontal="center" vertical="center" wrapText="1"/>
    </xf>
    <xf numFmtId="0" fontId="56" fillId="38" borderId="62" xfId="2" applyFont="1" applyFill="1" applyBorder="1" applyAlignment="1">
      <alignment horizontal="center" vertical="center" wrapText="1"/>
    </xf>
    <xf numFmtId="0" fontId="59" fillId="0" borderId="50" xfId="2" applyFont="1" applyBorder="1" applyAlignment="1">
      <alignment horizontal="center" vertical="center" wrapText="1"/>
    </xf>
    <xf numFmtId="0" fontId="59" fillId="0" borderId="53" xfId="2" applyFont="1" applyBorder="1" applyAlignment="1">
      <alignment horizontal="center" vertical="center" wrapText="1"/>
    </xf>
    <xf numFmtId="0" fontId="59" fillId="0" borderId="70" xfId="2" applyFont="1" applyBorder="1" applyAlignment="1">
      <alignment horizontal="center" vertical="center" wrapText="1"/>
    </xf>
    <xf numFmtId="0" fontId="59" fillId="0" borderId="78" xfId="2" applyFont="1" applyBorder="1" applyAlignment="1">
      <alignment horizontal="center" vertical="center" wrapText="1"/>
    </xf>
    <xf numFmtId="0" fontId="59" fillId="0" borderId="14" xfId="2" applyFont="1" applyBorder="1" applyAlignment="1">
      <alignment horizontal="center" vertical="center" wrapText="1"/>
    </xf>
    <xf numFmtId="0" fontId="59" fillId="0" borderId="83" xfId="2" applyFont="1" applyBorder="1" applyAlignment="1">
      <alignment horizontal="center" vertical="center" wrapText="1"/>
    </xf>
    <xf numFmtId="0" fontId="61" fillId="9" borderId="74" xfId="2" applyFont="1" applyFill="1" applyBorder="1" applyAlignment="1">
      <alignment horizontal="center" vertical="center" wrapText="1"/>
    </xf>
    <xf numFmtId="0" fontId="61" fillId="9" borderId="71" xfId="2" applyFont="1" applyFill="1" applyBorder="1" applyAlignment="1">
      <alignment horizontal="center" vertical="center" wrapText="1"/>
    </xf>
    <xf numFmtId="0" fontId="61" fillId="9" borderId="73" xfId="2" applyFont="1" applyFill="1" applyBorder="1" applyAlignment="1">
      <alignment horizontal="center" vertical="center" wrapText="1"/>
    </xf>
    <xf numFmtId="0" fontId="59" fillId="0" borderId="74" xfId="2" applyFont="1" applyBorder="1" applyAlignment="1">
      <alignment horizontal="center" vertical="center"/>
    </xf>
    <xf numFmtId="0" fontId="59" fillId="0" borderId="71" xfId="2" applyFont="1" applyBorder="1" applyAlignment="1">
      <alignment horizontal="center" vertical="center"/>
    </xf>
    <xf numFmtId="0" fontId="59" fillId="0" borderId="73" xfId="2" applyFont="1" applyBorder="1" applyAlignment="1">
      <alignment horizontal="center" vertical="center"/>
    </xf>
    <xf numFmtId="0" fontId="56" fillId="0" borderId="48" xfId="2" applyFont="1" applyBorder="1" applyAlignment="1">
      <alignment horizontal="center" vertical="center" wrapText="1"/>
    </xf>
    <xf numFmtId="0" fontId="56" fillId="0" borderId="52" xfId="2" applyFont="1" applyBorder="1" applyAlignment="1">
      <alignment horizontal="center" vertical="center" wrapText="1"/>
    </xf>
    <xf numFmtId="0" fontId="56" fillId="0" borderId="60" xfId="2" applyFont="1" applyBorder="1" applyAlignment="1">
      <alignment horizontal="center" vertical="center" wrapText="1"/>
    </xf>
    <xf numFmtId="0" fontId="62" fillId="10" borderId="5" xfId="2" applyFont="1" applyFill="1" applyBorder="1" applyAlignment="1">
      <alignment horizontal="center" vertical="center" wrapText="1"/>
    </xf>
    <xf numFmtId="0" fontId="62" fillId="10" borderId="71" xfId="2" applyFont="1" applyFill="1" applyBorder="1" applyAlignment="1">
      <alignment horizontal="center" vertical="center" wrapText="1"/>
    </xf>
    <xf numFmtId="0" fontId="62" fillId="10" borderId="73" xfId="2" applyFont="1" applyFill="1" applyBorder="1" applyAlignment="1">
      <alignment horizontal="center" vertical="center" wrapText="1"/>
    </xf>
    <xf numFmtId="0" fontId="61" fillId="9" borderId="5" xfId="2" applyFont="1" applyFill="1" applyBorder="1" applyAlignment="1">
      <alignment horizontal="center" vertical="center" wrapText="1"/>
    </xf>
    <xf numFmtId="0" fontId="61" fillId="9" borderId="4" xfId="2" applyFont="1" applyFill="1" applyBorder="1" applyAlignment="1">
      <alignment horizontal="center" vertical="center" wrapText="1"/>
    </xf>
    <xf numFmtId="0" fontId="59" fillId="0" borderId="74" xfId="2" quotePrefix="1" applyFont="1" applyBorder="1" applyAlignment="1">
      <alignment horizontal="center" vertical="center" wrapText="1"/>
    </xf>
    <xf numFmtId="0" fontId="59" fillId="0" borderId="71" xfId="2" quotePrefix="1" applyFont="1" applyBorder="1" applyAlignment="1">
      <alignment horizontal="center" vertical="center" wrapText="1"/>
    </xf>
    <xf numFmtId="0" fontId="59" fillId="0" borderId="73" xfId="2" quotePrefix="1" applyFont="1" applyBorder="1" applyAlignment="1">
      <alignment horizontal="center" vertical="center" wrapText="1"/>
    </xf>
    <xf numFmtId="0" fontId="59" fillId="9" borderId="74" xfId="2" applyFont="1" applyFill="1" applyBorder="1" applyAlignment="1">
      <alignment horizontal="center" vertical="center" wrapText="1"/>
    </xf>
    <xf numFmtId="0" fontId="59" fillId="9" borderId="71" xfId="2" applyFont="1" applyFill="1" applyBorder="1" applyAlignment="1">
      <alignment horizontal="center" vertical="center" wrapText="1"/>
    </xf>
    <xf numFmtId="0" fontId="59" fillId="9" borderId="73" xfId="2" applyFont="1" applyFill="1" applyBorder="1" applyAlignment="1">
      <alignment horizontal="center" vertical="center" wrapText="1"/>
    </xf>
    <xf numFmtId="0" fontId="61" fillId="9" borderId="74" xfId="2" applyFont="1" applyFill="1" applyBorder="1" applyAlignment="1">
      <alignment horizontal="center" vertical="center"/>
    </xf>
    <xf numFmtId="0" fontId="61" fillId="9" borderId="71" xfId="2" applyFont="1" applyFill="1" applyBorder="1" applyAlignment="1">
      <alignment horizontal="center" vertical="center"/>
    </xf>
    <xf numFmtId="0" fontId="61" fillId="9" borderId="73" xfId="2" applyFont="1" applyFill="1" applyBorder="1" applyAlignment="1">
      <alignment horizontal="center" vertical="center"/>
    </xf>
    <xf numFmtId="0" fontId="59" fillId="10" borderId="5" xfId="2" applyFont="1" applyFill="1" applyBorder="1" applyAlignment="1">
      <alignment horizontal="center" vertical="center" wrapText="1"/>
    </xf>
    <xf numFmtId="0" fontId="59" fillId="10" borderId="71" xfId="2" applyFont="1" applyFill="1" applyBorder="1" applyAlignment="1">
      <alignment horizontal="center" vertical="center" wrapText="1"/>
    </xf>
    <xf numFmtId="0" fontId="59" fillId="10" borderId="73" xfId="2" applyFont="1" applyFill="1" applyBorder="1" applyAlignment="1">
      <alignment horizontal="center" vertical="center" wrapText="1"/>
    </xf>
    <xf numFmtId="9" fontId="59" fillId="0" borderId="74" xfId="5" applyFont="1" applyBorder="1" applyAlignment="1">
      <alignment horizontal="center" vertical="center"/>
    </xf>
    <xf numFmtId="9" fontId="59" fillId="0" borderId="71" xfId="5" applyFont="1" applyBorder="1" applyAlignment="1">
      <alignment horizontal="center" vertical="center"/>
    </xf>
    <xf numFmtId="9" fontId="59" fillId="0" borderId="73" xfId="5" applyFont="1" applyBorder="1" applyAlignment="1">
      <alignment horizontal="center" vertical="center"/>
    </xf>
    <xf numFmtId="0" fontId="61" fillId="42" borderId="74" xfId="2" applyFont="1" applyFill="1" applyBorder="1" applyAlignment="1">
      <alignment horizontal="center" vertical="center"/>
    </xf>
    <xf numFmtId="0" fontId="61" fillId="42" borderId="71" xfId="2" applyFont="1" applyFill="1" applyBorder="1" applyAlignment="1">
      <alignment horizontal="center" vertical="center"/>
    </xf>
    <xf numFmtId="0" fontId="61" fillId="42" borderId="73" xfId="2" applyFont="1" applyFill="1" applyBorder="1" applyAlignment="1">
      <alignment horizontal="center" vertical="center"/>
    </xf>
    <xf numFmtId="0" fontId="59" fillId="10" borderId="74" xfId="2" applyFont="1" applyFill="1" applyBorder="1" applyAlignment="1">
      <alignment horizontal="center" vertical="center" wrapText="1"/>
    </xf>
    <xf numFmtId="0" fontId="62" fillId="10" borderId="74" xfId="2" applyFont="1" applyFill="1" applyBorder="1" applyAlignment="1">
      <alignment horizontal="left" vertical="center" wrapText="1"/>
    </xf>
    <xf numFmtId="0" fontId="62" fillId="10" borderId="71" xfId="2" applyFont="1" applyFill="1" applyBorder="1" applyAlignment="1">
      <alignment horizontal="left" vertical="center" wrapText="1"/>
    </xf>
    <xf numFmtId="0" fontId="62" fillId="10" borderId="73" xfId="2" applyFont="1" applyFill="1" applyBorder="1" applyAlignment="1">
      <alignment horizontal="left" vertical="center" wrapText="1"/>
    </xf>
    <xf numFmtId="9" fontId="61" fillId="9" borderId="74" xfId="5" applyFont="1" applyFill="1" applyBorder="1" applyAlignment="1">
      <alignment horizontal="center" vertical="center" wrapText="1"/>
    </xf>
    <xf numFmtId="9" fontId="61" fillId="9" borderId="4" xfId="5" applyFont="1" applyFill="1" applyBorder="1" applyAlignment="1">
      <alignment horizontal="center" vertical="center" wrapText="1"/>
    </xf>
    <xf numFmtId="9" fontId="61" fillId="9" borderId="74" xfId="2" applyNumberFormat="1" applyFont="1" applyFill="1" applyBorder="1" applyAlignment="1">
      <alignment horizontal="center" vertical="center"/>
    </xf>
    <xf numFmtId="9" fontId="61" fillId="9" borderId="71" xfId="2" applyNumberFormat="1" applyFont="1" applyFill="1" applyBorder="1" applyAlignment="1">
      <alignment horizontal="center" vertical="center"/>
    </xf>
    <xf numFmtId="0" fontId="59" fillId="42" borderId="74" xfId="2" applyFont="1" applyFill="1" applyBorder="1" applyAlignment="1">
      <alignment horizontal="center" vertical="center"/>
    </xf>
    <xf numFmtId="0" fontId="59" fillId="42" borderId="4" xfId="2" applyFont="1" applyFill="1" applyBorder="1" applyAlignment="1">
      <alignment horizontal="center" vertical="center"/>
    </xf>
    <xf numFmtId="0" fontId="59" fillId="9" borderId="74" xfId="2" applyFont="1" applyFill="1" applyBorder="1" applyAlignment="1">
      <alignment horizontal="center" vertical="center"/>
    </xf>
    <xf numFmtId="0" fontId="59" fillId="9" borderId="4" xfId="2" applyFont="1" applyFill="1" applyBorder="1" applyAlignment="1">
      <alignment horizontal="center" vertical="center"/>
    </xf>
    <xf numFmtId="9" fontId="61" fillId="9" borderId="74" xfId="5" applyFont="1" applyFill="1" applyBorder="1" applyAlignment="1">
      <alignment horizontal="center" vertical="center"/>
    </xf>
    <xf numFmtId="9" fontId="61" fillId="9" borderId="4" xfId="5" applyFont="1" applyFill="1" applyBorder="1" applyAlignment="1">
      <alignment horizontal="center" vertical="center"/>
    </xf>
    <xf numFmtId="0" fontId="61" fillId="39" borderId="74" xfId="2" applyFont="1" applyFill="1" applyBorder="1" applyAlignment="1">
      <alignment horizontal="center" vertical="center"/>
    </xf>
    <xf numFmtId="0" fontId="61" fillId="39" borderId="4" xfId="2" applyFont="1" applyFill="1" applyBorder="1" applyAlignment="1">
      <alignment horizontal="center" vertical="center"/>
    </xf>
    <xf numFmtId="0" fontId="59" fillId="9" borderId="4" xfId="2" applyFont="1" applyFill="1" applyBorder="1" applyAlignment="1">
      <alignment horizontal="center" vertical="center" wrapText="1"/>
    </xf>
    <xf numFmtId="0" fontId="59" fillId="0" borderId="4" xfId="2" applyFont="1" applyBorder="1" applyAlignment="1">
      <alignment horizontal="center" vertical="center"/>
    </xf>
    <xf numFmtId="0" fontId="59" fillId="0" borderId="89" xfId="2" applyFont="1" applyBorder="1" applyAlignment="1">
      <alignment horizontal="center" vertical="center" wrapText="1"/>
    </xf>
    <xf numFmtId="0" fontId="59" fillId="0" borderId="7" xfId="2" applyFont="1" applyBorder="1" applyAlignment="1">
      <alignment horizontal="center" vertical="center" wrapText="1"/>
    </xf>
    <xf numFmtId="0" fontId="59" fillId="0" borderId="21" xfId="2" applyFont="1" applyBorder="1" applyAlignment="1">
      <alignment horizontal="center" vertical="center" wrapText="1"/>
    </xf>
    <xf numFmtId="0" fontId="59" fillId="0" borderId="77" xfId="2" applyFont="1" applyBorder="1" applyAlignment="1">
      <alignment horizontal="center" vertical="center" wrapText="1"/>
    </xf>
    <xf numFmtId="0" fontId="59" fillId="0" borderId="2" xfId="2" applyFont="1" applyAlignment="1">
      <alignment horizontal="center" vertical="center" wrapText="1"/>
    </xf>
    <xf numFmtId="0" fontId="61" fillId="9" borderId="75" xfId="2" applyFont="1" applyFill="1" applyBorder="1" applyAlignment="1">
      <alignment horizontal="center" vertical="center" wrapText="1"/>
    </xf>
    <xf numFmtId="0" fontId="61" fillId="9" borderId="3" xfId="2" applyFont="1" applyFill="1" applyBorder="1" applyAlignment="1">
      <alignment horizontal="center" vertical="center" wrapText="1"/>
    </xf>
    <xf numFmtId="0" fontId="61" fillId="9" borderId="78" xfId="2" applyFont="1" applyFill="1" applyBorder="1" applyAlignment="1">
      <alignment horizontal="center" vertical="center" wrapText="1"/>
    </xf>
    <xf numFmtId="0" fontId="61" fillId="9" borderId="14" xfId="2" applyFont="1" applyFill="1" applyBorder="1" applyAlignment="1">
      <alignment horizontal="center" vertical="center" wrapText="1"/>
    </xf>
    <xf numFmtId="0" fontId="59" fillId="9" borderId="73" xfId="2" applyFont="1" applyFill="1" applyBorder="1" applyAlignment="1">
      <alignment horizontal="center" vertical="center"/>
    </xf>
    <xf numFmtId="0" fontId="59" fillId="41" borderId="74" xfId="2" applyFont="1" applyFill="1" applyBorder="1" applyAlignment="1">
      <alignment horizontal="center" vertical="center"/>
    </xf>
    <xf numFmtId="0" fontId="59" fillId="41" borderId="73" xfId="2" applyFont="1" applyFill="1" applyBorder="1" applyAlignment="1">
      <alignment horizontal="center" vertical="center"/>
    </xf>
    <xf numFmtId="0" fontId="61" fillId="43" borderId="74" xfId="2" applyFont="1" applyFill="1" applyBorder="1" applyAlignment="1">
      <alignment horizontal="center" vertical="center"/>
    </xf>
    <xf numFmtId="0" fontId="61" fillId="43" borderId="73" xfId="2" applyFont="1" applyFill="1" applyBorder="1" applyAlignment="1">
      <alignment horizontal="center" vertical="center"/>
    </xf>
    <xf numFmtId="0" fontId="61" fillId="0" borderId="71" xfId="2" applyFont="1" applyBorder="1" applyAlignment="1">
      <alignment horizontal="center" vertical="center" wrapText="1"/>
    </xf>
    <xf numFmtId="0" fontId="61" fillId="0" borderId="73" xfId="2" applyFont="1" applyBorder="1" applyAlignment="1">
      <alignment horizontal="center" vertical="center" wrapText="1"/>
    </xf>
    <xf numFmtId="9" fontId="59" fillId="0" borderId="3" xfId="5" applyFont="1" applyBorder="1" applyAlignment="1">
      <alignment horizontal="center" vertical="center"/>
    </xf>
    <xf numFmtId="9" fontId="59" fillId="0" borderId="72" xfId="5" applyFont="1" applyBorder="1" applyAlignment="1">
      <alignment horizontal="center" vertical="center"/>
    </xf>
    <xf numFmtId="9" fontId="59" fillId="16" borderId="3" xfId="2" applyNumberFormat="1" applyFont="1" applyFill="1" applyBorder="1" applyAlignment="1">
      <alignment horizontal="center" vertical="center"/>
    </xf>
    <xf numFmtId="9" fontId="59" fillId="16" borderId="72" xfId="2" applyNumberFormat="1" applyFont="1" applyFill="1" applyBorder="1" applyAlignment="1">
      <alignment horizontal="center" vertical="center"/>
    </xf>
    <xf numFmtId="0" fontId="59" fillId="0" borderId="3" xfId="2" applyFont="1" applyBorder="1" applyAlignment="1">
      <alignment horizontal="center" vertical="center" wrapText="1"/>
    </xf>
    <xf numFmtId="0" fontId="59" fillId="0" borderId="72" xfId="2" applyFont="1" applyBorder="1" applyAlignment="1">
      <alignment horizontal="center" vertical="center" wrapText="1"/>
    </xf>
    <xf numFmtId="9" fontId="59" fillId="9" borderId="3" xfId="5" applyFont="1" applyFill="1" applyBorder="1" applyAlignment="1">
      <alignment horizontal="center" vertical="center"/>
    </xf>
    <xf numFmtId="9" fontId="59" fillId="9" borderId="72" xfId="5" applyFont="1" applyFill="1" applyBorder="1" applyAlignment="1">
      <alignment horizontal="center" vertical="center"/>
    </xf>
    <xf numFmtId="0" fontId="59" fillId="0" borderId="40" xfId="2" applyFont="1" applyBorder="1" applyAlignment="1">
      <alignment horizontal="center" vertical="center" wrapText="1"/>
    </xf>
    <xf numFmtId="0" fontId="61" fillId="9" borderId="72" xfId="2" applyFont="1" applyFill="1" applyBorder="1" applyAlignment="1">
      <alignment horizontal="center" vertical="center" wrapText="1"/>
    </xf>
    <xf numFmtId="0" fontId="61" fillId="0" borderId="3" xfId="2" applyFont="1" applyBorder="1" applyAlignment="1">
      <alignment horizontal="center" vertical="center" wrapText="1"/>
    </xf>
    <xf numFmtId="0" fontId="61" fillId="0" borderId="72" xfId="2" applyFont="1" applyBorder="1" applyAlignment="1">
      <alignment horizontal="center" vertical="center" wrapText="1"/>
    </xf>
    <xf numFmtId="0" fontId="100" fillId="10" borderId="3" xfId="2" applyFont="1" applyFill="1" applyBorder="1" applyAlignment="1">
      <alignment horizontal="center" vertical="center" wrapText="1"/>
    </xf>
    <xf numFmtId="0" fontId="100" fillId="10" borderId="72" xfId="2" applyFont="1" applyFill="1" applyBorder="1" applyAlignment="1">
      <alignment horizontal="center" vertical="center" wrapText="1"/>
    </xf>
    <xf numFmtId="0" fontId="62" fillId="10" borderId="3" xfId="2" applyFont="1" applyFill="1" applyBorder="1" applyAlignment="1">
      <alignment horizontal="center" vertical="center" wrapText="1"/>
    </xf>
    <xf numFmtId="0" fontId="62" fillId="10" borderId="72" xfId="2" applyFont="1" applyFill="1" applyBorder="1" applyAlignment="1">
      <alignment horizontal="center" vertical="center" wrapText="1"/>
    </xf>
    <xf numFmtId="0" fontId="61" fillId="9" borderId="3" xfId="2" applyFont="1" applyFill="1" applyBorder="1" applyAlignment="1">
      <alignment horizontal="center" vertical="center"/>
    </xf>
    <xf numFmtId="0" fontId="61" fillId="9" borderId="72" xfId="2" applyFont="1" applyFill="1" applyBorder="1" applyAlignment="1">
      <alignment horizontal="center" vertical="center"/>
    </xf>
    <xf numFmtId="0" fontId="59" fillId="9" borderId="3" xfId="2" applyFont="1" applyFill="1" applyBorder="1" applyAlignment="1">
      <alignment horizontal="center" vertical="center" wrapText="1"/>
    </xf>
    <xf numFmtId="0" fontId="59" fillId="9" borderId="72" xfId="2" applyFont="1" applyFill="1" applyBorder="1" applyAlignment="1">
      <alignment horizontal="center" vertical="center" wrapText="1"/>
    </xf>
    <xf numFmtId="0" fontId="59" fillId="9" borderId="3" xfId="2" applyFont="1" applyFill="1" applyBorder="1" applyAlignment="1">
      <alignment horizontal="center" vertical="center"/>
    </xf>
    <xf numFmtId="0" fontId="59" fillId="9" borderId="72" xfId="2" applyFont="1" applyFill="1" applyBorder="1" applyAlignment="1">
      <alignment horizontal="center" vertical="center"/>
    </xf>
    <xf numFmtId="0" fontId="59" fillId="33" borderId="3" xfId="2" applyFont="1" applyFill="1" applyBorder="1" applyAlignment="1">
      <alignment horizontal="center" vertical="center"/>
    </xf>
    <xf numFmtId="0" fontId="59" fillId="33" borderId="72" xfId="2" applyFont="1" applyFill="1" applyBorder="1" applyAlignment="1">
      <alignment horizontal="center" vertical="center"/>
    </xf>
    <xf numFmtId="0" fontId="59" fillId="42" borderId="3" xfId="2" applyFont="1" applyFill="1" applyBorder="1" applyAlignment="1">
      <alignment horizontal="center" vertical="center"/>
    </xf>
    <xf numFmtId="0" fontId="59" fillId="42" borderId="72" xfId="2" applyFont="1" applyFill="1" applyBorder="1" applyAlignment="1">
      <alignment horizontal="center" vertical="center"/>
    </xf>
    <xf numFmtId="0" fontId="59" fillId="0" borderId="3" xfId="2" applyFont="1" applyBorder="1" applyAlignment="1">
      <alignment horizontal="center" vertical="center"/>
    </xf>
    <xf numFmtId="0" fontId="59" fillId="0" borderId="72" xfId="2" applyFont="1" applyBorder="1" applyAlignment="1">
      <alignment horizontal="center" vertical="center"/>
    </xf>
    <xf numFmtId="0" fontId="59" fillId="0" borderId="3" xfId="2" quotePrefix="1" applyFont="1" applyBorder="1" applyAlignment="1">
      <alignment horizontal="center" vertical="center" wrapText="1"/>
    </xf>
    <xf numFmtId="0" fontId="59" fillId="0" borderId="72" xfId="2" quotePrefix="1" applyFont="1" applyBorder="1" applyAlignment="1">
      <alignment horizontal="center" vertical="center" wrapText="1"/>
    </xf>
    <xf numFmtId="0" fontId="102" fillId="10" borderId="71" xfId="2" applyFont="1" applyFill="1" applyBorder="1" applyAlignment="1">
      <alignment horizontal="left" vertical="center" wrapText="1"/>
    </xf>
    <xf numFmtId="0" fontId="102" fillId="10" borderId="73" xfId="2" applyFont="1" applyFill="1" applyBorder="1" applyAlignment="1">
      <alignment horizontal="left" vertical="center" wrapText="1"/>
    </xf>
    <xf numFmtId="0" fontId="61" fillId="10" borderId="71" xfId="2" applyFont="1" applyFill="1" applyBorder="1" applyAlignment="1">
      <alignment horizontal="center" vertical="center" wrapText="1"/>
    </xf>
    <xf numFmtId="0" fontId="61" fillId="10" borderId="73" xfId="2" applyFont="1" applyFill="1" applyBorder="1" applyAlignment="1">
      <alignment horizontal="center" vertical="center" wrapText="1"/>
    </xf>
    <xf numFmtId="0" fontId="105" fillId="0" borderId="2" xfId="2" applyFont="1" applyAlignment="1">
      <alignment horizontal="center" vertical="center"/>
    </xf>
    <xf numFmtId="0" fontId="102" fillId="0" borderId="31" xfId="4" applyFont="1" applyBorder="1" applyAlignment="1">
      <alignment horizontal="center" vertical="center" wrapText="1"/>
    </xf>
    <xf numFmtId="0" fontId="102" fillId="0" borderId="12" xfId="4" applyFont="1" applyBorder="1" applyAlignment="1">
      <alignment horizontal="center" vertical="center" wrapText="1"/>
    </xf>
    <xf numFmtId="0" fontId="102" fillId="0" borderId="64" xfId="4" applyFont="1" applyBorder="1" applyAlignment="1">
      <alignment horizontal="center" vertical="center" textRotation="90" wrapText="1"/>
    </xf>
    <xf numFmtId="0" fontId="102" fillId="0" borderId="65" xfId="4" applyFont="1" applyBorder="1" applyAlignment="1">
      <alignment horizontal="center" vertical="center" textRotation="90" wrapText="1"/>
    </xf>
    <xf numFmtId="0" fontId="103" fillId="30" borderId="3" xfId="2" applyFont="1" applyFill="1" applyBorder="1" applyAlignment="1">
      <alignment horizontal="center" vertical="center"/>
    </xf>
    <xf numFmtId="0" fontId="103" fillId="30" borderId="3" xfId="2" applyFont="1" applyFill="1" applyBorder="1" applyAlignment="1">
      <alignment horizontal="center" vertical="center" wrapText="1"/>
    </xf>
    <xf numFmtId="0" fontId="59" fillId="9" borderId="5" xfId="2" applyFont="1" applyFill="1" applyBorder="1" applyAlignment="1">
      <alignment horizontal="center" vertical="center"/>
    </xf>
    <xf numFmtId="0" fontId="59" fillId="9" borderId="71" xfId="2" applyFont="1" applyFill="1" applyBorder="1" applyAlignment="1">
      <alignment horizontal="center" vertical="center"/>
    </xf>
    <xf numFmtId="0" fontId="59" fillId="9" borderId="19" xfId="2" applyFont="1" applyFill="1" applyBorder="1" applyAlignment="1">
      <alignment horizontal="left" vertical="top" wrapText="1"/>
    </xf>
    <xf numFmtId="0" fontId="59" fillId="9" borderId="20" xfId="2" applyFont="1" applyFill="1" applyBorder="1" applyAlignment="1">
      <alignment horizontal="left" vertical="top" wrapText="1"/>
    </xf>
    <xf numFmtId="0" fontId="59" fillId="9" borderId="21" xfId="2" applyFont="1" applyFill="1" applyBorder="1" applyAlignment="1">
      <alignment horizontal="left" vertical="top" wrapText="1"/>
    </xf>
    <xf numFmtId="0" fontId="59" fillId="9" borderId="79" xfId="2" applyFont="1" applyFill="1" applyBorder="1" applyAlignment="1">
      <alignment horizontal="left" vertical="top" wrapText="1"/>
    </xf>
    <xf numFmtId="0" fontId="59" fillId="9" borderId="2" xfId="2" applyFont="1" applyFill="1" applyAlignment="1">
      <alignment horizontal="left" vertical="top" wrapText="1"/>
    </xf>
    <xf numFmtId="0" fontId="59" fillId="9" borderId="14" xfId="2" applyFont="1" applyFill="1" applyBorder="1" applyAlignment="1">
      <alignment horizontal="left" vertical="top" wrapText="1"/>
    </xf>
    <xf numFmtId="0" fontId="59" fillId="9" borderId="15" xfId="2" applyFont="1" applyFill="1" applyBorder="1" applyAlignment="1">
      <alignment horizontal="left" vertical="top" wrapText="1"/>
    </xf>
    <xf numFmtId="0" fontId="59" fillId="9" borderId="16" xfId="2" applyFont="1" applyFill="1" applyBorder="1" applyAlignment="1">
      <alignment horizontal="left" vertical="top" wrapText="1"/>
    </xf>
    <xf numFmtId="0" fontId="59" fillId="9" borderId="17" xfId="2" applyFont="1" applyFill="1" applyBorder="1" applyAlignment="1">
      <alignment horizontal="left" vertical="top" wrapText="1"/>
    </xf>
    <xf numFmtId="0" fontId="59" fillId="0" borderId="6" xfId="2" applyFont="1" applyBorder="1" applyAlignment="1">
      <alignment horizontal="left" vertical="top" wrapText="1"/>
    </xf>
    <xf numFmtId="0" fontId="59" fillId="0" borderId="33" xfId="2" applyFont="1" applyBorder="1" applyAlignment="1">
      <alignment horizontal="left" vertical="top" wrapText="1"/>
    </xf>
    <xf numFmtId="0" fontId="59" fillId="0" borderId="7" xfId="2" applyFont="1" applyBorder="1" applyAlignment="1">
      <alignment horizontal="left" vertical="top" wrapText="1"/>
    </xf>
    <xf numFmtId="0" fontId="55" fillId="9" borderId="2" xfId="2" applyFont="1" applyFill="1" applyAlignment="1">
      <alignment horizontal="center" vertical="center"/>
    </xf>
    <xf numFmtId="15" fontId="55" fillId="9" borderId="2" xfId="2" applyNumberFormat="1" applyFont="1" applyFill="1" applyAlignment="1">
      <alignment horizontal="center" vertical="center"/>
    </xf>
    <xf numFmtId="0" fontId="56" fillId="9" borderId="19" xfId="2" applyFont="1" applyFill="1" applyBorder="1" applyAlignment="1">
      <alignment horizontal="center" vertical="center"/>
    </xf>
    <xf numFmtId="0" fontId="56" fillId="9" borderId="20" xfId="2" applyFont="1" applyFill="1" applyBorder="1" applyAlignment="1">
      <alignment horizontal="center" vertical="center"/>
    </xf>
    <xf numFmtId="0" fontId="56" fillId="9" borderId="15" xfId="2" applyFont="1" applyFill="1" applyBorder="1" applyAlignment="1">
      <alignment horizontal="center" vertical="center"/>
    </xf>
    <xf numFmtId="0" fontId="56" fillId="9" borderId="16" xfId="2" applyFont="1" applyFill="1" applyBorder="1" applyAlignment="1">
      <alignment horizontal="center" vertical="center"/>
    </xf>
    <xf numFmtId="0" fontId="46" fillId="9" borderId="2" xfId="2" applyFont="1" applyFill="1" applyAlignment="1">
      <alignment horizontal="center" vertical="center"/>
    </xf>
    <xf numFmtId="0" fontId="56" fillId="38" borderId="60" xfId="2" applyFont="1" applyFill="1" applyBorder="1" applyAlignment="1">
      <alignment horizontal="center" vertical="center" wrapText="1"/>
    </xf>
    <xf numFmtId="0" fontId="57" fillId="30" borderId="66" xfId="4" applyFont="1" applyFill="1" applyBorder="1" applyAlignment="1">
      <alignment horizontal="center" vertical="center" wrapText="1"/>
    </xf>
    <xf numFmtId="0" fontId="57" fillId="30" borderId="42" xfId="4" applyFont="1" applyFill="1" applyBorder="1" applyAlignment="1">
      <alignment horizontal="center" vertical="center" wrapText="1"/>
    </xf>
    <xf numFmtId="0" fontId="56" fillId="30" borderId="52" xfId="2" applyFont="1" applyFill="1" applyBorder="1" applyAlignment="1">
      <alignment horizontal="center" vertical="center"/>
    </xf>
    <xf numFmtId="0" fontId="56" fillId="30" borderId="13" xfId="2" applyFont="1" applyFill="1" applyBorder="1" applyAlignment="1">
      <alignment horizontal="center" vertical="center" wrapText="1"/>
    </xf>
    <xf numFmtId="0" fontId="56" fillId="30" borderId="22" xfId="2" applyFont="1" applyFill="1" applyBorder="1" applyAlignment="1">
      <alignment horizontal="center" vertical="center" wrapText="1"/>
    </xf>
    <xf numFmtId="0" fontId="56" fillId="30" borderId="37" xfId="2" applyFont="1" applyFill="1" applyBorder="1" applyAlignment="1">
      <alignment horizontal="center" vertical="center"/>
    </xf>
    <xf numFmtId="0" fontId="56" fillId="30" borderId="65" xfId="2" applyFont="1" applyFill="1" applyBorder="1" applyAlignment="1">
      <alignment horizontal="center" vertical="center"/>
    </xf>
    <xf numFmtId="0" fontId="59" fillId="9" borderId="40" xfId="2" applyFont="1" applyFill="1" applyBorder="1" applyAlignment="1">
      <alignment horizontal="center" vertical="center" wrapText="1"/>
    </xf>
    <xf numFmtId="9" fontId="59" fillId="0" borderId="40" xfId="5" applyFont="1" applyBorder="1" applyAlignment="1">
      <alignment horizontal="center" vertical="center"/>
    </xf>
    <xf numFmtId="0" fontId="59" fillId="11" borderId="40" xfId="2" applyFont="1" applyFill="1" applyBorder="1" applyAlignment="1">
      <alignment horizontal="center" vertical="center"/>
    </xf>
    <xf numFmtId="0" fontId="59" fillId="11" borderId="71" xfId="2" applyFont="1" applyFill="1" applyBorder="1" applyAlignment="1">
      <alignment horizontal="center" vertical="center"/>
    </xf>
    <xf numFmtId="0" fontId="59" fillId="0" borderId="40" xfId="2" applyFont="1" applyBorder="1" applyAlignment="1">
      <alignment horizontal="center" vertical="center"/>
    </xf>
    <xf numFmtId="0" fontId="59" fillId="0" borderId="40" xfId="2" quotePrefix="1" applyFont="1" applyBorder="1" applyAlignment="1">
      <alignment horizontal="center" vertical="center" wrapText="1"/>
    </xf>
    <xf numFmtId="0" fontId="60" fillId="5" borderId="40" xfId="2" applyFont="1" applyFill="1" applyBorder="1" applyAlignment="1">
      <alignment horizontal="center" vertical="center" wrapText="1" readingOrder="1"/>
    </xf>
    <xf numFmtId="0" fontId="60" fillId="5" borderId="71" xfId="2" applyFont="1" applyFill="1" applyBorder="1" applyAlignment="1">
      <alignment horizontal="center" vertical="center" wrapText="1" readingOrder="1"/>
    </xf>
    <xf numFmtId="9" fontId="59" fillId="9" borderId="40" xfId="5" applyFont="1" applyFill="1" applyBorder="1" applyAlignment="1">
      <alignment horizontal="center" vertical="center"/>
    </xf>
    <xf numFmtId="0" fontId="62" fillId="10" borderId="40" xfId="2" applyFont="1" applyFill="1" applyBorder="1" applyAlignment="1">
      <alignment horizontal="left" vertical="center" wrapText="1"/>
    </xf>
    <xf numFmtId="0" fontId="61" fillId="0" borderId="5" xfId="2" applyFont="1" applyBorder="1" applyAlignment="1">
      <alignment horizontal="center" vertical="center" wrapText="1"/>
    </xf>
    <xf numFmtId="0" fontId="61" fillId="0" borderId="4" xfId="2" applyFont="1" applyBorder="1" applyAlignment="1">
      <alignment horizontal="center" vertical="center" wrapText="1"/>
    </xf>
    <xf numFmtId="0" fontId="59" fillId="9" borderId="5" xfId="2" applyFont="1" applyFill="1" applyBorder="1" applyAlignment="1">
      <alignment horizontal="center" vertical="center" wrapText="1"/>
    </xf>
    <xf numFmtId="0" fontId="61" fillId="11" borderId="40" xfId="2" applyFont="1" applyFill="1" applyBorder="1" applyAlignment="1">
      <alignment horizontal="center" vertical="center"/>
    </xf>
    <xf numFmtId="0" fontId="61" fillId="11" borderId="71" xfId="2" applyFont="1" applyFill="1" applyBorder="1" applyAlignment="1">
      <alignment horizontal="center" vertical="center"/>
    </xf>
    <xf numFmtId="0" fontId="61" fillId="9" borderId="40" xfId="2" applyFont="1" applyFill="1" applyBorder="1" applyAlignment="1">
      <alignment horizontal="center" vertical="center"/>
    </xf>
    <xf numFmtId="0" fontId="59" fillId="9" borderId="40" xfId="2" applyFont="1" applyFill="1" applyBorder="1" applyAlignment="1">
      <alignment horizontal="center" vertical="center"/>
    </xf>
    <xf numFmtId="0" fontId="59" fillId="9" borderId="76" xfId="2" quotePrefix="1" applyFont="1" applyFill="1" applyBorder="1" applyAlignment="1">
      <alignment horizontal="center" vertical="center" wrapText="1"/>
    </xf>
    <xf numFmtId="0" fontId="59" fillId="9" borderId="77" xfId="2" quotePrefix="1" applyFont="1" applyFill="1" applyBorder="1" applyAlignment="1">
      <alignment horizontal="center" vertical="center" wrapText="1"/>
    </xf>
    <xf numFmtId="0" fontId="59" fillId="9" borderId="78" xfId="2" quotePrefix="1" applyFont="1" applyFill="1" applyBorder="1" applyAlignment="1">
      <alignment horizontal="center" vertical="center" wrapText="1"/>
    </xf>
    <xf numFmtId="0" fontId="59" fillId="9" borderId="79" xfId="2" quotePrefix="1" applyFont="1" applyFill="1" applyBorder="1" applyAlignment="1">
      <alignment horizontal="center" vertical="center" wrapText="1"/>
    </xf>
    <xf numFmtId="0" fontId="59" fillId="9" borderId="2" xfId="2" quotePrefix="1" applyFont="1" applyFill="1" applyAlignment="1">
      <alignment horizontal="center" vertical="center" wrapText="1"/>
    </xf>
    <xf numFmtId="0" fontId="59" fillId="9" borderId="14" xfId="2" quotePrefix="1" applyFont="1" applyFill="1" applyBorder="1" applyAlignment="1">
      <alignment horizontal="center" vertical="center" wrapText="1"/>
    </xf>
    <xf numFmtId="0" fontId="59" fillId="9" borderId="46" xfId="2" applyFont="1" applyFill="1" applyBorder="1" applyAlignment="1">
      <alignment horizontal="center" vertical="center" wrapText="1"/>
    </xf>
    <xf numFmtId="0" fontId="61" fillId="9" borderId="46" xfId="2" applyFont="1" applyFill="1" applyBorder="1" applyAlignment="1">
      <alignment horizontal="center" vertical="center" wrapText="1"/>
    </xf>
    <xf numFmtId="0" fontId="59" fillId="31" borderId="74" xfId="2" applyFont="1" applyFill="1" applyBorder="1" applyAlignment="1">
      <alignment horizontal="center" vertical="center"/>
    </xf>
    <xf numFmtId="0" fontId="59" fillId="31" borderId="73" xfId="2" applyFont="1" applyFill="1" applyBorder="1" applyAlignment="1">
      <alignment horizontal="center" vertical="center"/>
    </xf>
    <xf numFmtId="0" fontId="61" fillId="44" borderId="74" xfId="2" applyFont="1" applyFill="1" applyBorder="1" applyAlignment="1">
      <alignment horizontal="center" vertical="center"/>
    </xf>
    <xf numFmtId="0" fontId="61" fillId="44" borderId="73" xfId="2" applyFont="1" applyFill="1" applyBorder="1" applyAlignment="1">
      <alignment horizontal="center" vertical="center"/>
    </xf>
    <xf numFmtId="0" fontId="59" fillId="9" borderId="79" xfId="2" quotePrefix="1" applyFont="1" applyFill="1" applyBorder="1" applyAlignment="1">
      <alignment horizontal="center" vertical="center"/>
    </xf>
    <xf numFmtId="0" fontId="59" fillId="9" borderId="2" xfId="2" applyFont="1" applyFill="1" applyBorder="1" applyAlignment="1">
      <alignment horizontal="center" vertical="center"/>
    </xf>
    <xf numFmtId="0" fontId="59" fillId="9" borderId="14" xfId="2" applyFont="1" applyFill="1" applyBorder="1" applyAlignment="1">
      <alignment horizontal="center" vertical="center"/>
    </xf>
    <xf numFmtId="0" fontId="59" fillId="9" borderId="79" xfId="2" applyFont="1" applyFill="1" applyBorder="1" applyAlignment="1">
      <alignment horizontal="center" vertical="center"/>
    </xf>
    <xf numFmtId="0" fontId="59" fillId="9" borderId="2" xfId="2" applyFont="1" applyFill="1" applyAlignment="1">
      <alignment horizontal="center" vertical="center"/>
    </xf>
    <xf numFmtId="0" fontId="59" fillId="9" borderId="24" xfId="2" applyFont="1" applyFill="1" applyBorder="1" applyAlignment="1">
      <alignment horizontal="center" vertical="center"/>
    </xf>
    <xf numFmtId="0" fontId="59" fillId="9" borderId="25" xfId="2" applyFont="1" applyFill="1" applyBorder="1" applyAlignment="1">
      <alignment horizontal="center" vertical="center"/>
    </xf>
    <xf numFmtId="0" fontId="59" fillId="9" borderId="23" xfId="2" applyFont="1" applyFill="1" applyBorder="1" applyAlignment="1">
      <alignment horizontal="center" vertical="center"/>
    </xf>
    <xf numFmtId="0" fontId="62" fillId="10" borderId="46" xfId="2" applyFont="1" applyFill="1" applyBorder="1" applyAlignment="1">
      <alignment horizontal="left" vertical="center" wrapText="1"/>
    </xf>
    <xf numFmtId="0" fontId="59" fillId="9" borderId="46" xfId="2" applyFont="1" applyFill="1" applyBorder="1" applyAlignment="1">
      <alignment horizontal="center" vertical="center"/>
    </xf>
    <xf numFmtId="0" fontId="59" fillId="0" borderId="46" xfId="2" applyFont="1" applyBorder="1" applyAlignment="1">
      <alignment horizontal="center" vertical="center" wrapText="1"/>
    </xf>
    <xf numFmtId="9" fontId="59" fillId="9" borderId="46" xfId="5" applyFont="1" applyFill="1" applyBorder="1" applyAlignment="1">
      <alignment horizontal="center" vertical="center"/>
    </xf>
    <xf numFmtId="0" fontId="59" fillId="44" borderId="71" xfId="2" applyFont="1" applyFill="1" applyBorder="1" applyAlignment="1">
      <alignment horizontal="center" vertical="center"/>
    </xf>
    <xf numFmtId="0" fontId="59" fillId="44" borderId="46" xfId="2" applyFont="1" applyFill="1" applyBorder="1" applyAlignment="1">
      <alignment horizontal="center" vertical="center"/>
    </xf>
    <xf numFmtId="9" fontId="59" fillId="0" borderId="46" xfId="5" applyFont="1" applyBorder="1" applyAlignment="1">
      <alignment horizontal="center" vertical="center"/>
    </xf>
    <xf numFmtId="0" fontId="59" fillId="0" borderId="46" xfId="2" quotePrefix="1" applyFont="1" applyBorder="1" applyAlignment="1">
      <alignment horizontal="center" vertical="center" wrapText="1"/>
    </xf>
    <xf numFmtId="0" fontId="59" fillId="37" borderId="71" xfId="2" applyFont="1" applyFill="1" applyBorder="1" applyAlignment="1">
      <alignment horizontal="center" vertical="center"/>
    </xf>
    <xf numFmtId="0" fontId="59" fillId="37" borderId="46" xfId="2" applyFont="1" applyFill="1" applyBorder="1" applyAlignment="1">
      <alignment horizontal="center" vertical="center"/>
    </xf>
    <xf numFmtId="0" fontId="63" fillId="9" borderId="5" xfId="2" applyFont="1" applyFill="1" applyBorder="1" applyAlignment="1">
      <alignment horizontal="center" vertical="center" wrapText="1"/>
    </xf>
    <xf numFmtId="0" fontId="63" fillId="9" borderId="4" xfId="2" applyFont="1" applyFill="1" applyBorder="1" applyAlignment="1">
      <alignment horizontal="center" vertical="center" wrapText="1"/>
    </xf>
    <xf numFmtId="0" fontId="63" fillId="9" borderId="19" xfId="2" applyFont="1" applyFill="1" applyBorder="1" applyAlignment="1">
      <alignment horizontal="left" vertical="top" wrapText="1"/>
    </xf>
    <xf numFmtId="0" fontId="63" fillId="9" borderId="20" xfId="2" applyFont="1" applyFill="1" applyBorder="1" applyAlignment="1">
      <alignment horizontal="left" vertical="top" wrapText="1"/>
    </xf>
    <xf numFmtId="0" fontId="63" fillId="9" borderId="21" xfId="2" applyFont="1" applyFill="1" applyBorder="1" applyAlignment="1">
      <alignment horizontal="left" vertical="top" wrapText="1"/>
    </xf>
    <xf numFmtId="0" fontId="63" fillId="9" borderId="15" xfId="2" applyFont="1" applyFill="1" applyBorder="1" applyAlignment="1">
      <alignment horizontal="left" vertical="top" wrapText="1"/>
    </xf>
    <xf numFmtId="0" fontId="63" fillId="9" borderId="16" xfId="2" applyFont="1" applyFill="1" applyBorder="1" applyAlignment="1">
      <alignment horizontal="left" vertical="top" wrapText="1"/>
    </xf>
    <xf numFmtId="0" fontId="63" fillId="9" borderId="17" xfId="2" applyFont="1" applyFill="1" applyBorder="1" applyAlignment="1">
      <alignment horizontal="left" vertical="top" wrapText="1"/>
    </xf>
    <xf numFmtId="0" fontId="63" fillId="9" borderId="6" xfId="2" applyFont="1" applyFill="1" applyBorder="1" applyAlignment="1">
      <alignment horizontal="left" vertical="top" wrapText="1"/>
    </xf>
    <xf numFmtId="0" fontId="63" fillId="9" borderId="33" xfId="2" applyFont="1" applyFill="1" applyBorder="1" applyAlignment="1">
      <alignment horizontal="left" vertical="top"/>
    </xf>
    <xf numFmtId="0" fontId="63" fillId="9" borderId="7" xfId="2" applyFont="1" applyFill="1" applyBorder="1" applyAlignment="1">
      <alignment horizontal="left" vertical="top"/>
    </xf>
    <xf numFmtId="0" fontId="61" fillId="11" borderId="46" xfId="2" applyFont="1" applyFill="1" applyBorder="1" applyAlignment="1">
      <alignment horizontal="center" vertical="center"/>
    </xf>
    <xf numFmtId="0" fontId="61" fillId="9" borderId="46" xfId="2"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36" fillId="0" borderId="3" xfId="0" applyFont="1" applyBorder="1" applyAlignment="1">
      <alignment horizontal="center" wrapText="1"/>
    </xf>
    <xf numFmtId="0" fontId="38" fillId="0" borderId="2" xfId="4" applyFont="1" applyAlignment="1">
      <alignment horizontal="center" vertical="center" textRotation="90" wrapText="1"/>
    </xf>
  </cellXfs>
  <cellStyles count="9">
    <cellStyle name="Normal" xfId="0" builtinId="0"/>
    <cellStyle name="Normal 2" xfId="4"/>
    <cellStyle name="Normal 2 2" xfId="6"/>
    <cellStyle name="Normal 2 2 2" xfId="2"/>
    <cellStyle name="Normal 3" xfId="1"/>
    <cellStyle name="Normal 4" xfId="7"/>
    <cellStyle name="Normal 4 3" xfId="8"/>
    <cellStyle name="Porcentaje" xfId="3" builtinId="5"/>
    <cellStyle name="Porcentaje 2" xfId="5"/>
  </cellStyles>
  <dxfs count="960">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959"/>
      <tableStyleElement type="firstRowStripe" dxfId="958"/>
      <tableStyleElement type="secondRowStripe" dxfId="957"/>
    </tableStyle>
  </tableStyles>
  <colors>
    <mruColors>
      <color rgb="FF99FF66"/>
      <color rgb="FF99FF33"/>
      <color rgb="FF33CC33"/>
      <color rgb="FFFFFF99"/>
      <color rgb="FF009900"/>
      <color rgb="FFFFFFCC"/>
      <color rgb="FFFFFFFF"/>
      <color rgb="FFFF99FF"/>
      <color rgb="FFFF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customschemas.google.com/relationships/workbookmetadata" Target="metadata"/><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1635124</xdr:colOff>
      <xdr:row>2</xdr:row>
      <xdr:rowOff>434976</xdr:rowOff>
    </xdr:from>
    <xdr:to>
      <xdr:col>1</xdr:col>
      <xdr:colOff>7048499</xdr:colOff>
      <xdr:row>5</xdr:row>
      <xdr:rowOff>1428750</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3324" y="2511426"/>
          <a:ext cx="5413375" cy="3394074"/>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1381125</xdr:colOff>
      <xdr:row>3</xdr:row>
      <xdr:rowOff>292100</xdr:rowOff>
    </xdr:from>
    <xdr:to>
      <xdr:col>2</xdr:col>
      <xdr:colOff>1071562</xdr:colOff>
      <xdr:row>5</xdr:row>
      <xdr:rowOff>536575</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835025"/>
          <a:ext cx="2062162" cy="1644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754062</xdr:colOff>
      <xdr:row>5</xdr:row>
      <xdr:rowOff>212725</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825" y="711200"/>
          <a:ext cx="2062162" cy="1177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555625</xdr:colOff>
      <xdr:row>4</xdr:row>
      <xdr:rowOff>22227</xdr:rowOff>
    </xdr:from>
    <xdr:to>
      <xdr:col>1</xdr:col>
      <xdr:colOff>2000250</xdr:colOff>
      <xdr:row>5</xdr:row>
      <xdr:rowOff>393701</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3825" y="1603377"/>
          <a:ext cx="1444625" cy="100964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206375</xdr:colOff>
      <xdr:row>4</xdr:row>
      <xdr:rowOff>307976</xdr:rowOff>
    </xdr:from>
    <xdr:to>
      <xdr:col>1</xdr:col>
      <xdr:colOff>2222501</xdr:colOff>
      <xdr:row>6</xdr:row>
      <xdr:rowOff>254000</xdr:rowOff>
    </xdr:to>
    <xdr:pic>
      <xdr:nvPicPr>
        <xdr:cNvPr id="2" name="Imagen 1">
          <a:extLst>
            <a:ext uri="{FF2B5EF4-FFF2-40B4-BE49-F238E27FC236}">
              <a16:creationId xmlns:a16="http://schemas.microsoft.com/office/drawing/2014/main" id="{00000000-0008-0000-03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5" y="1069976"/>
          <a:ext cx="2016126" cy="15970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1539875</xdr:colOff>
      <xdr:row>3</xdr:row>
      <xdr:rowOff>6351</xdr:rowOff>
    </xdr:from>
    <xdr:to>
      <xdr:col>2</xdr:col>
      <xdr:colOff>1524000</xdr:colOff>
      <xdr:row>5</xdr:row>
      <xdr:rowOff>317501</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8075" y="749301"/>
          <a:ext cx="2355850" cy="13303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1063625</xdr:colOff>
      <xdr:row>6</xdr:row>
      <xdr:rowOff>6350</xdr:rowOff>
    </xdr:from>
    <xdr:to>
      <xdr:col>2</xdr:col>
      <xdr:colOff>277812</xdr:colOff>
      <xdr:row>7</xdr:row>
      <xdr:rowOff>508000</xdr:rowOff>
    </xdr:to>
    <xdr:pic>
      <xdr:nvPicPr>
        <xdr:cNvPr id="2" name="Imagen 1">
          <a:extLst>
            <a:ext uri="{FF2B5EF4-FFF2-40B4-BE49-F238E27FC236}">
              <a16:creationId xmlns:a16="http://schemas.microsoft.com/office/drawing/2014/main" id="{00000000-0008-0000-04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125" y="1276350"/>
          <a:ext cx="2071687" cy="1200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2508250</xdr:colOff>
      <xdr:row>5</xdr:row>
      <xdr:rowOff>349250</xdr:rowOff>
    </xdr:to>
    <xdr:pic>
      <xdr:nvPicPr>
        <xdr:cNvPr id="2" name="Imagen 1">
          <a:extLst>
            <a:ext uri="{FF2B5EF4-FFF2-40B4-BE49-F238E27FC236}">
              <a16:creationId xmlns:a16="http://schemas.microsoft.com/office/drawing/2014/main" id="{00000000-0008-0000-08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125" y="736600"/>
          <a:ext cx="3825875" cy="2279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619125</xdr:colOff>
      <xdr:row>6</xdr:row>
      <xdr:rowOff>1381125</xdr:rowOff>
    </xdr:from>
    <xdr:to>
      <xdr:col>2</xdr:col>
      <xdr:colOff>3048000</xdr:colOff>
      <xdr:row>9</xdr:row>
      <xdr:rowOff>841375</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2466975"/>
          <a:ext cx="4800600" cy="37179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555625</xdr:colOff>
      <xdr:row>5</xdr:row>
      <xdr:rowOff>212727</xdr:rowOff>
    </xdr:from>
    <xdr:to>
      <xdr:col>1</xdr:col>
      <xdr:colOff>2000250</xdr:colOff>
      <xdr:row>7</xdr:row>
      <xdr:rowOff>63501</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3825" y="1879602"/>
          <a:ext cx="1444625" cy="10413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apa%20De%20Riesgos%20De%20Gesti&#243;n%20Tic%20V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apa%20De%20Riesgos%20De%20Gesti&#243;n%20Servicio%20A%20La%20Ciudadan&#237;a%20V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apa%20De%20Riesgos%20De%20Gesti&#243;n%20Recursos%20V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7960F8\MATRIZ%20RIESGOS%20GESTION%202025%20RECURSO%20FISICO%2022%20-%2023%20,%2027%20mayo%20-%205,%2011%20,%2016%20%20y%2019%20%20junio%20albert%20sol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RECURSOS/MATRIZ%20RIESGOS%20GESTION%202025%20RECURSO%20FISICO%2022%20-%2023%20,%2027%20mayo%20-%205,%2011%20%20junio%20AN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RECURSOS/MATRIZ%20RIESGOS%20GESTION%202025%20RECURSO%20FISICO%2022%20-%2023%20,%2027%20mayo%20-%205,%2011%20,%2016%20%20y%2019%20%20junio%20albert%20sol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apa%20De%20Riesgos%20De%20Gesti&#243;n%20Evaluaci&#243;n%20Y%20Control%20V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OS%20%20BOMBEROS/REPORTE%20RIESGOS%20SEGUNDO%20%20TRIMESTRE%202025%20A%20OCI/camil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omberosbog-my.sharepoint.com/personal/etorres_bomberosbogota_gov_co/Documents/ARCHIVOS%20ANDREA/Datos%20adjuntos/MATRIZ%20RIESGOS%20GESTION%20EVALUACION%20%20TOD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OS%20%20BOMBEROS/contextos%20elaborados/AJUSTES/EVALUACION%20Y%20CONTR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De%20Riesgos%20De%20Gesti&#243;n%20Estrat&#233;gica%20V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EVALUACION/MATRIZ%20RIESGOS%20GESTION%202025%20CONTROL%20INTER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20BOMBEROS/contextos%20elaborados/AJUSTES/GESTION%20%20GESTRATEG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MATRIZ%20RIESGOS%20GESTION%202025%20%20REDUCCION%200701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pa%20De%20Riesgos%20De%20Gesti&#243;n%20Talento%20Humano%20V3%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REDUCCION/MATRIZ%20RIESGOS%20GESTION%202025%20%20REDUCC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MANEJO/MATRIZ%20RIESGOS%20GESTION%202025%20%20MANEJO%20VF%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JURIDICA/MATRIZ%20RIESGOS%20GESTION%20JURIDICA%20%20JULIO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TIC%20Y%20COMUNICACIONES/MATRIZ%20RIESGOS%20GESTION%202025%20TIC%2029%20julio%20%2031%20de%20jul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TIC"/>
      <sheetName val="FORMULAS "/>
      <sheetName val="Opciones Tratamiento"/>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SERVICIO CIUDADANIA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RECURSOS"/>
      <sheetName val="FORMULAS "/>
      <sheetName val="Opciones Tratamiento"/>
      <sheetName val="Hoja1"/>
    </sheetNames>
    <sheetDataSet>
      <sheetData sheetId="0" refreshError="1"/>
      <sheetData sheetId="1"/>
      <sheetData sheetId="2">
        <row r="60">
          <cell r="G60" t="str">
            <v>Impacto</v>
          </cell>
        </row>
      </sheetData>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refreshError="1"/>
      <sheetData sheetId="1" refreshError="1"/>
      <sheetData sheetId="2" refreshError="1">
        <row r="60">
          <cell r="G60" t="str">
            <v>Impacto</v>
          </cell>
        </row>
      </sheetData>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 val="CONTEXTO RIESGOS"/>
      <sheetName val="MATRIZ RIESGOS "/>
      <sheetName val="Opciones Tratamiento"/>
      <sheetName val="Hoja1"/>
    </sheetNames>
    <sheetDataSet>
      <sheetData sheetId="0">
        <row r="60">
          <cell r="G60" t="str">
            <v>Impacto</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RIESGOS EVALUACION Y CONTROL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RIESGOS EVALUACION Y CONTROL "/>
      <sheetName val="FORMULAS "/>
      <sheetName val="Opciones Tratamiento"/>
      <sheetName val="Hoja1"/>
    </sheetNames>
    <sheetDataSet>
      <sheetData sheetId="0"/>
      <sheetData sheetId="1"/>
      <sheetData sheetId="2">
        <row r="64">
          <cell r="G64"/>
        </row>
      </sheetData>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EVALUACION Y CONTROL "/>
      <sheetName val="FORMULAS "/>
      <sheetName val="Opciones Tratamiento"/>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GESTION ESTRATEGICA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sheetData sheetId="1"/>
      <sheetData sheetId="2">
        <row r="68">
          <cell r="G68"/>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GESTION ESTRATEGICA "/>
      <sheetName val="FORMULAS "/>
      <sheetName val="Opciones Tratamiento"/>
      <sheetName val="Hoja1"/>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 val="MATRIZ RIESGOS "/>
      <sheetName val="CONTEXTO RIESGOS "/>
      <sheetName val="Opciones Tratamiento"/>
      <sheetName val="Hoja1"/>
    </sheetNames>
    <sheetDataSet>
      <sheetData sheetId="0">
        <row r="60">
          <cell r="G60" t="str">
            <v>Impacto</v>
          </cell>
        </row>
        <row r="64">
          <cell r="G64"/>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TALENTO HUMANO "/>
      <sheetName val="FORMULAS "/>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MATRIZ RIESGOS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FORMULAS "/>
      <sheetName val="Opciones Tratamiento"/>
      <sheetName val="Hoja1"/>
    </sheetNames>
    <sheetDataSet>
      <sheetData sheetId="0" refreshError="1"/>
      <sheetData sheetId="1">
        <row r="60">
          <cell r="G60" t="str">
            <v>Impacto</v>
          </cell>
        </row>
      </sheetData>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SISTEMAS "/>
      <sheetName val="FORMULAS "/>
      <sheetName val="Opciones Tratamiento"/>
      <sheetName val="Hoja1"/>
    </sheetNames>
    <sheetDataSet>
      <sheetData sheetId="0"/>
      <sheetData sheetId="1"/>
      <sheetData sheetId="2">
        <row r="60">
          <cell r="G60" t="str">
            <v>Impacto</v>
          </cell>
        </row>
      </sheetData>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2"/>
  <sheetViews>
    <sheetView zoomScale="70" zoomScaleNormal="70" zoomScaleSheetLayoutView="80" workbookViewId="0">
      <selection activeCell="B6" sqref="B6:I6"/>
    </sheetView>
  </sheetViews>
  <sheetFormatPr baseColWidth="10" defaultColWidth="12.5" defaultRowHeight="15" customHeight="1" x14ac:dyDescent="0.2"/>
  <cols>
    <col min="1" max="1" width="2.875" style="8" customWidth="1"/>
    <col min="2" max="2" width="20.375" style="8" customWidth="1"/>
    <col min="3" max="3" width="41.125" style="8" customWidth="1"/>
    <col min="4" max="4" width="23.375" style="8" customWidth="1"/>
    <col min="5" max="6" width="4.875" style="8" customWidth="1"/>
    <col min="7" max="7" width="25.75" style="8" customWidth="1"/>
    <col min="8" max="8" width="46.75" style="8" customWidth="1"/>
    <col min="9" max="9" width="39.25" style="8" customWidth="1"/>
    <col min="10" max="10" width="44.25" style="8" customWidth="1"/>
    <col min="11" max="17" width="9.375" style="8" customWidth="1"/>
    <col min="18" max="18" width="25" style="8" customWidth="1"/>
    <col min="19" max="30" width="9.375" style="8" customWidth="1"/>
    <col min="31" max="16384" width="12.5" style="8"/>
  </cols>
  <sheetData>
    <row r="1" spans="1:30" ht="23.25" customHeight="1" x14ac:dyDescent="0.2">
      <c r="A1" s="4"/>
      <c r="B1" s="5"/>
      <c r="C1" s="6" t="s">
        <v>0</v>
      </c>
      <c r="D1" s="7"/>
      <c r="E1" s="7"/>
      <c r="F1" s="7"/>
      <c r="G1" s="7"/>
      <c r="H1" s="5"/>
      <c r="I1" s="208" t="s">
        <v>1</v>
      </c>
    </row>
    <row r="2" spans="1:30" ht="20.25" customHeight="1" x14ac:dyDescent="0.25">
      <c r="A2" s="9"/>
      <c r="B2" s="10"/>
      <c r="C2" s="11"/>
      <c r="D2" s="12" t="s">
        <v>2</v>
      </c>
      <c r="E2" s="13"/>
      <c r="F2" s="13"/>
      <c r="G2" s="13"/>
      <c r="H2" s="14"/>
      <c r="I2" s="15" t="s">
        <v>3</v>
      </c>
    </row>
    <row r="3" spans="1:30" ht="21.75" customHeight="1" x14ac:dyDescent="0.2">
      <c r="A3" s="9"/>
      <c r="B3" s="10"/>
      <c r="C3" s="16" t="s">
        <v>4</v>
      </c>
      <c r="D3" s="17"/>
      <c r="E3" s="17"/>
      <c r="F3" s="17"/>
      <c r="G3" s="17"/>
      <c r="H3" s="18"/>
      <c r="I3" s="15" t="s">
        <v>5</v>
      </c>
    </row>
    <row r="4" spans="1:30" ht="20.25" customHeight="1" thickBot="1" x14ac:dyDescent="0.3">
      <c r="A4" s="19"/>
      <c r="B4" s="20"/>
      <c r="C4" s="21"/>
      <c r="D4" s="22" t="s">
        <v>6</v>
      </c>
      <c r="E4" s="23"/>
      <c r="F4" s="23"/>
      <c r="G4" s="23"/>
      <c r="H4" s="20"/>
      <c r="I4" s="24" t="s">
        <v>7</v>
      </c>
    </row>
    <row r="5" spans="1:30" ht="7.5" customHeight="1" thickBot="1" x14ac:dyDescent="0.25"/>
    <row r="6" spans="1:30" ht="91.5" customHeight="1" thickBot="1" x14ac:dyDescent="0.25">
      <c r="A6" s="25"/>
      <c r="B6" s="1365" t="s">
        <v>8</v>
      </c>
      <c r="C6" s="1366"/>
      <c r="D6" s="1366"/>
      <c r="E6" s="1366"/>
      <c r="F6" s="1366"/>
      <c r="G6" s="1366"/>
      <c r="H6" s="1366"/>
      <c r="I6" s="1367"/>
      <c r="J6" s="26"/>
      <c r="K6" s="26"/>
      <c r="L6" s="26"/>
      <c r="M6" s="26"/>
      <c r="N6" s="26"/>
      <c r="O6" s="26"/>
      <c r="P6" s="26"/>
      <c r="Q6" s="26"/>
      <c r="R6" s="26"/>
      <c r="S6" s="26"/>
      <c r="T6" s="26"/>
      <c r="U6" s="26"/>
      <c r="V6" s="26"/>
      <c r="W6" s="26"/>
      <c r="X6" s="26"/>
      <c r="Y6" s="26"/>
      <c r="Z6" s="26"/>
      <c r="AA6" s="26"/>
      <c r="AB6" s="26"/>
      <c r="AC6" s="26"/>
      <c r="AD6" s="26"/>
    </row>
    <row r="7" spans="1:30" ht="30.75" customHeight="1" x14ac:dyDescent="0.2">
      <c r="A7" s="27"/>
      <c r="B7" s="1368" t="s">
        <v>9</v>
      </c>
      <c r="C7" s="1369"/>
      <c r="D7" s="1370" t="s">
        <v>10</v>
      </c>
      <c r="E7" s="1370"/>
      <c r="F7" s="1370"/>
      <c r="G7" s="1370"/>
      <c r="H7" s="1370"/>
      <c r="I7" s="1371"/>
      <c r="J7" s="26"/>
      <c r="K7" s="26"/>
      <c r="L7" s="26"/>
      <c r="M7" s="26"/>
      <c r="N7" s="26"/>
      <c r="O7" s="26"/>
      <c r="P7" s="26"/>
      <c r="Q7" s="26"/>
      <c r="R7" s="26"/>
      <c r="S7" s="26"/>
      <c r="T7" s="26"/>
      <c r="U7" s="26"/>
      <c r="V7" s="26"/>
      <c r="W7" s="26"/>
      <c r="X7" s="26"/>
      <c r="Y7" s="26"/>
      <c r="Z7" s="26"/>
      <c r="AA7" s="26"/>
      <c r="AB7" s="26"/>
      <c r="AC7" s="26"/>
      <c r="AD7" s="26"/>
    </row>
    <row r="8" spans="1:30" ht="26.25" customHeight="1" x14ac:dyDescent="0.2">
      <c r="A8" s="27"/>
      <c r="B8" s="1372" t="s">
        <v>11</v>
      </c>
      <c r="C8" s="1362"/>
      <c r="D8" s="1373" t="s">
        <v>12</v>
      </c>
      <c r="E8" s="1374"/>
      <c r="F8" s="1374"/>
      <c r="G8" s="1374"/>
      <c r="H8" s="1374"/>
      <c r="I8" s="1375"/>
      <c r="J8" s="26"/>
      <c r="K8" s="26"/>
      <c r="L8" s="26"/>
      <c r="M8" s="26"/>
      <c r="N8" s="26"/>
      <c r="O8" s="26"/>
      <c r="P8" s="26"/>
      <c r="Q8" s="26"/>
      <c r="R8" s="26"/>
      <c r="S8" s="26"/>
      <c r="T8" s="26"/>
      <c r="U8" s="26"/>
      <c r="V8" s="26"/>
      <c r="W8" s="26"/>
      <c r="X8" s="26"/>
      <c r="Y8" s="26"/>
      <c r="Z8" s="26"/>
      <c r="AA8" s="26"/>
      <c r="AB8" s="26"/>
      <c r="AC8" s="26"/>
      <c r="AD8" s="26"/>
    </row>
    <row r="9" spans="1:30" ht="96" customHeight="1" x14ac:dyDescent="0.2">
      <c r="A9" s="27"/>
      <c r="B9" s="1361" t="s">
        <v>13</v>
      </c>
      <c r="C9" s="1362"/>
      <c r="D9" s="1363" t="s">
        <v>14</v>
      </c>
      <c r="E9" s="1363"/>
      <c r="F9" s="1363"/>
      <c r="G9" s="1363"/>
      <c r="H9" s="1363"/>
      <c r="I9" s="1364"/>
      <c r="J9" s="26"/>
      <c r="K9" s="26"/>
      <c r="L9" s="26"/>
      <c r="M9" s="26"/>
      <c r="N9" s="26"/>
      <c r="O9" s="26"/>
      <c r="P9" s="26"/>
      <c r="Q9" s="26"/>
      <c r="R9" s="26"/>
      <c r="S9" s="26"/>
      <c r="T9" s="26"/>
      <c r="U9" s="26"/>
      <c r="V9" s="26"/>
      <c r="W9" s="26"/>
      <c r="X9" s="26"/>
      <c r="Y9" s="26"/>
      <c r="Z9" s="26"/>
      <c r="AA9" s="26"/>
      <c r="AB9" s="26"/>
      <c r="AC9" s="26"/>
      <c r="AD9" s="26"/>
    </row>
    <row r="10" spans="1:30" ht="96" customHeight="1" x14ac:dyDescent="0.2">
      <c r="A10" s="27"/>
      <c r="B10" s="1376" t="s">
        <v>15</v>
      </c>
      <c r="C10" s="1377"/>
      <c r="D10" s="1378" t="s">
        <v>16</v>
      </c>
      <c r="E10" s="1379"/>
      <c r="F10" s="1379"/>
      <c r="G10" s="1379"/>
      <c r="H10" s="1379"/>
      <c r="I10" s="1380"/>
      <c r="J10" s="26"/>
      <c r="K10" s="26"/>
      <c r="L10" s="26"/>
      <c r="M10" s="26"/>
      <c r="N10" s="26"/>
      <c r="O10" s="26"/>
      <c r="P10" s="26"/>
      <c r="Q10" s="26"/>
      <c r="R10" s="26"/>
      <c r="S10" s="26"/>
      <c r="T10" s="26"/>
      <c r="U10" s="26"/>
      <c r="V10" s="26"/>
      <c r="W10" s="26"/>
      <c r="X10" s="26"/>
      <c r="Y10" s="26"/>
      <c r="Z10" s="26"/>
      <c r="AA10" s="26"/>
      <c r="AB10" s="26"/>
      <c r="AC10" s="26"/>
      <c r="AD10" s="26"/>
    </row>
    <row r="11" spans="1:30" ht="39.75" customHeight="1" thickBot="1" x14ac:dyDescent="0.25">
      <c r="A11" s="27"/>
      <c r="B11" s="1387" t="s">
        <v>17</v>
      </c>
      <c r="C11" s="1388"/>
      <c r="D11" s="1389" t="s">
        <v>18</v>
      </c>
      <c r="E11" s="1390"/>
      <c r="F11" s="1390"/>
      <c r="G11" s="1390"/>
      <c r="H11" s="1390"/>
      <c r="I11" s="1391"/>
      <c r="J11" s="26"/>
      <c r="K11" s="26"/>
      <c r="L11" s="26"/>
      <c r="M11" s="26"/>
      <c r="N11" s="26"/>
      <c r="O11" s="26"/>
      <c r="P11" s="26"/>
      <c r="Q11" s="26"/>
      <c r="R11" s="26"/>
      <c r="S11" s="26"/>
      <c r="T11" s="26"/>
      <c r="U11" s="26"/>
      <c r="V11" s="26"/>
      <c r="W11" s="26"/>
      <c r="X11" s="26"/>
      <c r="Y11" s="26"/>
      <c r="Z11" s="26"/>
      <c r="AA11" s="26"/>
      <c r="AB11" s="26"/>
      <c r="AC11" s="26"/>
      <c r="AD11" s="26"/>
    </row>
    <row r="12" spans="1:30" ht="41.25" customHeight="1" x14ac:dyDescent="0.2">
      <c r="A12" s="28"/>
      <c r="B12" s="29" t="s">
        <v>19</v>
      </c>
      <c r="C12" s="30"/>
      <c r="D12" s="31" t="s">
        <v>20</v>
      </c>
      <c r="E12" s="32"/>
      <c r="F12" s="33"/>
      <c r="G12" s="1381" t="s">
        <v>21</v>
      </c>
      <c r="H12" s="1383" t="s">
        <v>22</v>
      </c>
      <c r="I12" s="1385" t="s">
        <v>23</v>
      </c>
      <c r="J12" s="26"/>
      <c r="K12" s="1351"/>
      <c r="L12" s="1351"/>
      <c r="M12" s="1351"/>
      <c r="N12" s="1351"/>
      <c r="O12" s="1351"/>
      <c r="P12" s="1351"/>
      <c r="Q12" s="1351"/>
      <c r="R12" s="1351"/>
      <c r="S12" s="26"/>
      <c r="T12" s="26"/>
      <c r="U12" s="26"/>
      <c r="V12" s="26"/>
      <c r="W12" s="26"/>
      <c r="X12" s="26"/>
      <c r="Y12" s="26"/>
      <c r="Z12" s="26"/>
      <c r="AA12" s="26"/>
      <c r="AB12" s="26"/>
      <c r="AC12" s="26"/>
      <c r="AD12" s="26"/>
    </row>
    <row r="13" spans="1:30" ht="50.25" customHeight="1" thickBot="1" x14ac:dyDescent="0.25">
      <c r="A13" s="34"/>
      <c r="B13" s="35" t="s">
        <v>24</v>
      </c>
      <c r="C13" s="36"/>
      <c r="D13" s="37" t="s">
        <v>25</v>
      </c>
      <c r="E13" s="38" t="s">
        <v>26</v>
      </c>
      <c r="F13" s="39" t="s">
        <v>27</v>
      </c>
      <c r="G13" s="1382"/>
      <c r="H13" s="1384"/>
      <c r="I13" s="1386"/>
      <c r="J13" s="26"/>
      <c r="K13" s="1351"/>
      <c r="L13" s="1351"/>
      <c r="M13" s="1351"/>
      <c r="N13" s="1351"/>
      <c r="O13" s="1351"/>
      <c r="P13" s="1351"/>
      <c r="Q13" s="1351"/>
      <c r="R13" s="1351"/>
      <c r="S13" s="26"/>
      <c r="T13" s="26"/>
      <c r="U13" s="26"/>
      <c r="V13" s="26"/>
      <c r="W13" s="26"/>
      <c r="X13" s="26"/>
      <c r="Y13" s="26"/>
      <c r="Z13" s="26"/>
      <c r="AA13" s="26"/>
      <c r="AB13" s="26"/>
      <c r="AC13" s="26"/>
      <c r="AD13" s="26"/>
    </row>
    <row r="14" spans="1:30" ht="109.5" customHeight="1" x14ac:dyDescent="0.2">
      <c r="A14" s="1352" t="s">
        <v>28</v>
      </c>
      <c r="B14" s="1355" t="s">
        <v>29</v>
      </c>
      <c r="C14" s="40" t="s">
        <v>30</v>
      </c>
      <c r="D14" s="41" t="s">
        <v>31</v>
      </c>
      <c r="E14" s="41"/>
      <c r="F14" s="41"/>
      <c r="G14" s="42"/>
      <c r="H14" s="43" t="s">
        <v>32</v>
      </c>
      <c r="I14" s="175"/>
      <c r="J14" s="26"/>
      <c r="K14" s="1351"/>
      <c r="L14" s="1351"/>
      <c r="M14" s="1351"/>
      <c r="N14" s="1351"/>
      <c r="O14" s="1351"/>
      <c r="P14" s="1351"/>
      <c r="Q14" s="1351"/>
      <c r="R14" s="1351"/>
      <c r="S14" s="26"/>
      <c r="T14" s="26"/>
      <c r="U14" s="26"/>
      <c r="V14" s="26"/>
      <c r="W14" s="26"/>
      <c r="X14" s="26"/>
      <c r="Y14" s="26"/>
      <c r="Z14" s="26"/>
      <c r="AA14" s="26"/>
      <c r="AB14" s="26"/>
      <c r="AC14" s="26"/>
      <c r="AD14" s="26"/>
    </row>
    <row r="15" spans="1:30" ht="51.75" customHeight="1" x14ac:dyDescent="0.2">
      <c r="A15" s="1353"/>
      <c r="B15" s="1356"/>
      <c r="C15" s="44" t="s">
        <v>33</v>
      </c>
      <c r="D15" s="167"/>
      <c r="E15" s="167"/>
      <c r="F15" s="167" t="s">
        <v>31</v>
      </c>
      <c r="G15" s="45"/>
      <c r="H15" s="46"/>
      <c r="I15" s="47"/>
      <c r="J15" s="26"/>
      <c r="K15" s="1351"/>
      <c r="L15" s="1351"/>
      <c r="M15" s="1351"/>
      <c r="N15" s="1351"/>
      <c r="O15" s="1351"/>
      <c r="P15" s="1351"/>
      <c r="Q15" s="1351"/>
      <c r="R15" s="1351"/>
      <c r="S15" s="26"/>
      <c r="T15" s="26"/>
      <c r="U15" s="26"/>
      <c r="V15" s="26"/>
      <c r="W15" s="26"/>
      <c r="X15" s="26"/>
      <c r="Y15" s="26"/>
      <c r="Z15" s="26"/>
      <c r="AA15" s="26"/>
      <c r="AB15" s="26"/>
      <c r="AC15" s="26"/>
      <c r="AD15" s="26"/>
    </row>
    <row r="16" spans="1:30" ht="15" customHeight="1" x14ac:dyDescent="0.2">
      <c r="A16" s="1353"/>
      <c r="B16" s="1356"/>
      <c r="C16" s="48" t="s">
        <v>34</v>
      </c>
      <c r="D16" s="1357"/>
      <c r="E16" s="1348"/>
      <c r="F16" s="1348"/>
      <c r="G16" s="1349"/>
      <c r="H16" s="1350"/>
      <c r="I16" s="1346"/>
      <c r="J16" s="26"/>
      <c r="K16" s="1351"/>
      <c r="L16" s="1351"/>
      <c r="M16" s="1351"/>
      <c r="N16" s="1351"/>
      <c r="O16" s="1351"/>
      <c r="P16" s="1351"/>
      <c r="Q16" s="1351"/>
      <c r="R16" s="1351"/>
      <c r="S16" s="26"/>
      <c r="T16" s="26"/>
      <c r="U16" s="26"/>
      <c r="V16" s="26"/>
      <c r="W16" s="26"/>
      <c r="X16" s="26"/>
      <c r="Y16" s="26"/>
      <c r="Z16" s="26"/>
      <c r="AA16" s="26"/>
      <c r="AB16" s="26"/>
      <c r="AC16" s="26"/>
      <c r="AD16" s="26"/>
    </row>
    <row r="17" spans="1:30" ht="15" customHeight="1" x14ac:dyDescent="0.2">
      <c r="A17" s="1353"/>
      <c r="B17" s="1356"/>
      <c r="C17" s="49"/>
      <c r="D17" s="1358"/>
      <c r="E17" s="1348"/>
      <c r="F17" s="1348"/>
      <c r="G17" s="1349"/>
      <c r="H17" s="1350"/>
      <c r="I17" s="1346"/>
      <c r="J17" s="26"/>
      <c r="K17" s="1351"/>
      <c r="L17" s="1351"/>
      <c r="M17" s="1351"/>
      <c r="N17" s="1351"/>
      <c r="O17" s="1351"/>
      <c r="P17" s="1351"/>
      <c r="Q17" s="1351"/>
      <c r="R17" s="1351"/>
      <c r="S17" s="26"/>
      <c r="T17" s="26"/>
      <c r="U17" s="26"/>
      <c r="V17" s="26"/>
      <c r="W17" s="26"/>
      <c r="X17" s="26"/>
      <c r="Y17" s="26"/>
      <c r="Z17" s="26"/>
      <c r="AA17" s="26"/>
      <c r="AB17" s="26"/>
      <c r="AC17" s="26"/>
      <c r="AD17" s="26"/>
    </row>
    <row r="18" spans="1:30" ht="58.5" customHeight="1" x14ac:dyDescent="0.2">
      <c r="A18" s="1353"/>
      <c r="B18" s="1359" t="s">
        <v>35</v>
      </c>
      <c r="C18" s="50" t="s">
        <v>36</v>
      </c>
      <c r="D18" s="167" t="s">
        <v>37</v>
      </c>
      <c r="E18" s="167"/>
      <c r="F18" s="167"/>
      <c r="G18" s="45"/>
      <c r="H18" s="1316" t="s">
        <v>38</v>
      </c>
      <c r="I18" s="47"/>
      <c r="J18" s="26"/>
      <c r="K18" s="1351"/>
      <c r="L18" s="1351"/>
      <c r="M18" s="1351"/>
      <c r="N18" s="1351"/>
      <c r="O18" s="1351"/>
      <c r="P18" s="1351"/>
      <c r="Q18" s="1351"/>
      <c r="R18" s="1351"/>
      <c r="S18" s="26"/>
      <c r="T18" s="26"/>
      <c r="U18" s="26"/>
      <c r="V18" s="26"/>
      <c r="W18" s="26"/>
      <c r="X18" s="26"/>
      <c r="Y18" s="26"/>
      <c r="Z18" s="26"/>
      <c r="AA18" s="26"/>
      <c r="AB18" s="26"/>
      <c r="AC18" s="26"/>
      <c r="AD18" s="26"/>
    </row>
    <row r="19" spans="1:30" ht="16.5" customHeight="1" x14ac:dyDescent="0.2">
      <c r="A19" s="1353"/>
      <c r="B19" s="1343"/>
      <c r="C19" s="50" t="s">
        <v>39</v>
      </c>
      <c r="D19" s="167" t="s">
        <v>37</v>
      </c>
      <c r="E19" s="167"/>
      <c r="F19" s="167"/>
      <c r="G19" s="168"/>
      <c r="H19" s="1322"/>
      <c r="I19" s="170"/>
      <c r="J19" s="26"/>
      <c r="K19" s="1351"/>
      <c r="L19" s="1351"/>
      <c r="M19" s="1351"/>
      <c r="N19" s="1351"/>
      <c r="O19" s="1351"/>
      <c r="P19" s="1351"/>
      <c r="Q19" s="1351"/>
      <c r="R19" s="1351"/>
      <c r="S19" s="26"/>
      <c r="T19" s="26"/>
      <c r="U19" s="26"/>
      <c r="V19" s="26"/>
      <c r="W19" s="26"/>
      <c r="X19" s="26"/>
      <c r="Y19" s="26"/>
      <c r="Z19" s="26"/>
      <c r="AA19" s="26"/>
      <c r="AB19" s="26"/>
      <c r="AC19" s="26"/>
      <c r="AD19" s="26"/>
    </row>
    <row r="20" spans="1:30" ht="27.75" customHeight="1" x14ac:dyDescent="0.2">
      <c r="A20" s="1353"/>
      <c r="B20" s="1343"/>
      <c r="C20" s="50" t="s">
        <v>40</v>
      </c>
      <c r="D20" s="167"/>
      <c r="E20" s="167"/>
      <c r="F20" s="167" t="s">
        <v>31</v>
      </c>
      <c r="G20" s="51"/>
      <c r="H20" s="176"/>
      <c r="I20" s="53"/>
      <c r="J20" s="26"/>
      <c r="K20" s="1351"/>
      <c r="L20" s="1351"/>
      <c r="M20" s="1351"/>
      <c r="N20" s="1351"/>
      <c r="O20" s="1351"/>
      <c r="P20" s="1351"/>
      <c r="Q20" s="1351"/>
      <c r="R20" s="1351"/>
      <c r="S20" s="26"/>
      <c r="T20" s="26"/>
      <c r="U20" s="26"/>
      <c r="V20" s="26"/>
      <c r="W20" s="26"/>
      <c r="X20" s="26"/>
      <c r="Y20" s="26"/>
      <c r="Z20" s="26"/>
      <c r="AA20" s="26"/>
      <c r="AB20" s="26"/>
      <c r="AC20" s="26"/>
      <c r="AD20" s="26"/>
    </row>
    <row r="21" spans="1:30" ht="22.5" customHeight="1" x14ac:dyDescent="0.2">
      <c r="A21" s="1353"/>
      <c r="B21" s="1343"/>
      <c r="C21" s="48" t="s">
        <v>34</v>
      </c>
      <c r="D21" s="172"/>
      <c r="E21" s="1360"/>
      <c r="F21" s="1360"/>
      <c r="G21" s="1349"/>
      <c r="H21" s="1350"/>
      <c r="I21" s="1346"/>
      <c r="J21" s="26"/>
      <c r="K21" s="1351"/>
      <c r="L21" s="1351"/>
      <c r="M21" s="1351"/>
      <c r="N21" s="1351"/>
      <c r="O21" s="1351"/>
      <c r="P21" s="1351"/>
      <c r="Q21" s="1351"/>
      <c r="R21" s="1351"/>
      <c r="S21" s="26"/>
      <c r="T21" s="26"/>
      <c r="U21" s="26"/>
      <c r="V21" s="26"/>
      <c r="W21" s="26"/>
      <c r="X21" s="26"/>
      <c r="Y21" s="26"/>
      <c r="Z21" s="26"/>
      <c r="AA21" s="26"/>
      <c r="AB21" s="26"/>
      <c r="AC21" s="26"/>
      <c r="AD21" s="26"/>
    </row>
    <row r="22" spans="1:30" ht="6.75" customHeight="1" x14ac:dyDescent="0.2">
      <c r="A22" s="1353"/>
      <c r="B22" s="1343"/>
      <c r="C22" s="54"/>
      <c r="D22" s="173"/>
      <c r="E22" s="1360"/>
      <c r="F22" s="1360"/>
      <c r="G22" s="1349"/>
      <c r="H22" s="1350"/>
      <c r="I22" s="1346"/>
      <c r="J22" s="26"/>
      <c r="K22" s="1351"/>
      <c r="L22" s="1351"/>
      <c r="M22" s="1351"/>
      <c r="N22" s="1351"/>
      <c r="O22" s="1351"/>
      <c r="P22" s="1351"/>
      <c r="Q22" s="1351"/>
      <c r="R22" s="1351"/>
      <c r="S22" s="26"/>
      <c r="T22" s="26"/>
      <c r="U22" s="26"/>
      <c r="V22" s="26"/>
      <c r="W22" s="26"/>
      <c r="X22" s="26"/>
      <c r="Y22" s="26"/>
      <c r="Z22" s="26"/>
      <c r="AA22" s="26"/>
      <c r="AB22" s="26"/>
      <c r="AC22" s="26"/>
      <c r="AD22" s="26"/>
    </row>
    <row r="23" spans="1:30" ht="27.75" customHeight="1" x14ac:dyDescent="0.2">
      <c r="A23" s="1353"/>
      <c r="B23" s="1347" t="s">
        <v>41</v>
      </c>
      <c r="C23" s="44" t="s">
        <v>42</v>
      </c>
      <c r="D23" s="167"/>
      <c r="E23" s="55"/>
      <c r="F23" s="167" t="s">
        <v>31</v>
      </c>
      <c r="G23" s="45"/>
      <c r="H23" s="46"/>
      <c r="I23" s="47"/>
      <c r="J23" s="26"/>
      <c r="K23" s="1351"/>
      <c r="L23" s="1351"/>
      <c r="M23" s="1351"/>
      <c r="N23" s="1351"/>
      <c r="O23" s="1351"/>
      <c r="P23" s="1351"/>
      <c r="Q23" s="1351"/>
      <c r="R23" s="1351"/>
      <c r="S23" s="26"/>
      <c r="T23" s="26"/>
      <c r="U23" s="26"/>
      <c r="V23" s="26"/>
      <c r="W23" s="26"/>
      <c r="X23" s="26"/>
      <c r="Y23" s="26"/>
      <c r="Z23" s="26"/>
      <c r="AA23" s="26"/>
      <c r="AB23" s="26"/>
      <c r="AC23" s="26"/>
      <c r="AD23" s="26"/>
    </row>
    <row r="24" spans="1:30" ht="18" customHeight="1" x14ac:dyDescent="0.2">
      <c r="A24" s="1353"/>
      <c r="B24" s="1343"/>
      <c r="C24" s="56" t="s">
        <v>43</v>
      </c>
      <c r="D24" s="167"/>
      <c r="E24" s="55"/>
      <c r="F24" s="167" t="s">
        <v>31</v>
      </c>
      <c r="G24" s="168"/>
      <c r="H24" s="169"/>
      <c r="I24" s="170"/>
      <c r="J24" s="26"/>
      <c r="K24" s="1351"/>
      <c r="L24" s="1351"/>
      <c r="M24" s="1351"/>
      <c r="N24" s="1351"/>
      <c r="O24" s="1351"/>
      <c r="P24" s="1351"/>
      <c r="Q24" s="1351"/>
      <c r="R24" s="1351"/>
      <c r="S24" s="26"/>
      <c r="T24" s="26"/>
      <c r="U24" s="26"/>
      <c r="V24" s="26"/>
      <c r="W24" s="26"/>
      <c r="X24" s="26"/>
      <c r="Y24" s="26"/>
      <c r="Z24" s="26"/>
      <c r="AA24" s="26"/>
      <c r="AB24" s="26"/>
      <c r="AC24" s="26"/>
      <c r="AD24" s="26"/>
    </row>
    <row r="25" spans="1:30" ht="109.5" customHeight="1" x14ac:dyDescent="0.2">
      <c r="A25" s="1353"/>
      <c r="B25" s="1343"/>
      <c r="C25" s="56" t="s">
        <v>44</v>
      </c>
      <c r="D25" s="167"/>
      <c r="E25" s="167"/>
      <c r="F25" s="167" t="s">
        <v>31</v>
      </c>
      <c r="G25" s="168"/>
      <c r="H25" s="57"/>
      <c r="I25" s="177"/>
      <c r="J25" s="26"/>
      <c r="K25" s="1351"/>
      <c r="L25" s="1351"/>
      <c r="M25" s="1351"/>
      <c r="N25" s="1351"/>
      <c r="O25" s="1351"/>
      <c r="P25" s="1351"/>
      <c r="Q25" s="1351"/>
      <c r="R25" s="1351"/>
      <c r="S25" s="26"/>
      <c r="T25" s="26"/>
      <c r="U25" s="26"/>
      <c r="V25" s="26"/>
      <c r="W25" s="26"/>
      <c r="X25" s="26"/>
      <c r="Y25" s="26"/>
      <c r="Z25" s="26"/>
      <c r="AA25" s="26"/>
      <c r="AB25" s="26"/>
      <c r="AC25" s="26"/>
      <c r="AD25" s="26"/>
    </row>
    <row r="26" spans="1:30" ht="18" customHeight="1" x14ac:dyDescent="0.2">
      <c r="A26" s="1353"/>
      <c r="B26" s="1343"/>
      <c r="C26" s="58" t="s">
        <v>34</v>
      </c>
      <c r="D26" s="59"/>
      <c r="E26" s="1348"/>
      <c r="F26" s="1348"/>
      <c r="G26" s="1349"/>
      <c r="H26" s="1350"/>
      <c r="I26" s="1346"/>
      <c r="J26" s="26"/>
      <c r="K26" s="1351"/>
      <c r="L26" s="1351"/>
      <c r="M26" s="1351"/>
      <c r="N26" s="1351"/>
      <c r="O26" s="1351"/>
      <c r="P26" s="1351"/>
      <c r="Q26" s="1351"/>
      <c r="R26" s="1351"/>
      <c r="S26" s="26"/>
      <c r="T26" s="26"/>
      <c r="U26" s="26"/>
      <c r="V26" s="26"/>
      <c r="W26" s="26"/>
      <c r="X26" s="26"/>
      <c r="Y26" s="26"/>
      <c r="Z26" s="26"/>
      <c r="AA26" s="26"/>
      <c r="AB26" s="26"/>
      <c r="AC26" s="26"/>
      <c r="AD26" s="26"/>
    </row>
    <row r="27" spans="1:30" ht="18" customHeight="1" x14ac:dyDescent="0.2">
      <c r="A27" s="1353"/>
      <c r="B27" s="1343"/>
      <c r="C27" s="60"/>
      <c r="D27" s="61"/>
      <c r="E27" s="1348"/>
      <c r="F27" s="1348"/>
      <c r="G27" s="1349"/>
      <c r="H27" s="1350"/>
      <c r="I27" s="1346"/>
      <c r="J27" s="26"/>
      <c r="K27" s="1351"/>
      <c r="L27" s="1351"/>
      <c r="M27" s="1351"/>
      <c r="N27" s="1351"/>
      <c r="O27" s="1351"/>
      <c r="P27" s="1351"/>
      <c r="Q27" s="1351"/>
      <c r="R27" s="1351"/>
      <c r="S27" s="26"/>
      <c r="T27" s="26"/>
      <c r="U27" s="26"/>
      <c r="V27" s="26"/>
      <c r="W27" s="26"/>
      <c r="X27" s="26"/>
      <c r="Y27" s="26"/>
      <c r="Z27" s="26"/>
      <c r="AA27" s="26"/>
      <c r="AB27" s="26"/>
      <c r="AC27" s="26"/>
      <c r="AD27" s="26"/>
    </row>
    <row r="28" spans="1:30" ht="80.25" customHeight="1" x14ac:dyDescent="0.2">
      <c r="A28" s="1353"/>
      <c r="B28" s="1342" t="s">
        <v>45</v>
      </c>
      <c r="C28" s="62" t="s">
        <v>46</v>
      </c>
      <c r="D28" s="171" t="s">
        <v>31</v>
      </c>
      <c r="E28" s="171"/>
      <c r="F28" s="171"/>
      <c r="G28" s="45" t="s">
        <v>47</v>
      </c>
      <c r="H28" s="169" t="s">
        <v>48</v>
      </c>
      <c r="I28" s="53"/>
      <c r="J28" s="26"/>
      <c r="K28" s="1351"/>
      <c r="L28" s="1351"/>
      <c r="M28" s="1351"/>
      <c r="N28" s="1351"/>
      <c r="O28" s="1351"/>
      <c r="P28" s="1351"/>
      <c r="Q28" s="1351"/>
      <c r="R28" s="1351"/>
      <c r="S28" s="26"/>
      <c r="T28" s="26"/>
      <c r="U28" s="26"/>
      <c r="V28" s="26"/>
      <c r="W28" s="26"/>
      <c r="X28" s="26"/>
      <c r="Y28" s="26"/>
      <c r="Z28" s="26"/>
      <c r="AA28" s="26"/>
      <c r="AB28" s="26"/>
      <c r="AC28" s="26"/>
      <c r="AD28" s="26"/>
    </row>
    <row r="29" spans="1:30" ht="56.25" customHeight="1" x14ac:dyDescent="0.2">
      <c r="A29" s="1353"/>
      <c r="B29" s="1343"/>
      <c r="C29" s="50" t="s">
        <v>49</v>
      </c>
      <c r="D29" s="171" t="s">
        <v>31</v>
      </c>
      <c r="E29" s="171"/>
      <c r="F29" s="171"/>
      <c r="G29" s="45" t="s">
        <v>50</v>
      </c>
      <c r="H29" s="46"/>
      <c r="I29" s="47"/>
      <c r="J29" s="26"/>
      <c r="K29" s="1351"/>
      <c r="L29" s="1351"/>
      <c r="M29" s="1351"/>
      <c r="N29" s="1351"/>
      <c r="O29" s="1351"/>
      <c r="P29" s="1351"/>
      <c r="Q29" s="1351"/>
      <c r="R29" s="1351"/>
      <c r="S29" s="26"/>
      <c r="T29" s="26"/>
      <c r="U29" s="26"/>
      <c r="V29" s="26"/>
      <c r="W29" s="26"/>
      <c r="X29" s="26"/>
      <c r="Y29" s="26"/>
      <c r="Z29" s="26"/>
      <c r="AA29" s="26"/>
      <c r="AB29" s="26"/>
      <c r="AC29" s="26"/>
      <c r="AD29" s="26"/>
    </row>
    <row r="30" spans="1:30" ht="89.25" customHeight="1" x14ac:dyDescent="0.3">
      <c r="A30" s="1353"/>
      <c r="B30" s="1343"/>
      <c r="C30" s="50" t="s">
        <v>51</v>
      </c>
      <c r="D30" s="171" t="s">
        <v>31</v>
      </c>
      <c r="E30" s="171"/>
      <c r="F30" s="171"/>
      <c r="G30" s="45"/>
      <c r="H30" s="169" t="s">
        <v>52</v>
      </c>
      <c r="I30" s="177"/>
      <c r="J30" s="178"/>
      <c r="K30" s="1351"/>
      <c r="L30" s="1351"/>
      <c r="M30" s="1351"/>
      <c r="N30" s="1351"/>
      <c r="O30" s="1351"/>
      <c r="P30" s="1351"/>
      <c r="Q30" s="1351"/>
      <c r="R30" s="1351"/>
      <c r="S30" s="26"/>
      <c r="T30" s="26"/>
      <c r="U30" s="26"/>
      <c r="V30" s="26"/>
      <c r="W30" s="26"/>
      <c r="X30" s="26"/>
      <c r="Y30" s="26"/>
      <c r="Z30" s="26"/>
      <c r="AA30" s="26"/>
      <c r="AB30" s="26"/>
      <c r="AC30" s="26"/>
      <c r="AD30" s="26"/>
    </row>
    <row r="31" spans="1:30" ht="20.25" customHeight="1" x14ac:dyDescent="0.2">
      <c r="A31" s="1353"/>
      <c r="B31" s="1343"/>
      <c r="C31" s="48" t="s">
        <v>34</v>
      </c>
      <c r="D31" s="1312"/>
      <c r="E31" s="1312"/>
      <c r="F31" s="1312"/>
      <c r="G31" s="1327"/>
      <c r="H31" s="1344"/>
      <c r="I31" s="1338"/>
      <c r="J31" s="26"/>
      <c r="K31" s="1351"/>
      <c r="L31" s="1351"/>
      <c r="M31" s="1351"/>
      <c r="N31" s="1351"/>
      <c r="O31" s="1351"/>
      <c r="P31" s="1351"/>
      <c r="Q31" s="1351"/>
      <c r="R31" s="1351"/>
      <c r="S31" s="26"/>
      <c r="T31" s="26"/>
      <c r="U31" s="26"/>
      <c r="V31" s="26"/>
      <c r="W31" s="26"/>
      <c r="X31" s="26"/>
      <c r="Y31" s="26"/>
      <c r="Z31" s="26"/>
      <c r="AA31" s="26"/>
      <c r="AB31" s="26"/>
      <c r="AC31" s="26"/>
      <c r="AD31" s="26"/>
    </row>
    <row r="32" spans="1:30" ht="20.25" customHeight="1" x14ac:dyDescent="0.2">
      <c r="A32" s="1353"/>
      <c r="B32" s="1343"/>
      <c r="C32" s="63"/>
      <c r="D32" s="1320"/>
      <c r="E32" s="1320"/>
      <c r="F32" s="1320"/>
      <c r="G32" s="1328"/>
      <c r="H32" s="1345"/>
      <c r="I32" s="1339"/>
      <c r="J32" s="26"/>
      <c r="K32" s="1351"/>
      <c r="L32" s="1351"/>
      <c r="M32" s="1351"/>
      <c r="N32" s="1351"/>
      <c r="O32" s="1351"/>
      <c r="P32" s="1351"/>
      <c r="Q32" s="1351"/>
      <c r="R32" s="1351"/>
      <c r="S32" s="26"/>
      <c r="T32" s="26"/>
      <c r="U32" s="26"/>
      <c r="V32" s="26"/>
      <c r="W32" s="26"/>
      <c r="X32" s="26"/>
      <c r="Y32" s="26"/>
      <c r="Z32" s="26"/>
      <c r="AA32" s="26"/>
      <c r="AB32" s="26"/>
      <c r="AC32" s="26"/>
      <c r="AD32" s="26"/>
    </row>
    <row r="33" spans="1:30" ht="78" customHeight="1" x14ac:dyDescent="0.3">
      <c r="A33" s="1353"/>
      <c r="B33" s="1340" t="s">
        <v>53</v>
      </c>
      <c r="C33" s="50" t="s">
        <v>54</v>
      </c>
      <c r="D33" s="171"/>
      <c r="E33" s="171"/>
      <c r="F33" s="171" t="s">
        <v>31</v>
      </c>
      <c r="G33" s="45"/>
      <c r="H33" s="46"/>
      <c r="I33" s="179"/>
      <c r="J33" s="178"/>
      <c r="K33" s="1351"/>
      <c r="L33" s="1351"/>
      <c r="M33" s="1351"/>
      <c r="N33" s="1351"/>
      <c r="O33" s="1351"/>
      <c r="P33" s="1351"/>
      <c r="Q33" s="1351"/>
      <c r="R33" s="1351"/>
      <c r="S33" s="26"/>
      <c r="T33" s="26"/>
      <c r="U33" s="26"/>
      <c r="V33" s="26"/>
      <c r="W33" s="26"/>
      <c r="X33" s="26"/>
      <c r="Y33" s="26"/>
      <c r="Z33" s="26"/>
      <c r="AA33" s="26"/>
      <c r="AB33" s="26"/>
      <c r="AC33" s="26"/>
      <c r="AD33" s="26"/>
    </row>
    <row r="34" spans="1:30" ht="32.25" customHeight="1" x14ac:dyDescent="0.2">
      <c r="A34" s="1353"/>
      <c r="B34" s="1340"/>
      <c r="C34" s="50" t="s">
        <v>55</v>
      </c>
      <c r="D34" s="171"/>
      <c r="E34" s="171"/>
      <c r="F34" s="171" t="s">
        <v>31</v>
      </c>
      <c r="G34" s="45"/>
      <c r="H34" s="52"/>
      <c r="I34" s="53"/>
      <c r="J34" s="26"/>
      <c r="K34" s="1351"/>
      <c r="L34" s="1351"/>
      <c r="M34" s="1351"/>
      <c r="N34" s="1351"/>
      <c r="O34" s="1351"/>
      <c r="P34" s="1351"/>
      <c r="Q34" s="1351"/>
      <c r="R34" s="1351"/>
      <c r="S34" s="26"/>
      <c r="T34" s="26"/>
      <c r="U34" s="26"/>
      <c r="V34" s="26"/>
      <c r="W34" s="26"/>
      <c r="X34" s="26"/>
      <c r="Y34" s="26"/>
      <c r="Z34" s="26"/>
      <c r="AA34" s="26"/>
      <c r="AB34" s="26"/>
      <c r="AC34" s="26"/>
      <c r="AD34" s="26"/>
    </row>
    <row r="35" spans="1:30" ht="77.25" customHeight="1" x14ac:dyDescent="0.2">
      <c r="A35" s="1353"/>
      <c r="B35" s="1340"/>
      <c r="C35" s="50" t="s">
        <v>56</v>
      </c>
      <c r="D35" s="171"/>
      <c r="E35" s="171"/>
      <c r="F35" s="171" t="s">
        <v>31</v>
      </c>
      <c r="G35" s="51"/>
      <c r="H35" s="52"/>
      <c r="I35" s="53"/>
      <c r="J35" s="26"/>
      <c r="K35" s="1351"/>
      <c r="L35" s="1351"/>
      <c r="M35" s="1351"/>
      <c r="N35" s="1351"/>
      <c r="O35" s="1351"/>
      <c r="P35" s="1351"/>
      <c r="Q35" s="1351"/>
      <c r="R35" s="1351"/>
      <c r="S35" s="26"/>
      <c r="T35" s="26"/>
      <c r="U35" s="26"/>
      <c r="V35" s="26"/>
      <c r="W35" s="26"/>
      <c r="X35" s="26"/>
      <c r="Y35" s="26"/>
      <c r="Z35" s="26"/>
      <c r="AA35" s="26"/>
      <c r="AB35" s="26"/>
      <c r="AC35" s="26"/>
      <c r="AD35" s="26"/>
    </row>
    <row r="36" spans="1:30" ht="20.25" customHeight="1" x14ac:dyDescent="0.2">
      <c r="A36" s="1353"/>
      <c r="B36" s="1341"/>
      <c r="C36" s="64" t="s">
        <v>34</v>
      </c>
      <c r="D36" s="1312"/>
      <c r="E36" s="1312"/>
      <c r="F36" s="1312"/>
      <c r="G36" s="1314"/>
      <c r="H36" s="1316"/>
      <c r="I36" s="1307"/>
      <c r="J36" s="26"/>
      <c r="K36" s="1351"/>
      <c r="L36" s="1351"/>
      <c r="M36" s="1351"/>
      <c r="N36" s="1351"/>
      <c r="O36" s="1351"/>
      <c r="P36" s="1351"/>
      <c r="Q36" s="1351"/>
      <c r="R36" s="1351"/>
      <c r="S36" s="26"/>
      <c r="T36" s="26"/>
      <c r="U36" s="26"/>
      <c r="V36" s="26"/>
      <c r="W36" s="26"/>
      <c r="X36" s="26"/>
      <c r="Y36" s="26"/>
      <c r="Z36" s="26"/>
      <c r="AA36" s="26"/>
      <c r="AB36" s="26"/>
      <c r="AC36" s="26"/>
      <c r="AD36" s="26"/>
    </row>
    <row r="37" spans="1:30" ht="20.25" customHeight="1" x14ac:dyDescent="0.2">
      <c r="A37" s="1353"/>
      <c r="B37" s="65"/>
      <c r="C37" s="66"/>
      <c r="D37" s="1320"/>
      <c r="E37" s="1320"/>
      <c r="F37" s="1320"/>
      <c r="G37" s="1321"/>
      <c r="H37" s="1322"/>
      <c r="I37" s="1308"/>
      <c r="J37" s="26"/>
      <c r="K37" s="1351"/>
      <c r="L37" s="1351"/>
      <c r="M37" s="1351"/>
      <c r="N37" s="1351"/>
      <c r="O37" s="1351"/>
      <c r="P37" s="1351"/>
      <c r="Q37" s="1351"/>
      <c r="R37" s="1351"/>
      <c r="S37" s="26"/>
      <c r="T37" s="26"/>
      <c r="U37" s="26"/>
      <c r="V37" s="26"/>
      <c r="W37" s="26"/>
      <c r="X37" s="26"/>
      <c r="Y37" s="26"/>
      <c r="Z37" s="26"/>
      <c r="AA37" s="26"/>
      <c r="AB37" s="26"/>
      <c r="AC37" s="26"/>
      <c r="AD37" s="26"/>
    </row>
    <row r="38" spans="1:30" ht="60" customHeight="1" x14ac:dyDescent="0.2">
      <c r="A38" s="1353"/>
      <c r="B38" s="1336" t="s">
        <v>57</v>
      </c>
      <c r="C38" s="50" t="s">
        <v>58</v>
      </c>
      <c r="D38" s="167" t="s">
        <v>31</v>
      </c>
      <c r="E38" s="167"/>
      <c r="F38" s="167"/>
      <c r="G38" s="45"/>
      <c r="H38" s="169" t="s">
        <v>59</v>
      </c>
      <c r="I38" s="47"/>
      <c r="J38" s="26"/>
      <c r="K38" s="1351"/>
      <c r="L38" s="1351"/>
      <c r="M38" s="1351"/>
      <c r="N38" s="1351"/>
      <c r="O38" s="1351"/>
      <c r="P38" s="1351"/>
      <c r="Q38" s="1351"/>
      <c r="R38" s="1351"/>
      <c r="S38" s="26"/>
      <c r="T38" s="26"/>
      <c r="U38" s="26"/>
      <c r="V38" s="26"/>
      <c r="W38" s="26"/>
      <c r="X38" s="26"/>
      <c r="Y38" s="26"/>
      <c r="Z38" s="26"/>
      <c r="AA38" s="26"/>
      <c r="AB38" s="26"/>
      <c r="AC38" s="26"/>
      <c r="AD38" s="26"/>
    </row>
    <row r="39" spans="1:30" ht="20.25" customHeight="1" x14ac:dyDescent="0.2">
      <c r="A39" s="1353"/>
      <c r="B39" s="1336"/>
      <c r="C39" s="64" t="s">
        <v>34</v>
      </c>
      <c r="D39" s="1312"/>
      <c r="E39" s="1312"/>
      <c r="F39" s="1312"/>
      <c r="G39" s="1314"/>
      <c r="H39" s="1316"/>
      <c r="I39" s="1307"/>
      <c r="J39" s="26"/>
      <c r="K39" s="1351"/>
      <c r="L39" s="1351"/>
      <c r="M39" s="1351"/>
      <c r="N39" s="1351"/>
      <c r="O39" s="1351"/>
      <c r="P39" s="1351"/>
      <c r="Q39" s="1351"/>
      <c r="R39" s="1351"/>
      <c r="S39" s="26"/>
      <c r="T39" s="26"/>
      <c r="U39" s="26"/>
      <c r="V39" s="26"/>
      <c r="W39" s="26"/>
      <c r="X39" s="26"/>
      <c r="Y39" s="26"/>
      <c r="Z39" s="26"/>
      <c r="AA39" s="26"/>
      <c r="AB39" s="26"/>
      <c r="AC39" s="26"/>
      <c r="AD39" s="26"/>
    </row>
    <row r="40" spans="1:30" ht="15" customHeight="1" thickBot="1" x14ac:dyDescent="0.25">
      <c r="A40" s="1354"/>
      <c r="B40" s="1337"/>
      <c r="C40" s="67"/>
      <c r="D40" s="1313"/>
      <c r="E40" s="1313"/>
      <c r="F40" s="1313"/>
      <c r="G40" s="1315"/>
      <c r="H40" s="1317"/>
      <c r="I40" s="1318"/>
      <c r="J40" s="26"/>
      <c r="K40" s="1351"/>
      <c r="L40" s="1351"/>
      <c r="M40" s="1351"/>
      <c r="N40" s="1351"/>
      <c r="O40" s="1351"/>
      <c r="P40" s="1351"/>
      <c r="Q40" s="1351"/>
      <c r="R40" s="1351"/>
      <c r="S40" s="26"/>
      <c r="T40" s="26"/>
      <c r="U40" s="26"/>
      <c r="V40" s="26"/>
      <c r="W40" s="26"/>
      <c r="X40" s="26"/>
      <c r="Y40" s="26"/>
      <c r="Z40" s="26"/>
      <c r="AA40" s="26"/>
      <c r="AB40" s="26"/>
      <c r="AC40" s="26"/>
      <c r="AD40" s="26"/>
    </row>
    <row r="41" spans="1:30" ht="54.75" customHeight="1" x14ac:dyDescent="0.2">
      <c r="A41" s="1330" t="s">
        <v>60</v>
      </c>
      <c r="B41" s="1333" t="s">
        <v>61</v>
      </c>
      <c r="C41" s="68" t="s">
        <v>62</v>
      </c>
      <c r="D41" s="69" t="s">
        <v>31</v>
      </c>
      <c r="E41" s="69"/>
      <c r="F41" s="69"/>
      <c r="G41" s="70" t="s">
        <v>63</v>
      </c>
      <c r="H41" s="71"/>
      <c r="I41" s="72"/>
      <c r="J41" s="26"/>
      <c r="K41" s="1351"/>
      <c r="L41" s="1351"/>
      <c r="M41" s="1351"/>
      <c r="N41" s="1351"/>
      <c r="O41" s="1351"/>
      <c r="P41" s="1351"/>
      <c r="Q41" s="1351"/>
      <c r="R41" s="1351"/>
      <c r="S41" s="26"/>
      <c r="T41" s="26"/>
      <c r="U41" s="26"/>
      <c r="V41" s="26"/>
      <c r="W41" s="26"/>
      <c r="X41" s="26"/>
      <c r="Y41" s="26"/>
      <c r="Z41" s="26"/>
      <c r="AA41" s="26"/>
      <c r="AB41" s="26"/>
      <c r="AC41" s="26"/>
      <c r="AD41" s="26"/>
    </row>
    <row r="42" spans="1:30" ht="78" customHeight="1" x14ac:dyDescent="0.2">
      <c r="A42" s="1331"/>
      <c r="B42" s="1334"/>
      <c r="C42" s="50" t="s">
        <v>64</v>
      </c>
      <c r="D42" s="171" t="s">
        <v>31</v>
      </c>
      <c r="E42" s="171"/>
      <c r="F42" s="171"/>
      <c r="G42" s="51"/>
      <c r="H42" s="169" t="s">
        <v>65</v>
      </c>
      <c r="I42" s="53"/>
      <c r="J42" s="26"/>
      <c r="K42" s="1351"/>
      <c r="L42" s="1351"/>
      <c r="M42" s="1351"/>
      <c r="N42" s="1351"/>
      <c r="O42" s="1351"/>
      <c r="P42" s="1351"/>
      <c r="Q42" s="1351"/>
      <c r="R42" s="1351"/>
      <c r="S42" s="26"/>
      <c r="T42" s="26"/>
      <c r="U42" s="26"/>
      <c r="V42" s="26"/>
      <c r="W42" s="26"/>
      <c r="X42" s="26"/>
      <c r="Y42" s="26"/>
      <c r="Z42" s="26"/>
      <c r="AA42" s="26"/>
      <c r="AB42" s="26"/>
      <c r="AC42" s="26"/>
      <c r="AD42" s="26"/>
    </row>
    <row r="43" spans="1:30" ht="114" customHeight="1" x14ac:dyDescent="0.2">
      <c r="A43" s="1331"/>
      <c r="B43" s="1334"/>
      <c r="C43" s="50" t="s">
        <v>66</v>
      </c>
      <c r="D43" s="171"/>
      <c r="E43" s="171"/>
      <c r="F43" s="171" t="s">
        <v>31</v>
      </c>
      <c r="G43" s="51"/>
      <c r="H43" s="57"/>
      <c r="I43" s="177"/>
      <c r="J43" s="26"/>
      <c r="K43" s="1351"/>
      <c r="L43" s="1351"/>
      <c r="M43" s="1351"/>
      <c r="N43" s="1351"/>
      <c r="O43" s="1351"/>
      <c r="P43" s="1351"/>
      <c r="Q43" s="1351"/>
      <c r="R43" s="1351"/>
      <c r="S43" s="26"/>
      <c r="T43" s="26"/>
      <c r="U43" s="26"/>
      <c r="V43" s="26"/>
      <c r="W43" s="26"/>
      <c r="X43" s="26"/>
      <c r="Y43" s="26"/>
      <c r="Z43" s="26"/>
      <c r="AA43" s="26"/>
      <c r="AB43" s="26"/>
      <c r="AC43" s="26"/>
      <c r="AD43" s="26"/>
    </row>
    <row r="44" spans="1:30" ht="42" customHeight="1" x14ac:dyDescent="0.2">
      <c r="A44" s="1331"/>
      <c r="B44" s="1334"/>
      <c r="C44" s="50" t="s">
        <v>67</v>
      </c>
      <c r="D44" s="171"/>
      <c r="E44" s="171"/>
      <c r="F44" s="171" t="s">
        <v>37</v>
      </c>
      <c r="G44" s="51"/>
      <c r="H44" s="46"/>
      <c r="I44" s="47"/>
      <c r="J44" s="26"/>
      <c r="K44" s="1351"/>
      <c r="L44" s="1351"/>
      <c r="M44" s="1351"/>
      <c r="N44" s="1351"/>
      <c r="O44" s="1351"/>
      <c r="P44" s="1351"/>
      <c r="Q44" s="1351"/>
      <c r="R44" s="1351"/>
      <c r="S44" s="26"/>
      <c r="T44" s="26"/>
      <c r="U44" s="26"/>
      <c r="V44" s="26"/>
      <c r="W44" s="26"/>
      <c r="X44" s="26"/>
      <c r="Y44" s="26"/>
      <c r="Z44" s="26"/>
      <c r="AA44" s="26"/>
      <c r="AB44" s="26"/>
      <c r="AC44" s="26"/>
      <c r="AD44" s="26"/>
    </row>
    <row r="45" spans="1:30" ht="28.5" customHeight="1" x14ac:dyDescent="0.2">
      <c r="A45" s="1331"/>
      <c r="B45" s="1334"/>
      <c r="C45" s="50" t="s">
        <v>68</v>
      </c>
      <c r="D45" s="171" t="s">
        <v>31</v>
      </c>
      <c r="E45" s="171"/>
      <c r="F45" s="171"/>
      <c r="G45" s="51"/>
      <c r="H45" s="183" t="s">
        <v>69</v>
      </c>
      <c r="I45" s="53"/>
      <c r="J45" s="26"/>
      <c r="K45" s="1351"/>
      <c r="L45" s="1351"/>
      <c r="M45" s="1351"/>
      <c r="N45" s="1351"/>
      <c r="O45" s="1351"/>
      <c r="P45" s="1351"/>
      <c r="Q45" s="1351"/>
      <c r="R45" s="1351"/>
      <c r="S45" s="26"/>
      <c r="T45" s="26"/>
      <c r="U45" s="26"/>
      <c r="V45" s="26"/>
      <c r="W45" s="26"/>
      <c r="X45" s="26"/>
      <c r="Y45" s="26"/>
      <c r="Z45" s="26"/>
      <c r="AA45" s="26"/>
      <c r="AB45" s="26"/>
      <c r="AC45" s="26"/>
      <c r="AD45" s="26"/>
    </row>
    <row r="46" spans="1:30" ht="20.25" customHeight="1" x14ac:dyDescent="0.2">
      <c r="A46" s="1331"/>
      <c r="B46" s="1334"/>
      <c r="C46" s="64" t="s">
        <v>34</v>
      </c>
      <c r="D46" s="1312"/>
      <c r="E46" s="1312"/>
      <c r="F46" s="1312"/>
      <c r="G46" s="1314"/>
      <c r="H46" s="1316"/>
      <c r="I46" s="1307"/>
      <c r="J46" s="26"/>
      <c r="K46" s="1351"/>
      <c r="L46" s="1351"/>
      <c r="M46" s="1351"/>
      <c r="N46" s="1351"/>
      <c r="O46" s="1351"/>
      <c r="P46" s="1351"/>
      <c r="Q46" s="1351"/>
      <c r="R46" s="1351"/>
      <c r="S46" s="26"/>
      <c r="T46" s="26"/>
      <c r="U46" s="26"/>
      <c r="V46" s="26"/>
      <c r="W46" s="26"/>
      <c r="X46" s="26"/>
      <c r="Y46" s="26"/>
      <c r="Z46" s="26"/>
      <c r="AA46" s="26"/>
      <c r="AB46" s="26"/>
      <c r="AC46" s="26"/>
      <c r="AD46" s="26"/>
    </row>
    <row r="47" spans="1:30" ht="20.25" customHeight="1" x14ac:dyDescent="0.2">
      <c r="A47" s="1331"/>
      <c r="B47" s="1334"/>
      <c r="C47" s="66"/>
      <c r="D47" s="1320"/>
      <c r="E47" s="1320"/>
      <c r="F47" s="1320"/>
      <c r="G47" s="1321"/>
      <c r="H47" s="1322"/>
      <c r="I47" s="1308"/>
      <c r="J47" s="26"/>
      <c r="K47" s="1351"/>
      <c r="L47" s="1351"/>
      <c r="M47" s="1351"/>
      <c r="N47" s="1351"/>
      <c r="O47" s="1351"/>
      <c r="P47" s="1351"/>
      <c r="Q47" s="1351"/>
      <c r="R47" s="1351"/>
      <c r="S47" s="26"/>
      <c r="T47" s="26"/>
      <c r="U47" s="26"/>
      <c r="V47" s="26"/>
      <c r="W47" s="26"/>
      <c r="X47" s="26"/>
      <c r="Y47" s="26"/>
      <c r="Z47" s="26"/>
      <c r="AA47" s="26"/>
      <c r="AB47" s="26"/>
      <c r="AC47" s="26"/>
      <c r="AD47" s="26"/>
    </row>
    <row r="48" spans="1:30" ht="85.5" customHeight="1" x14ac:dyDescent="0.2">
      <c r="A48" s="1331"/>
      <c r="B48" s="1335" t="s">
        <v>70</v>
      </c>
      <c r="C48" s="50" t="s">
        <v>71</v>
      </c>
      <c r="D48" s="171"/>
      <c r="E48" s="171"/>
      <c r="F48" s="171" t="s">
        <v>31</v>
      </c>
      <c r="G48" s="45"/>
      <c r="H48" s="180"/>
      <c r="I48" s="53"/>
      <c r="J48" s="26"/>
      <c r="K48" s="1351"/>
      <c r="L48" s="1351"/>
      <c r="M48" s="1351"/>
      <c r="N48" s="1351"/>
      <c r="O48" s="1351"/>
      <c r="P48" s="1351"/>
      <c r="Q48" s="1351"/>
      <c r="R48" s="1351"/>
      <c r="S48" s="26"/>
      <c r="T48" s="26"/>
      <c r="U48" s="26"/>
      <c r="V48" s="26"/>
      <c r="W48" s="26"/>
      <c r="X48" s="26"/>
      <c r="Y48" s="26"/>
      <c r="Z48" s="26"/>
      <c r="AA48" s="26"/>
      <c r="AB48" s="26"/>
      <c r="AC48" s="26"/>
      <c r="AD48" s="26"/>
    </row>
    <row r="49" spans="1:30" ht="20.25" customHeight="1" x14ac:dyDescent="0.2">
      <c r="A49" s="1331"/>
      <c r="B49" s="1335"/>
      <c r="C49" s="64" t="s">
        <v>34</v>
      </c>
      <c r="D49" s="1312"/>
      <c r="E49" s="1312"/>
      <c r="F49" s="1312"/>
      <c r="G49" s="1314"/>
      <c r="H49" s="1316"/>
      <c r="I49" s="1307"/>
      <c r="J49" s="26"/>
      <c r="K49" s="1351"/>
      <c r="L49" s="1351"/>
      <c r="M49" s="1351"/>
      <c r="N49" s="1351"/>
      <c r="O49" s="1351"/>
      <c r="P49" s="1351"/>
      <c r="Q49" s="1351"/>
      <c r="R49" s="1351"/>
      <c r="S49" s="26"/>
      <c r="T49" s="26"/>
      <c r="U49" s="26"/>
      <c r="V49" s="26"/>
      <c r="W49" s="26"/>
      <c r="X49" s="26"/>
      <c r="Y49" s="26"/>
      <c r="Z49" s="26"/>
      <c r="AA49" s="26"/>
      <c r="AB49" s="26"/>
      <c r="AC49" s="26"/>
      <c r="AD49" s="26"/>
    </row>
    <row r="50" spans="1:30" ht="20.25" customHeight="1" x14ac:dyDescent="0.2">
      <c r="A50" s="1331"/>
      <c r="B50" s="1335"/>
      <c r="C50" s="66"/>
      <c r="D50" s="1320"/>
      <c r="E50" s="1320"/>
      <c r="F50" s="1320"/>
      <c r="G50" s="1321"/>
      <c r="H50" s="1322"/>
      <c r="I50" s="1308"/>
      <c r="J50" s="26"/>
      <c r="K50" s="1351"/>
      <c r="L50" s="1351"/>
      <c r="M50" s="1351"/>
      <c r="N50" s="1351"/>
      <c r="O50" s="1351"/>
      <c r="P50" s="1351"/>
      <c r="Q50" s="1351"/>
      <c r="R50" s="1351"/>
      <c r="S50" s="26"/>
      <c r="T50" s="26"/>
      <c r="U50" s="26"/>
      <c r="V50" s="26"/>
      <c r="W50" s="26"/>
      <c r="X50" s="26"/>
      <c r="Y50" s="26"/>
      <c r="Z50" s="26"/>
      <c r="AA50" s="26"/>
      <c r="AB50" s="26"/>
      <c r="AC50" s="26"/>
      <c r="AD50" s="26"/>
    </row>
    <row r="51" spans="1:30" ht="155.25" customHeight="1" x14ac:dyDescent="0.2">
      <c r="A51" s="1331"/>
      <c r="B51" s="1329" t="s">
        <v>72</v>
      </c>
      <c r="C51" s="50" t="s">
        <v>73</v>
      </c>
      <c r="D51" s="171" t="s">
        <v>31</v>
      </c>
      <c r="E51" s="171"/>
      <c r="F51" s="171"/>
      <c r="G51" s="51"/>
      <c r="H51" s="169" t="s">
        <v>74</v>
      </c>
      <c r="I51" s="53"/>
      <c r="J51" s="26"/>
      <c r="K51" s="1351"/>
      <c r="L51" s="1351"/>
      <c r="M51" s="1351"/>
      <c r="N51" s="1351"/>
      <c r="O51" s="1351"/>
      <c r="P51" s="1351"/>
      <c r="Q51" s="1351"/>
      <c r="R51" s="1351"/>
      <c r="S51" s="26"/>
      <c r="T51" s="26"/>
      <c r="U51" s="26"/>
      <c r="V51" s="26"/>
      <c r="W51" s="26"/>
      <c r="X51" s="26"/>
      <c r="Y51" s="26"/>
      <c r="Z51" s="26"/>
      <c r="AA51" s="26"/>
      <c r="AB51" s="26"/>
      <c r="AC51" s="26"/>
      <c r="AD51" s="26"/>
    </row>
    <row r="52" spans="1:30" ht="73.5" customHeight="1" x14ac:dyDescent="0.2">
      <c r="A52" s="1331"/>
      <c r="B52" s="1329"/>
      <c r="C52" s="1325" t="s">
        <v>75</v>
      </c>
      <c r="D52" s="1312" t="s">
        <v>31</v>
      </c>
      <c r="E52" s="1312"/>
      <c r="F52" s="1312"/>
      <c r="G52" s="1327"/>
      <c r="H52" s="1323" t="s">
        <v>76</v>
      </c>
      <c r="I52" s="1325"/>
      <c r="J52" s="26"/>
      <c r="K52" s="1351"/>
      <c r="L52" s="1351"/>
      <c r="M52" s="1351"/>
      <c r="N52" s="1351"/>
      <c r="O52" s="1351"/>
      <c r="P52" s="1351"/>
      <c r="Q52" s="1351"/>
      <c r="R52" s="1351"/>
      <c r="S52" s="26"/>
      <c r="T52" s="26"/>
      <c r="U52" s="26"/>
      <c r="V52" s="26"/>
      <c r="W52" s="26"/>
      <c r="X52" s="26"/>
      <c r="Y52" s="26"/>
      <c r="Z52" s="26"/>
      <c r="AA52" s="26"/>
      <c r="AB52" s="26"/>
      <c r="AC52" s="26"/>
      <c r="AD52" s="26"/>
    </row>
    <row r="53" spans="1:30" ht="157.5" customHeight="1" x14ac:dyDescent="0.2">
      <c r="A53" s="1331"/>
      <c r="B53" s="1329"/>
      <c r="C53" s="1326"/>
      <c r="D53" s="1320"/>
      <c r="E53" s="1320"/>
      <c r="F53" s="1320"/>
      <c r="G53" s="1328"/>
      <c r="H53" s="1324"/>
      <c r="I53" s="1326"/>
      <c r="J53" s="26"/>
      <c r="K53" s="1351"/>
      <c r="L53" s="1351"/>
      <c r="M53" s="1351"/>
      <c r="N53" s="1351"/>
      <c r="O53" s="1351"/>
      <c r="P53" s="1351"/>
      <c r="Q53" s="1351"/>
      <c r="R53" s="1351"/>
      <c r="S53" s="26"/>
      <c r="T53" s="26"/>
      <c r="U53" s="26"/>
      <c r="V53" s="26"/>
      <c r="W53" s="26"/>
      <c r="X53" s="26"/>
      <c r="Y53" s="26"/>
      <c r="Z53" s="26"/>
      <c r="AA53" s="26"/>
      <c r="AB53" s="26"/>
      <c r="AC53" s="26"/>
      <c r="AD53" s="26"/>
    </row>
    <row r="54" spans="1:30" ht="20.25" customHeight="1" x14ac:dyDescent="0.2">
      <c r="A54" s="1331"/>
      <c r="B54" s="1329"/>
      <c r="C54" s="64" t="s">
        <v>34</v>
      </c>
      <c r="D54" s="1312"/>
      <c r="E54" s="1312"/>
      <c r="F54" s="1312"/>
      <c r="G54" s="1314"/>
      <c r="H54" s="1316"/>
      <c r="I54" s="1307"/>
      <c r="J54" s="26"/>
      <c r="K54" s="1351"/>
      <c r="L54" s="1351"/>
      <c r="M54" s="1351"/>
      <c r="N54" s="1351"/>
      <c r="O54" s="1351"/>
      <c r="P54" s="1351"/>
      <c r="Q54" s="1351"/>
      <c r="R54" s="1351"/>
      <c r="S54" s="26"/>
      <c r="T54" s="26"/>
      <c r="U54" s="26"/>
      <c r="V54" s="26"/>
      <c r="W54" s="26"/>
      <c r="X54" s="26"/>
      <c r="Y54" s="26"/>
      <c r="Z54" s="26"/>
      <c r="AA54" s="26"/>
      <c r="AB54" s="26"/>
      <c r="AC54" s="26"/>
      <c r="AD54" s="26"/>
    </row>
    <row r="55" spans="1:30" ht="17.25" customHeight="1" x14ac:dyDescent="0.2">
      <c r="A55" s="1331"/>
      <c r="B55" s="1329"/>
      <c r="C55" s="66"/>
      <c r="D55" s="1320"/>
      <c r="E55" s="1320"/>
      <c r="F55" s="1320"/>
      <c r="G55" s="1321"/>
      <c r="H55" s="1322"/>
      <c r="I55" s="1308"/>
      <c r="J55" s="26"/>
      <c r="K55" s="1351"/>
      <c r="L55" s="1351"/>
      <c r="M55" s="1351"/>
      <c r="N55" s="1351"/>
      <c r="O55" s="1351"/>
      <c r="P55" s="1351"/>
      <c r="Q55" s="1351"/>
      <c r="R55" s="1351"/>
      <c r="S55" s="26"/>
      <c r="T55" s="26"/>
      <c r="U55" s="26"/>
      <c r="V55" s="26"/>
      <c r="W55" s="26"/>
      <c r="X55" s="26"/>
      <c r="Y55" s="26"/>
      <c r="Z55" s="26"/>
      <c r="AA55" s="26"/>
      <c r="AB55" s="26"/>
      <c r="AC55" s="26"/>
      <c r="AD55" s="26"/>
    </row>
    <row r="56" spans="1:30" ht="81.75" customHeight="1" x14ac:dyDescent="0.2">
      <c r="A56" s="1331"/>
      <c r="B56" s="1319" t="s">
        <v>77</v>
      </c>
      <c r="C56" s="50" t="s">
        <v>78</v>
      </c>
      <c r="D56" s="171" t="s">
        <v>31</v>
      </c>
      <c r="E56" s="171"/>
      <c r="F56" s="171"/>
      <c r="G56" s="45" t="s">
        <v>79</v>
      </c>
      <c r="H56" s="46"/>
      <c r="I56" s="47"/>
      <c r="J56" s="26"/>
      <c r="K56" s="1351"/>
      <c r="L56" s="1351"/>
      <c r="M56" s="1351"/>
      <c r="N56" s="1351"/>
      <c r="O56" s="1351"/>
      <c r="P56" s="1351"/>
      <c r="Q56" s="1351"/>
      <c r="R56" s="1351"/>
      <c r="S56" s="26"/>
      <c r="T56" s="26"/>
      <c r="U56" s="26"/>
      <c r="V56" s="26"/>
      <c r="W56" s="26"/>
      <c r="X56" s="26"/>
      <c r="Y56" s="26"/>
      <c r="Z56" s="26"/>
      <c r="AA56" s="26"/>
      <c r="AB56" s="26"/>
      <c r="AC56" s="26"/>
      <c r="AD56" s="26"/>
    </row>
    <row r="57" spans="1:30" ht="71.25" customHeight="1" x14ac:dyDescent="0.2">
      <c r="A57" s="1331"/>
      <c r="B57" s="1319"/>
      <c r="C57" s="50" t="s">
        <v>80</v>
      </c>
      <c r="D57" s="171" t="s">
        <v>31</v>
      </c>
      <c r="E57" s="171"/>
      <c r="F57" s="171"/>
      <c r="G57" s="45" t="s">
        <v>81</v>
      </c>
      <c r="H57" s="46"/>
      <c r="I57" s="53"/>
      <c r="J57" s="26"/>
      <c r="K57" s="1351"/>
      <c r="L57" s="1351"/>
      <c r="M57" s="1351"/>
      <c r="N57" s="1351"/>
      <c r="O57" s="1351"/>
      <c r="P57" s="1351"/>
      <c r="Q57" s="1351"/>
      <c r="R57" s="1351"/>
      <c r="S57" s="26"/>
      <c r="T57" s="26"/>
      <c r="U57" s="26"/>
      <c r="V57" s="26"/>
      <c r="W57" s="26"/>
      <c r="X57" s="26"/>
      <c r="Y57" s="26"/>
      <c r="Z57" s="26"/>
      <c r="AA57" s="26"/>
      <c r="AB57" s="26"/>
      <c r="AC57" s="26"/>
      <c r="AD57" s="26"/>
    </row>
    <row r="58" spans="1:30" ht="156.75" customHeight="1" x14ac:dyDescent="0.2">
      <c r="A58" s="1331"/>
      <c r="B58" s="1319"/>
      <c r="C58" s="50" t="s">
        <v>82</v>
      </c>
      <c r="D58" s="171" t="s">
        <v>31</v>
      </c>
      <c r="E58" s="171"/>
      <c r="F58" s="171"/>
      <c r="G58" s="45" t="s">
        <v>83</v>
      </c>
      <c r="H58" s="181" t="s">
        <v>84</v>
      </c>
      <c r="I58" s="207" t="s">
        <v>85</v>
      </c>
      <c r="J58" s="26"/>
      <c r="K58" s="26"/>
      <c r="L58" s="26"/>
      <c r="M58" s="26"/>
      <c r="N58" s="26"/>
      <c r="O58" s="26"/>
      <c r="P58" s="26"/>
      <c r="Q58" s="26"/>
      <c r="R58" s="26"/>
      <c r="S58" s="26"/>
      <c r="T58" s="26"/>
      <c r="U58" s="26"/>
      <c r="V58" s="26"/>
      <c r="W58" s="26"/>
      <c r="X58" s="26"/>
      <c r="Y58" s="26"/>
      <c r="Z58" s="26"/>
      <c r="AA58" s="26"/>
      <c r="AB58" s="26"/>
      <c r="AC58" s="26"/>
      <c r="AD58" s="26"/>
    </row>
    <row r="59" spans="1:30" ht="71.25" customHeight="1" x14ac:dyDescent="0.2">
      <c r="A59" s="1331"/>
      <c r="B59" s="1319"/>
      <c r="C59" s="50" t="s">
        <v>86</v>
      </c>
      <c r="D59" s="171"/>
      <c r="E59" s="171"/>
      <c r="F59" s="171" t="s">
        <v>31</v>
      </c>
      <c r="G59" s="51"/>
      <c r="H59" s="52"/>
      <c r="I59" s="53"/>
      <c r="J59" s="26"/>
      <c r="K59" s="26"/>
      <c r="L59" s="26"/>
      <c r="M59" s="26"/>
      <c r="N59" s="26"/>
      <c r="O59" s="26"/>
      <c r="P59" s="26"/>
      <c r="Q59" s="26"/>
      <c r="R59" s="26"/>
      <c r="S59" s="26"/>
      <c r="T59" s="26"/>
      <c r="U59" s="26"/>
      <c r="V59" s="26"/>
      <c r="W59" s="26"/>
      <c r="X59" s="26"/>
      <c r="Y59" s="26"/>
      <c r="Z59" s="26"/>
      <c r="AA59" s="26"/>
      <c r="AB59" s="26"/>
      <c r="AC59" s="26"/>
      <c r="AD59" s="26"/>
    </row>
    <row r="60" spans="1:30" ht="42.75" x14ac:dyDescent="0.2">
      <c r="A60" s="1331"/>
      <c r="B60" s="1319"/>
      <c r="C60" s="50" t="s">
        <v>87</v>
      </c>
      <c r="D60" s="171"/>
      <c r="E60" s="171"/>
      <c r="F60" s="171" t="s">
        <v>31</v>
      </c>
      <c r="G60" s="51"/>
      <c r="H60" s="52"/>
      <c r="I60" s="53"/>
      <c r="J60" s="26"/>
      <c r="K60" s="26"/>
      <c r="L60" s="26"/>
      <c r="M60" s="26"/>
      <c r="N60" s="26"/>
      <c r="O60" s="26"/>
      <c r="P60" s="26"/>
      <c r="Q60" s="26"/>
      <c r="R60" s="26"/>
      <c r="S60" s="26"/>
      <c r="T60" s="26"/>
      <c r="U60" s="26"/>
      <c r="V60" s="26"/>
      <c r="W60" s="26"/>
      <c r="X60" s="26"/>
      <c r="Y60" s="26"/>
      <c r="Z60" s="26"/>
      <c r="AA60" s="26"/>
      <c r="AB60" s="26"/>
      <c r="AC60" s="26"/>
      <c r="AD60" s="26"/>
    </row>
    <row r="61" spans="1:30" ht="20.25" customHeight="1" x14ac:dyDescent="0.2">
      <c r="A61" s="1331"/>
      <c r="B61" s="1319"/>
      <c r="C61" s="64" t="s">
        <v>34</v>
      </c>
      <c r="D61" s="1312"/>
      <c r="E61" s="1312"/>
      <c r="F61" s="1312"/>
      <c r="G61" s="1314"/>
      <c r="H61" s="1316"/>
      <c r="I61" s="1307"/>
      <c r="J61" s="26"/>
      <c r="K61" s="26"/>
      <c r="L61" s="26"/>
      <c r="M61" s="26"/>
      <c r="N61" s="26"/>
      <c r="O61" s="26"/>
      <c r="P61" s="26"/>
      <c r="Q61" s="26"/>
      <c r="R61" s="26"/>
      <c r="S61" s="26"/>
      <c r="T61" s="26"/>
      <c r="U61" s="26"/>
      <c r="V61" s="26"/>
      <c r="W61" s="26"/>
      <c r="X61" s="26"/>
      <c r="Y61" s="26"/>
      <c r="Z61" s="26"/>
      <c r="AA61" s="26"/>
      <c r="AB61" s="26"/>
      <c r="AC61" s="26"/>
      <c r="AD61" s="26"/>
    </row>
    <row r="62" spans="1:30" ht="20.25" customHeight="1" x14ac:dyDescent="0.2">
      <c r="A62" s="1331"/>
      <c r="B62" s="1319"/>
      <c r="C62" s="66"/>
      <c r="D62" s="1320"/>
      <c r="E62" s="1320"/>
      <c r="F62" s="1320"/>
      <c r="G62" s="1321"/>
      <c r="H62" s="1322"/>
      <c r="I62" s="1308"/>
      <c r="J62" s="26"/>
      <c r="K62" s="26"/>
      <c r="L62" s="26"/>
      <c r="M62" s="26"/>
      <c r="N62" s="26"/>
      <c r="O62" s="26"/>
      <c r="P62" s="26"/>
      <c r="Q62" s="26"/>
      <c r="R62" s="26"/>
      <c r="S62" s="26"/>
      <c r="T62" s="26"/>
      <c r="U62" s="26"/>
      <c r="V62" s="26"/>
      <c r="W62" s="26"/>
      <c r="X62" s="26"/>
      <c r="Y62" s="26"/>
      <c r="Z62" s="26"/>
      <c r="AA62" s="26"/>
      <c r="AB62" s="26"/>
      <c r="AC62" s="26"/>
      <c r="AD62" s="26"/>
    </row>
    <row r="63" spans="1:30" ht="57" customHeight="1" x14ac:dyDescent="0.2">
      <c r="A63" s="1331"/>
      <c r="B63" s="1309" t="s">
        <v>88</v>
      </c>
      <c r="C63" s="50" t="s">
        <v>89</v>
      </c>
      <c r="D63" s="171"/>
      <c r="E63" s="171"/>
      <c r="F63" s="171" t="s">
        <v>31</v>
      </c>
      <c r="G63" s="51"/>
      <c r="H63" s="52"/>
      <c r="I63" s="53"/>
      <c r="J63" s="26"/>
      <c r="K63" s="26"/>
      <c r="L63" s="26"/>
      <c r="M63" s="26"/>
      <c r="N63" s="26"/>
      <c r="O63" s="26"/>
      <c r="P63" s="26"/>
      <c r="Q63" s="26"/>
      <c r="R63" s="26"/>
      <c r="S63" s="26"/>
      <c r="T63" s="26"/>
      <c r="U63" s="26"/>
      <c r="V63" s="26"/>
      <c r="W63" s="26"/>
      <c r="X63" s="26"/>
      <c r="Y63" s="26"/>
      <c r="Z63" s="26"/>
      <c r="AA63" s="26"/>
      <c r="AB63" s="26"/>
      <c r="AC63" s="26"/>
      <c r="AD63" s="26"/>
    </row>
    <row r="64" spans="1:30" ht="86.25" customHeight="1" x14ac:dyDescent="0.2">
      <c r="A64" s="1331"/>
      <c r="B64" s="1310"/>
      <c r="C64" s="50" t="s">
        <v>90</v>
      </c>
      <c r="D64" s="171"/>
      <c r="E64" s="171"/>
      <c r="F64" s="171" t="s">
        <v>31</v>
      </c>
      <c r="G64" s="51"/>
      <c r="H64" s="46"/>
      <c r="I64" s="47"/>
      <c r="J64" s="26"/>
      <c r="K64" s="26"/>
      <c r="L64" s="26"/>
      <c r="M64" s="26"/>
      <c r="N64" s="26"/>
      <c r="O64" s="26"/>
      <c r="P64" s="26"/>
      <c r="Q64" s="26"/>
      <c r="R64" s="26"/>
      <c r="S64" s="26"/>
      <c r="T64" s="26"/>
      <c r="U64" s="26"/>
      <c r="V64" s="26"/>
      <c r="W64" s="26"/>
      <c r="X64" s="26"/>
      <c r="Y64" s="26"/>
      <c r="Z64" s="26"/>
      <c r="AA64" s="26"/>
      <c r="AB64" s="26"/>
      <c r="AC64" s="26"/>
      <c r="AD64" s="26"/>
    </row>
    <row r="65" spans="1:30" ht="28.5" customHeight="1" x14ac:dyDescent="0.2">
      <c r="A65" s="1331"/>
      <c r="B65" s="1310"/>
      <c r="C65" s="50" t="s">
        <v>91</v>
      </c>
      <c r="D65" s="171"/>
      <c r="E65" s="171"/>
      <c r="F65" s="171" t="s">
        <v>31</v>
      </c>
      <c r="G65" s="51"/>
      <c r="H65" s="52"/>
      <c r="I65" s="53"/>
      <c r="J65" s="26"/>
      <c r="K65" s="26"/>
      <c r="L65" s="26"/>
      <c r="M65" s="26"/>
      <c r="N65" s="26"/>
      <c r="O65" s="26"/>
      <c r="P65" s="26"/>
      <c r="Q65" s="26"/>
      <c r="R65" s="26"/>
      <c r="S65" s="26"/>
      <c r="T65" s="26"/>
      <c r="U65" s="26"/>
      <c r="V65" s="26"/>
      <c r="W65" s="26"/>
      <c r="X65" s="26"/>
      <c r="Y65" s="26"/>
      <c r="Z65" s="26"/>
      <c r="AA65" s="26"/>
      <c r="AB65" s="26"/>
      <c r="AC65" s="26"/>
      <c r="AD65" s="26"/>
    </row>
    <row r="66" spans="1:30" ht="20.25" customHeight="1" x14ac:dyDescent="0.2">
      <c r="A66" s="1331"/>
      <c r="B66" s="1310"/>
      <c r="C66" s="64" t="s">
        <v>34</v>
      </c>
      <c r="D66" s="1312"/>
      <c r="E66" s="1312"/>
      <c r="F66" s="1312"/>
      <c r="G66" s="1314"/>
      <c r="H66" s="1316"/>
      <c r="I66" s="1307"/>
      <c r="J66" s="26"/>
      <c r="K66" s="26"/>
      <c r="L66" s="26"/>
      <c r="M66" s="26"/>
      <c r="N66" s="26"/>
      <c r="O66" s="26"/>
      <c r="P66" s="26"/>
      <c r="Q66" s="26"/>
      <c r="R66" s="26"/>
      <c r="S66" s="26"/>
      <c r="T66" s="26"/>
      <c r="U66" s="26"/>
      <c r="V66" s="26"/>
      <c r="W66" s="26"/>
      <c r="X66" s="26"/>
      <c r="Y66" s="26"/>
      <c r="Z66" s="26"/>
      <c r="AA66" s="26"/>
      <c r="AB66" s="26"/>
      <c r="AC66" s="26"/>
      <c r="AD66" s="26"/>
    </row>
    <row r="67" spans="1:30" ht="15.75" thickBot="1" x14ac:dyDescent="0.25">
      <c r="A67" s="1332"/>
      <c r="B67" s="1311"/>
      <c r="C67" s="67"/>
      <c r="D67" s="1313"/>
      <c r="E67" s="1313"/>
      <c r="F67" s="1313"/>
      <c r="G67" s="1315"/>
      <c r="H67" s="1317"/>
      <c r="I67" s="1318"/>
      <c r="J67" s="26"/>
      <c r="K67" s="26"/>
      <c r="L67" s="26"/>
      <c r="M67" s="26"/>
      <c r="N67" s="26"/>
      <c r="O67" s="26"/>
      <c r="P67" s="26"/>
      <c r="Q67" s="26"/>
      <c r="R67" s="26"/>
      <c r="S67" s="26"/>
      <c r="T67" s="26"/>
      <c r="U67" s="26"/>
      <c r="V67" s="26"/>
      <c r="W67" s="26"/>
      <c r="X67" s="26"/>
      <c r="Y67" s="26"/>
      <c r="Z67" s="26"/>
      <c r="AA67" s="26"/>
      <c r="AB67" s="26"/>
      <c r="AC67" s="26"/>
      <c r="AD67" s="26"/>
    </row>
    <row r="68" spans="1:30" ht="12.75" customHeight="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ht="12.75" customHeight="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12.75" customHeight="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ht="12.75" customHeight="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ht="12.75" customHeight="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ht="12.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x14ac:dyDescent="0.2">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x14ac:dyDescent="0.2">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x14ac:dyDescent="0.2">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x14ac:dyDescent="0.2">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x14ac:dyDescent="0.2">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x14ac:dyDescent="0.2">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x14ac:dyDescent="0.2">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x14ac:dyDescent="0.2">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x14ac:dyDescent="0.2">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x14ac:dyDescent="0.2">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x14ac:dyDescent="0.2">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5" customHeight="1" x14ac:dyDescent="0.2">
      <c r="C1012" s="26"/>
    </row>
  </sheetData>
  <mergeCells count="100">
    <mergeCell ref="B10:C10"/>
    <mergeCell ref="D10:I10"/>
    <mergeCell ref="G12:G13"/>
    <mergeCell ref="H12:H13"/>
    <mergeCell ref="I12:I13"/>
    <mergeCell ref="B11:C11"/>
    <mergeCell ref="D11:I11"/>
    <mergeCell ref="B9:C9"/>
    <mergeCell ref="D9:I9"/>
    <mergeCell ref="B6:I6"/>
    <mergeCell ref="B7:C7"/>
    <mergeCell ref="D7:I7"/>
    <mergeCell ref="B8:C8"/>
    <mergeCell ref="D8:I8"/>
    <mergeCell ref="K12:R57"/>
    <mergeCell ref="A14:A40"/>
    <mergeCell ref="B14:B17"/>
    <mergeCell ref="D16:D17"/>
    <mergeCell ref="E16:E17"/>
    <mergeCell ref="F16:F17"/>
    <mergeCell ref="G16:G17"/>
    <mergeCell ref="I26:I27"/>
    <mergeCell ref="H16:H17"/>
    <mergeCell ref="I16:I17"/>
    <mergeCell ref="B18:B22"/>
    <mergeCell ref="H18:H19"/>
    <mergeCell ref="E21:E22"/>
    <mergeCell ref="F21:F22"/>
    <mergeCell ref="G21:G22"/>
    <mergeCell ref="H21:H22"/>
    <mergeCell ref="I21:I22"/>
    <mergeCell ref="B23:B27"/>
    <mergeCell ref="E26:E27"/>
    <mergeCell ref="F26:F27"/>
    <mergeCell ref="G26:G27"/>
    <mergeCell ref="H26:H27"/>
    <mergeCell ref="H39:H40"/>
    <mergeCell ref="I31:I32"/>
    <mergeCell ref="B33:B36"/>
    <mergeCell ref="D36:D37"/>
    <mergeCell ref="E36:E37"/>
    <mergeCell ref="F36:F37"/>
    <mergeCell ref="G36:G37"/>
    <mergeCell ref="H36:H37"/>
    <mergeCell ref="I36:I37"/>
    <mergeCell ref="B28:B32"/>
    <mergeCell ref="D31:D32"/>
    <mergeCell ref="E31:E32"/>
    <mergeCell ref="F31:F32"/>
    <mergeCell ref="G31:G32"/>
    <mergeCell ref="H31:H32"/>
    <mergeCell ref="I49:I50"/>
    <mergeCell ref="I39:I40"/>
    <mergeCell ref="A41:A67"/>
    <mergeCell ref="B41:B47"/>
    <mergeCell ref="D46:D47"/>
    <mergeCell ref="E46:E47"/>
    <mergeCell ref="F46:F47"/>
    <mergeCell ref="G46:G47"/>
    <mergeCell ref="H46:H47"/>
    <mergeCell ref="I46:I47"/>
    <mergeCell ref="B48:B50"/>
    <mergeCell ref="B38:B40"/>
    <mergeCell ref="D39:D40"/>
    <mergeCell ref="E39:E40"/>
    <mergeCell ref="F39:F40"/>
    <mergeCell ref="G39:G40"/>
    <mergeCell ref="D49:D50"/>
    <mergeCell ref="E49:E50"/>
    <mergeCell ref="F49:F50"/>
    <mergeCell ref="G49:G50"/>
    <mergeCell ref="H49:H50"/>
    <mergeCell ref="B51:B55"/>
    <mergeCell ref="C52:C53"/>
    <mergeCell ref="D52:D53"/>
    <mergeCell ref="E52:E53"/>
    <mergeCell ref="F52:F53"/>
    <mergeCell ref="H52:H53"/>
    <mergeCell ref="I52:I53"/>
    <mergeCell ref="D54:D55"/>
    <mergeCell ref="E54:E55"/>
    <mergeCell ref="F54:F55"/>
    <mergeCell ref="G54:G55"/>
    <mergeCell ref="H54:H55"/>
    <mergeCell ref="I54:I55"/>
    <mergeCell ref="G52:G53"/>
    <mergeCell ref="I61:I62"/>
    <mergeCell ref="B63:B67"/>
    <mergeCell ref="D66:D67"/>
    <mergeCell ref="E66:E67"/>
    <mergeCell ref="F66:F67"/>
    <mergeCell ref="G66:G67"/>
    <mergeCell ref="H66:H67"/>
    <mergeCell ref="I66:I67"/>
    <mergeCell ref="B56:B62"/>
    <mergeCell ref="D61:D62"/>
    <mergeCell ref="E61:E62"/>
    <mergeCell ref="F61:F62"/>
    <mergeCell ref="G61:G62"/>
    <mergeCell ref="H61:H62"/>
  </mergeCells>
  <printOptions horizontalCentered="1"/>
  <pageMargins left="0.51181102362204722" right="0.51181102362204722" top="0.74803149606299213" bottom="0.74803149606299213" header="0" footer="0"/>
  <pageSetup scale="47"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98"/>
  <sheetViews>
    <sheetView tabSelected="1" view="pageBreakPreview" topLeftCell="A39" zoomScale="20" zoomScaleNormal="50" zoomScaleSheetLayoutView="20" workbookViewId="0">
      <selection activeCell="H77" sqref="H77"/>
    </sheetView>
  </sheetViews>
  <sheetFormatPr baseColWidth="10" defaultColWidth="11" defaultRowHeight="14.25" x14ac:dyDescent="0.2"/>
  <cols>
    <col min="1" max="1" width="11" style="8"/>
    <col min="2" max="2" width="113.875" style="8" customWidth="1"/>
    <col min="3" max="3" width="85.75" style="8" customWidth="1"/>
    <col min="4" max="4" width="40.625" style="8" customWidth="1"/>
    <col min="5" max="5" width="59" style="8" customWidth="1"/>
    <col min="6" max="6" width="111.125" style="8" customWidth="1"/>
    <col min="7" max="7" width="87.875" style="8" customWidth="1"/>
    <col min="8" max="8" width="49.5" style="8" customWidth="1"/>
    <col min="9" max="9" width="43.875" style="8" customWidth="1"/>
    <col min="10" max="10" width="58.25" style="8" customWidth="1"/>
    <col min="11" max="11" width="44" style="8" customWidth="1"/>
    <col min="12" max="12" width="42.375" style="8" customWidth="1"/>
    <col min="13" max="13" width="63.125" style="8" customWidth="1"/>
    <col min="14" max="14" width="80.875" style="8" customWidth="1"/>
    <col min="15" max="15" width="50.75" style="8" customWidth="1"/>
    <col min="16" max="16" width="72.625" style="8" customWidth="1"/>
    <col min="17" max="17" width="17" style="8" customWidth="1"/>
    <col min="18" max="18" width="35.375" style="8" customWidth="1"/>
    <col min="19" max="19" width="18.5" style="8" customWidth="1"/>
    <col min="20" max="20" width="46.625" style="8" customWidth="1"/>
    <col min="21" max="21" width="42.75" style="8" customWidth="1"/>
    <col min="22" max="22" width="21.625" style="8" customWidth="1"/>
    <col min="23" max="23" width="48" style="8" customWidth="1"/>
    <col min="24" max="24" width="59.625" style="8" customWidth="1"/>
    <col min="25" max="25" width="105.875" style="8" customWidth="1"/>
    <col min="26" max="26" width="122.25" style="8" customWidth="1"/>
    <col min="27" max="27" width="254.5" style="8" customWidth="1"/>
    <col min="28" max="28" width="212" style="8" customWidth="1"/>
    <col min="29" max="29" width="148.375" style="8" customWidth="1"/>
    <col min="30" max="30" width="69.5" style="8" customWidth="1"/>
    <col min="31" max="31" width="48.375" style="8" customWidth="1"/>
    <col min="32" max="32" width="40.75" style="8" customWidth="1"/>
    <col min="33" max="33" width="20.375" style="8" customWidth="1"/>
    <col min="34" max="34" width="62" style="8" customWidth="1"/>
    <col min="35" max="35" width="29.5" style="8" customWidth="1"/>
    <col min="36" max="36" width="54.25" style="8" customWidth="1"/>
    <col min="37" max="37" width="39.375" style="8" customWidth="1"/>
    <col min="38" max="38" width="18.75" style="8" customWidth="1"/>
    <col min="39" max="39" width="36.5" style="8" customWidth="1"/>
    <col min="40" max="40" width="19.375" style="8" customWidth="1"/>
    <col min="41" max="41" width="23.875" style="8" customWidth="1"/>
    <col min="42" max="42" width="45.375" style="8" customWidth="1"/>
    <col min="43" max="43" width="46.375" style="8" customWidth="1"/>
    <col min="44" max="44" width="48.875" style="8" customWidth="1"/>
    <col min="45" max="45" width="175.25" style="8" customWidth="1"/>
    <col min="46" max="46" width="49.125" style="8" customWidth="1"/>
    <col min="47" max="47" width="28.25" style="8" customWidth="1"/>
    <col min="48" max="48" width="38.875" style="8" customWidth="1"/>
    <col min="49" max="49" width="165.875" style="8" customWidth="1"/>
    <col min="50" max="16384" width="11" style="8"/>
  </cols>
  <sheetData>
    <row r="2" spans="1:49" ht="149.25" customHeight="1" x14ac:dyDescent="0.2">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49" ht="74.25" customHeight="1" x14ac:dyDescent="0.2">
      <c r="A3" s="182"/>
      <c r="B3" s="1546"/>
      <c r="C3" s="2095" t="s">
        <v>92</v>
      </c>
      <c r="D3" s="2096"/>
      <c r="E3" s="2096"/>
      <c r="F3" s="2097"/>
      <c r="G3" s="2101" t="s">
        <v>93</v>
      </c>
      <c r="H3" s="2101"/>
      <c r="I3" s="182"/>
      <c r="J3" s="182"/>
      <c r="K3" s="182"/>
      <c r="L3" s="182"/>
      <c r="M3" s="182"/>
      <c r="N3" s="182"/>
      <c r="O3" s="182"/>
      <c r="P3" s="182"/>
      <c r="Q3" s="182"/>
      <c r="R3" s="182"/>
      <c r="S3" s="182"/>
      <c r="T3" s="182"/>
      <c r="U3" s="182"/>
      <c r="V3" s="182"/>
      <c r="W3" s="182"/>
      <c r="X3" s="182"/>
      <c r="Y3" s="182"/>
      <c r="Z3" s="182"/>
      <c r="AA3" s="182"/>
      <c r="AB3" s="182"/>
      <c r="AC3" s="182"/>
    </row>
    <row r="4" spans="1:49" ht="55.5" customHeight="1" x14ac:dyDescent="0.2">
      <c r="A4" s="182"/>
      <c r="B4" s="1547"/>
      <c r="C4" s="2098"/>
      <c r="D4" s="2099"/>
      <c r="E4" s="2099"/>
      <c r="F4" s="2100"/>
      <c r="G4" s="2102" t="s">
        <v>94</v>
      </c>
      <c r="H4" s="2102"/>
      <c r="I4" s="182"/>
      <c r="J4" s="182"/>
      <c r="K4" s="182"/>
      <c r="L4" s="182"/>
      <c r="M4" s="182"/>
      <c r="N4" s="182"/>
      <c r="O4" s="182"/>
      <c r="P4" s="182"/>
      <c r="Q4" s="182"/>
      <c r="R4" s="182"/>
      <c r="S4" s="182"/>
      <c r="T4" s="182"/>
      <c r="U4" s="182"/>
      <c r="V4" s="182"/>
      <c r="W4" s="182"/>
      <c r="X4" s="182"/>
      <c r="Y4" s="182"/>
      <c r="Z4" s="182"/>
      <c r="AA4" s="182"/>
      <c r="AB4" s="182"/>
      <c r="AC4" s="182"/>
    </row>
    <row r="5" spans="1:49" ht="59.25" customHeight="1" x14ac:dyDescent="0.2">
      <c r="A5" s="182"/>
      <c r="B5" s="1547"/>
      <c r="C5" s="2095" t="s">
        <v>95</v>
      </c>
      <c r="D5" s="2096"/>
      <c r="E5" s="2096"/>
      <c r="F5" s="2097"/>
      <c r="G5" s="2102" t="s">
        <v>96</v>
      </c>
      <c r="H5" s="2102"/>
      <c r="I5" s="182"/>
      <c r="J5" s="182"/>
      <c r="K5" s="182"/>
      <c r="L5" s="182"/>
      <c r="M5" s="182"/>
      <c r="N5" s="182"/>
      <c r="O5" s="182"/>
      <c r="P5" s="182"/>
      <c r="Q5" s="182"/>
      <c r="R5" s="182"/>
      <c r="S5" s="182"/>
      <c r="T5" s="182"/>
      <c r="U5" s="182"/>
      <c r="V5" s="182"/>
      <c r="W5" s="182"/>
      <c r="X5" s="182"/>
      <c r="Y5" s="182"/>
      <c r="Z5" s="182"/>
      <c r="AA5" s="182"/>
      <c r="AB5" s="182"/>
      <c r="AC5" s="182"/>
    </row>
    <row r="6" spans="1:49" ht="149.25" customHeight="1" x14ac:dyDescent="0.2">
      <c r="A6" s="182"/>
      <c r="B6" s="1548"/>
      <c r="C6" s="2098"/>
      <c r="D6" s="2099"/>
      <c r="E6" s="2099"/>
      <c r="F6" s="2100"/>
      <c r="G6" s="2103" t="s">
        <v>97</v>
      </c>
      <c r="H6" s="2103"/>
      <c r="I6" s="182"/>
      <c r="J6" s="182"/>
      <c r="K6" s="182"/>
      <c r="L6" s="182"/>
      <c r="M6" s="182"/>
      <c r="N6" s="182"/>
      <c r="O6" s="182"/>
      <c r="P6" s="182"/>
      <c r="Q6" s="182"/>
      <c r="R6" s="182"/>
      <c r="S6" s="182"/>
      <c r="T6" s="182"/>
      <c r="U6" s="182"/>
      <c r="V6" s="182"/>
      <c r="W6" s="182"/>
      <c r="X6" s="182"/>
      <c r="Y6" s="182"/>
      <c r="Z6" s="182"/>
      <c r="AA6" s="182"/>
      <c r="AB6" s="182"/>
      <c r="AC6" s="182"/>
    </row>
    <row r="7" spans="1:49" ht="149.25" customHeight="1" x14ac:dyDescent="0.2">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1:49" ht="141.75" customHeight="1" x14ac:dyDescent="0.2">
      <c r="A8" s="182"/>
      <c r="B8" s="1109" t="s">
        <v>98</v>
      </c>
      <c r="C8" s="1688" t="s">
        <v>99</v>
      </c>
      <c r="D8" s="1688"/>
      <c r="E8" s="1071"/>
      <c r="F8" s="2081"/>
      <c r="G8" s="2081"/>
      <c r="H8" s="182"/>
      <c r="I8" s="182"/>
      <c r="J8" s="182"/>
      <c r="K8" s="182"/>
      <c r="L8" s="182"/>
      <c r="M8" s="182"/>
      <c r="N8" s="182"/>
      <c r="O8" s="182"/>
      <c r="P8" s="182"/>
      <c r="Q8" s="182"/>
      <c r="R8" s="182"/>
      <c r="S8" s="182"/>
      <c r="T8" s="182"/>
      <c r="U8" s="182"/>
      <c r="V8" s="182"/>
      <c r="W8" s="182"/>
      <c r="X8" s="182"/>
      <c r="Y8" s="182"/>
      <c r="Z8" s="182"/>
      <c r="AA8" s="182"/>
      <c r="AB8" s="182"/>
      <c r="AC8" s="182"/>
    </row>
    <row r="9" spans="1:49" ht="108.75" customHeight="1" x14ac:dyDescent="0.2">
      <c r="A9" s="182"/>
      <c r="B9" s="1111" t="s">
        <v>1000</v>
      </c>
      <c r="C9" s="1690">
        <v>2</v>
      </c>
      <c r="D9" s="1690"/>
      <c r="E9" s="1072"/>
      <c r="F9" s="2082"/>
      <c r="G9" s="2082"/>
      <c r="H9" s="182"/>
      <c r="I9" s="182"/>
      <c r="J9" s="182"/>
      <c r="K9" s="182"/>
      <c r="L9" s="182"/>
      <c r="M9" s="182"/>
      <c r="N9" s="182"/>
      <c r="O9" s="182"/>
      <c r="P9" s="182"/>
      <c r="Q9" s="182"/>
      <c r="R9" s="182"/>
      <c r="S9" s="182"/>
      <c r="T9" s="182"/>
      <c r="U9" s="182"/>
      <c r="V9" s="182"/>
      <c r="W9" s="182"/>
      <c r="X9" s="182"/>
      <c r="Y9" s="182"/>
      <c r="Z9" s="182"/>
      <c r="AA9" s="182"/>
      <c r="AB9" s="182"/>
      <c r="AC9" s="182"/>
    </row>
    <row r="10" spans="1:49" ht="57" customHeight="1" thickBot="1" x14ac:dyDescent="0.25">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ht="28.5" customHeight="1" thickBot="1" x14ac:dyDescent="0.25">
      <c r="A11" s="182"/>
      <c r="B11" s="2083" t="s">
        <v>100</v>
      </c>
      <c r="C11" s="2085" t="s">
        <v>101</v>
      </c>
      <c r="D11" s="2083" t="s">
        <v>102</v>
      </c>
      <c r="E11" s="2089" t="s">
        <v>103</v>
      </c>
      <c r="F11" s="2090"/>
      <c r="G11" s="2091"/>
      <c r="H11" s="2165" t="s">
        <v>104</v>
      </c>
      <c r="I11" s="2107" t="s">
        <v>105</v>
      </c>
      <c r="J11" s="2108"/>
      <c r="K11" s="2108"/>
      <c r="L11" s="2108"/>
      <c r="M11" s="2108"/>
      <c r="N11" s="2108"/>
      <c r="O11" s="2108"/>
      <c r="P11" s="2108"/>
      <c r="Q11" s="2108"/>
      <c r="R11" s="2108"/>
      <c r="S11" s="2108"/>
      <c r="T11" s="2109"/>
      <c r="U11" s="2114" t="s">
        <v>106</v>
      </c>
      <c r="V11" s="2117" t="s">
        <v>107</v>
      </c>
      <c r="W11" s="2118" t="s">
        <v>108</v>
      </c>
      <c r="X11" s="2119"/>
      <c r="Y11" s="2119"/>
      <c r="Z11" s="2119"/>
      <c r="AA11" s="2119"/>
      <c r="AB11" s="2119"/>
      <c r="AC11" s="2120"/>
      <c r="AD11" s="2120"/>
      <c r="AE11" s="2120"/>
      <c r="AF11" s="2120"/>
      <c r="AG11" s="2120"/>
      <c r="AH11" s="2120"/>
      <c r="AI11" s="2120"/>
      <c r="AJ11" s="2120"/>
      <c r="AK11" s="2121" t="s">
        <v>109</v>
      </c>
      <c r="AL11" s="2122"/>
      <c r="AM11" s="2122"/>
      <c r="AN11" s="2122"/>
      <c r="AO11" s="2122"/>
      <c r="AP11" s="2122"/>
      <c r="AQ11" s="2122"/>
      <c r="AR11" s="2123"/>
      <c r="AS11" s="2104" t="s">
        <v>110</v>
      </c>
      <c r="AT11" s="2104" t="s">
        <v>111</v>
      </c>
      <c r="AU11" s="2104" t="s">
        <v>112</v>
      </c>
      <c r="AV11" s="2104" t="s">
        <v>113</v>
      </c>
      <c r="AW11" s="2104" t="s">
        <v>114</v>
      </c>
    </row>
    <row r="12" spans="1:49" ht="32.25" customHeight="1" thickBot="1" x14ac:dyDescent="0.25">
      <c r="A12" s="182"/>
      <c r="B12" s="2084"/>
      <c r="C12" s="2086"/>
      <c r="D12" s="2084"/>
      <c r="E12" s="2092"/>
      <c r="F12" s="2093"/>
      <c r="G12" s="2094"/>
      <c r="H12" s="2166"/>
      <c r="I12" s="2106" t="s">
        <v>115</v>
      </c>
      <c r="J12" s="2106"/>
      <c r="K12" s="2106"/>
      <c r="L12" s="2106"/>
      <c r="M12" s="2107" t="s">
        <v>116</v>
      </c>
      <c r="N12" s="2108"/>
      <c r="O12" s="2108"/>
      <c r="P12" s="2108"/>
      <c r="Q12" s="2108"/>
      <c r="R12" s="2108"/>
      <c r="S12" s="2108"/>
      <c r="T12" s="2109"/>
      <c r="U12" s="2115"/>
      <c r="V12" s="2110"/>
      <c r="W12" s="2110" t="s">
        <v>117</v>
      </c>
      <c r="X12" s="2110" t="s">
        <v>118</v>
      </c>
      <c r="Y12" s="2112" t="s">
        <v>119</v>
      </c>
      <c r="Z12" s="2127" t="s">
        <v>120</v>
      </c>
      <c r="AA12" s="2129" t="s">
        <v>121</v>
      </c>
      <c r="AB12" s="2131" t="s">
        <v>122</v>
      </c>
      <c r="AC12" s="2133" t="s">
        <v>123</v>
      </c>
      <c r="AD12" s="2147" t="s">
        <v>124</v>
      </c>
      <c r="AE12" s="2149" t="s">
        <v>125</v>
      </c>
      <c r="AF12" s="2151" t="s">
        <v>126</v>
      </c>
      <c r="AG12" s="2152"/>
      <c r="AH12" s="2152"/>
      <c r="AI12" s="2152"/>
      <c r="AJ12" s="2152"/>
      <c r="AK12" s="2124"/>
      <c r="AL12" s="2125"/>
      <c r="AM12" s="2125"/>
      <c r="AN12" s="2125"/>
      <c r="AO12" s="2125"/>
      <c r="AP12" s="2125"/>
      <c r="AQ12" s="2125"/>
      <c r="AR12" s="2126"/>
      <c r="AS12" s="2105"/>
      <c r="AT12" s="2105"/>
      <c r="AU12" s="2105"/>
      <c r="AV12" s="2105"/>
      <c r="AW12" s="2105"/>
    </row>
    <row r="13" spans="1:49" ht="304.5" customHeight="1" thickBot="1" x14ac:dyDescent="0.55000000000000004">
      <c r="A13" s="182"/>
      <c r="B13" s="2084"/>
      <c r="C13" s="2087"/>
      <c r="D13" s="2088"/>
      <c r="E13" s="211" t="s">
        <v>127</v>
      </c>
      <c r="F13" s="211" t="s">
        <v>128</v>
      </c>
      <c r="G13" s="211" t="s">
        <v>466</v>
      </c>
      <c r="H13" s="2167"/>
      <c r="I13" s="212" t="s">
        <v>130</v>
      </c>
      <c r="J13" s="213" t="s">
        <v>131</v>
      </c>
      <c r="K13" s="214" t="s">
        <v>132</v>
      </c>
      <c r="L13" s="215" t="s">
        <v>133</v>
      </c>
      <c r="M13" s="211" t="s">
        <v>134</v>
      </c>
      <c r="N13" s="214" t="s">
        <v>135</v>
      </c>
      <c r="O13" s="214" t="s">
        <v>136</v>
      </c>
      <c r="P13" s="214" t="s">
        <v>137</v>
      </c>
      <c r="Q13" s="216" t="s">
        <v>135</v>
      </c>
      <c r="R13" s="217" t="s">
        <v>138</v>
      </c>
      <c r="S13" s="218" t="s">
        <v>139</v>
      </c>
      <c r="T13" s="219" t="s">
        <v>140</v>
      </c>
      <c r="U13" s="2116"/>
      <c r="V13" s="2111"/>
      <c r="W13" s="2111"/>
      <c r="X13" s="2111"/>
      <c r="Y13" s="2113"/>
      <c r="Z13" s="2128"/>
      <c r="AA13" s="2130"/>
      <c r="AB13" s="2132"/>
      <c r="AC13" s="2134"/>
      <c r="AD13" s="2148"/>
      <c r="AE13" s="2150"/>
      <c r="AF13" s="220" t="s">
        <v>141</v>
      </c>
      <c r="AG13" s="221" t="s">
        <v>142</v>
      </c>
      <c r="AH13" s="221" t="s">
        <v>143</v>
      </c>
      <c r="AI13" s="221" t="s">
        <v>144</v>
      </c>
      <c r="AJ13" s="221" t="s">
        <v>123</v>
      </c>
      <c r="AK13" s="222" t="s">
        <v>145</v>
      </c>
      <c r="AL13" s="222"/>
      <c r="AM13" s="223" t="s">
        <v>146</v>
      </c>
      <c r="AN13" s="222" t="s">
        <v>147</v>
      </c>
      <c r="AO13" s="222"/>
      <c r="AP13" s="223" t="s">
        <v>148</v>
      </c>
      <c r="AQ13" s="223" t="s">
        <v>149</v>
      </c>
      <c r="AR13" s="224" t="s">
        <v>150</v>
      </c>
      <c r="AS13" s="2105"/>
      <c r="AT13" s="2105"/>
      <c r="AU13" s="2105"/>
      <c r="AV13" s="2105"/>
      <c r="AW13" s="2105"/>
    </row>
    <row r="14" spans="1:49" ht="409.5" customHeight="1" thickTop="1" x14ac:dyDescent="0.2">
      <c r="A14" s="182"/>
      <c r="B14" s="2153" t="s">
        <v>467</v>
      </c>
      <c r="C14" s="2156" t="s">
        <v>152</v>
      </c>
      <c r="D14" s="2138">
        <v>1</v>
      </c>
      <c r="E14" s="2159" t="s">
        <v>153</v>
      </c>
      <c r="F14" s="2159" t="s">
        <v>468</v>
      </c>
      <c r="G14" s="1142" t="s">
        <v>469</v>
      </c>
      <c r="H14" s="2138" t="s">
        <v>156</v>
      </c>
      <c r="I14" s="2162">
        <v>12</v>
      </c>
      <c r="J14" s="2173" t="s">
        <v>157</v>
      </c>
      <c r="K14" s="2185">
        <f>+IF(J14="","",IF(J14=$C$81,$D$81,IF(J14=$C$82,$D$82,IF(J14=$C$83,$D$83, IF(J14=$C$84,$D$84,IF(J14=$C$85,$D$85))))))</f>
        <v>0.4</v>
      </c>
      <c r="L14" s="2135" t="str">
        <f>+IF(J14="","",IF(J14=$C$81,$B$81,IF(J14=$C$82,$B$82,IF(J14=$C$83,$B$83, IF(J14=$C$84,$B$84,IF(J14=$C$85,$B$85))))))</f>
        <v>Baja</v>
      </c>
      <c r="M14" s="2138" t="s">
        <v>159</v>
      </c>
      <c r="N14" s="2141" t="str">
        <f>+IF(M14="","",IF(M14="N/A","",IF(OR(M14=$M$81,M14=$N$81),$L$81,IF(OR(M14=$M$82,M14=$N$82),$L$82,IF(OR(M14=$M$83,M14=$N$83),$L$83,IF(OR(M14=$M$84,M14=$N$84),$L$84,IF(OR(M14=$M$85,M14=$N$85),$L$85)))))))</f>
        <v/>
      </c>
      <c r="O14" s="2144" t="str">
        <f>+IF(M14="","",IF(M14="N/A","",IF(OR(M14=$M$81,M14=$N$81),$K$81,IF(OR(M14=$M$82,M14=$N$82),$K$82,IF(OR(M14=$M$83,M14=$N$83),$K$83,IF(OR(M14=$M$84,M14=$N$84),$K$84,IF(OR(M14=$M$85,M14=$N$85),$K$85)))))))</f>
        <v/>
      </c>
      <c r="P14" s="2138" t="s">
        <v>200</v>
      </c>
      <c r="Q14" s="2141">
        <f>+IF(P14="","",IF(P14="N/A","",IF(OR(P14=$M$81,P14=$N$81),$L$81,IF(OR(P14=$M$81,P14=$N$81),$L$81,IF(OR(P14=$M$82,P14=$N$82),$L$82,IF(OR(P14=$M$83,P14=$N$83),$L$83,IF(OR(P14=$M$84,P14=$N$84),$L$84,(IF(OR(P14=$M$85,P14=$N$85),$L$85)))))))))</f>
        <v>0.6</v>
      </c>
      <c r="R14" s="2144" t="str">
        <f>+IF(P14="","",IF(P14="N/A","",IF(OR(P14=$M$81,P14=$N$81),$K$81,IF(OR(P14=$M$82,P14=$N$82),$K$82,IF(OR(P14=$M$83,P14=$N$83),$K$83,IF(OR(P14=$M$84,P14=$N$84),$K$84,IF(OR(P14=$M$85,P14=$N$85),$K$85)))))))</f>
        <v xml:space="preserve">Moderado </v>
      </c>
      <c r="S14" s="2185">
        <f>+IF(N14="",Q14,IF(Q14="",N14,IF(N14&gt;Q14,N14,Q14)))</f>
        <v>0.6</v>
      </c>
      <c r="T14" s="2144" t="str">
        <f>+IF(S14="","",IF(S14=$L$81,$K$81,IF(S14=$L$82,$K$82,IF(S14=$L$83,$K$83,IF(S14=$L$84,$K$84,IF(S14=$L$85,$K$85))))))</f>
        <v xml:space="preserve">Moderado </v>
      </c>
      <c r="U14" s="2179" t="s">
        <v>201</v>
      </c>
      <c r="V14" s="243">
        <v>1</v>
      </c>
      <c r="W14" s="2176" t="s">
        <v>470</v>
      </c>
      <c r="X14" s="1180" t="s">
        <v>471</v>
      </c>
      <c r="Y14" s="1182" t="s">
        <v>305</v>
      </c>
      <c r="Z14" s="1180" t="s">
        <v>472</v>
      </c>
      <c r="AA14" s="1180" t="s">
        <v>473</v>
      </c>
      <c r="AB14" s="1180" t="s">
        <v>474</v>
      </c>
      <c r="AC14" s="1147" t="s">
        <v>475</v>
      </c>
      <c r="AD14" s="1182" t="s">
        <v>197</v>
      </c>
      <c r="AE14" s="1182" t="str">
        <f t="shared" ref="AE14:AE20" si="0">IF(OR(AD14="Preventivo",AD14="Detectivo"),"Probabilidad",IF(AD14="Correctivo","Impacto",""))</f>
        <v>Probabilidad</v>
      </c>
      <c r="AF14" s="1182" t="s">
        <v>172</v>
      </c>
      <c r="AG14" s="1182" t="str">
        <f t="shared" ref="AG14:AG20" si="1">IF(AND(AD14="Preventivo",AF14="Automático"),"50%",IF(AND(AD14="Preventivo",AF14="Manual"),"40%",IF(AND(AD14="Detectivo",AF14="Automático"),"40%",IF(AND(AD14="Detectivo",AF14="Manual"),"30%",IF(AND(AD14="Correctivo",AF14="Automático"),"35%",IF(AND(AD14="Correctivo",AF14="Manual"),"25%",""))))))</f>
        <v>40%</v>
      </c>
      <c r="AH14" s="1182" t="s">
        <v>173</v>
      </c>
      <c r="AI14" s="1182" t="s">
        <v>174</v>
      </c>
      <c r="AJ14" s="1182" t="s">
        <v>175</v>
      </c>
      <c r="AK14" s="1187">
        <f>IFERROR(IF(AE14="Probabilidad",(K14-(+K14*AG14)),IF(AE14="Impacto",KK14,"")),"")</f>
        <v>0.24</v>
      </c>
      <c r="AL14" s="1187">
        <f t="shared" ref="AL14:AL20" si="2">+AK14</f>
        <v>0.24</v>
      </c>
      <c r="AM14" s="1189" t="str">
        <f t="shared" ref="AM14:AM20" si="3">IFERROR(IF(AK14="","",IF(AK14&lt;=0.2,"Muy Baja",IF(AK14&lt;=0.4,"Baja",IF(AK14&lt;=0.6,"Media",IF(AK14&lt;=0.8,"Alta","Muy Alta"))))),"")</f>
        <v>Baja</v>
      </c>
      <c r="AN14" s="269">
        <f>IF(AE14='[12]FORMULAS '!$G$60,S14-(S14*AG14),S14)</f>
        <v>0.6</v>
      </c>
      <c r="AO14" s="1185">
        <f>+AN14</f>
        <v>0.6</v>
      </c>
      <c r="AP14" s="703" t="str">
        <f>+IF(AN14="","",IF(AN14=$L$81,$K$81,IF(AN14=$L$82,$K$82,IF(AN14=$L$83,$K$83,IF(AN14=$L$84,$K$84,IF(AN14=$L$85,$K$85))))))</f>
        <v xml:space="preserve">Moderado </v>
      </c>
      <c r="AQ14" s="1181" t="s">
        <v>201</v>
      </c>
      <c r="AR14" s="2179" t="s">
        <v>204</v>
      </c>
      <c r="AS14" s="2182" t="s">
        <v>476</v>
      </c>
      <c r="AT14" s="2182" t="s">
        <v>470</v>
      </c>
      <c r="AU14" s="2182" t="s">
        <v>477</v>
      </c>
      <c r="AV14" s="2182" t="s">
        <v>478</v>
      </c>
      <c r="AW14" s="2168" t="s">
        <v>479</v>
      </c>
    </row>
    <row r="15" spans="1:49" ht="334.5" customHeight="1" x14ac:dyDescent="0.2">
      <c r="A15" s="182"/>
      <c r="B15" s="2154"/>
      <c r="C15" s="2157"/>
      <c r="D15" s="2139"/>
      <c r="E15" s="2160"/>
      <c r="F15" s="2160"/>
      <c r="G15" s="2171" t="s">
        <v>480</v>
      </c>
      <c r="H15" s="2139"/>
      <c r="I15" s="2163"/>
      <c r="J15" s="2174"/>
      <c r="K15" s="2186"/>
      <c r="L15" s="2136"/>
      <c r="M15" s="2139"/>
      <c r="N15" s="2142"/>
      <c r="O15" s="2145"/>
      <c r="P15" s="2139"/>
      <c r="Q15" s="2142"/>
      <c r="R15" s="2145"/>
      <c r="S15" s="2186"/>
      <c r="T15" s="2145"/>
      <c r="U15" s="2180"/>
      <c r="V15" s="1174">
        <v>2</v>
      </c>
      <c r="W15" s="2177"/>
      <c r="X15" s="1169" t="s">
        <v>481</v>
      </c>
      <c r="Y15" s="1171" t="s">
        <v>305</v>
      </c>
      <c r="Z15" s="1169" t="s">
        <v>482</v>
      </c>
      <c r="AA15" s="1169" t="s">
        <v>483</v>
      </c>
      <c r="AB15" s="1169" t="s">
        <v>484</v>
      </c>
      <c r="AC15" s="1143" t="s">
        <v>485</v>
      </c>
      <c r="AD15" s="1171" t="s">
        <v>171</v>
      </c>
      <c r="AE15" s="1171" t="str">
        <f t="shared" si="0"/>
        <v>Probabilidad</v>
      </c>
      <c r="AF15" s="1171" t="s">
        <v>172</v>
      </c>
      <c r="AG15" s="1171" t="str">
        <f t="shared" si="1"/>
        <v>30%</v>
      </c>
      <c r="AH15" s="1171" t="s">
        <v>173</v>
      </c>
      <c r="AI15" s="1171" t="s">
        <v>174</v>
      </c>
      <c r="AJ15" s="1171" t="s">
        <v>175</v>
      </c>
      <c r="AK15" s="236">
        <v>0.17</v>
      </c>
      <c r="AL15" s="236">
        <f t="shared" si="2"/>
        <v>0.17</v>
      </c>
      <c r="AM15" s="704" t="str">
        <f t="shared" si="3"/>
        <v>Muy Baja</v>
      </c>
      <c r="AN15" s="233">
        <v>0.6</v>
      </c>
      <c r="AO15" s="705">
        <f>+AN15</f>
        <v>0.6</v>
      </c>
      <c r="AP15" s="706" t="str">
        <f>+IF(AN15="","",IF(AN15=$L$81,$K$81,IF(AN15=$L$82,$K$82,IF(AN15=$L$83,$K$83,IF(AN15=$L$84,$K$84,IF(AN15=$L$85,$K$85))))))</f>
        <v xml:space="preserve">Moderado </v>
      </c>
      <c r="AQ15" s="1167" t="s">
        <v>201</v>
      </c>
      <c r="AR15" s="2180"/>
      <c r="AS15" s="2183"/>
      <c r="AT15" s="2183"/>
      <c r="AU15" s="2183"/>
      <c r="AV15" s="2183"/>
      <c r="AW15" s="2169"/>
    </row>
    <row r="16" spans="1:49" ht="334.5" customHeight="1" thickBot="1" x14ac:dyDescent="0.25">
      <c r="A16" s="182"/>
      <c r="B16" s="2154"/>
      <c r="C16" s="2158"/>
      <c r="D16" s="2140"/>
      <c r="E16" s="2161"/>
      <c r="F16" s="2161"/>
      <c r="G16" s="2161"/>
      <c r="H16" s="2140"/>
      <c r="I16" s="2164"/>
      <c r="J16" s="2175"/>
      <c r="K16" s="2187"/>
      <c r="L16" s="2137"/>
      <c r="M16" s="2140"/>
      <c r="N16" s="2143"/>
      <c r="O16" s="2146"/>
      <c r="P16" s="2140"/>
      <c r="Q16" s="2143"/>
      <c r="R16" s="2146"/>
      <c r="S16" s="2187"/>
      <c r="T16" s="2146"/>
      <c r="U16" s="2181"/>
      <c r="V16" s="1175">
        <v>3</v>
      </c>
      <c r="W16" s="2178"/>
      <c r="X16" s="1170" t="s">
        <v>481</v>
      </c>
      <c r="Y16" s="1170" t="s">
        <v>486</v>
      </c>
      <c r="Z16" s="1170" t="s">
        <v>487</v>
      </c>
      <c r="AA16" s="1176" t="s">
        <v>488</v>
      </c>
      <c r="AB16" s="1170" t="s">
        <v>489</v>
      </c>
      <c r="AC16" s="1165" t="s">
        <v>490</v>
      </c>
      <c r="AD16" s="1183" t="s">
        <v>284</v>
      </c>
      <c r="AE16" s="1172" t="str">
        <f t="shared" si="0"/>
        <v>Impacto</v>
      </c>
      <c r="AF16" s="1183" t="s">
        <v>172</v>
      </c>
      <c r="AG16" s="1183" t="str">
        <f t="shared" si="1"/>
        <v>25%</v>
      </c>
      <c r="AH16" s="1183" t="s">
        <v>173</v>
      </c>
      <c r="AI16" s="1183" t="s">
        <v>174</v>
      </c>
      <c r="AJ16" s="1183" t="s">
        <v>175</v>
      </c>
      <c r="AK16" s="707">
        <v>0.17</v>
      </c>
      <c r="AL16" s="707">
        <f t="shared" si="2"/>
        <v>0.17</v>
      </c>
      <c r="AM16" s="708" t="str">
        <f t="shared" si="3"/>
        <v>Muy Baja</v>
      </c>
      <c r="AN16" s="709">
        <v>0.45</v>
      </c>
      <c r="AO16" s="710">
        <f>+AN16</f>
        <v>0.45</v>
      </c>
      <c r="AP16" s="711" t="s">
        <v>231</v>
      </c>
      <c r="AQ16" s="712" t="s">
        <v>201</v>
      </c>
      <c r="AR16" s="2181"/>
      <c r="AS16" s="2184"/>
      <c r="AT16" s="2184"/>
      <c r="AU16" s="2184"/>
      <c r="AV16" s="2184"/>
      <c r="AW16" s="2170"/>
    </row>
    <row r="17" spans="1:50" ht="409.6" customHeight="1" thickTop="1" thickBot="1" x14ac:dyDescent="0.25">
      <c r="A17" s="182"/>
      <c r="B17" s="2154"/>
      <c r="C17" s="1150" t="s">
        <v>152</v>
      </c>
      <c r="D17" s="1145">
        <v>2</v>
      </c>
      <c r="E17" s="1280" t="s">
        <v>153</v>
      </c>
      <c r="F17" s="1280" t="s">
        <v>1120</v>
      </c>
      <c r="G17" s="1280" t="s">
        <v>1067</v>
      </c>
      <c r="H17" s="1280" t="s">
        <v>156</v>
      </c>
      <c r="I17" s="1281">
        <v>11</v>
      </c>
      <c r="J17" s="1282" t="s">
        <v>157</v>
      </c>
      <c r="K17" s="1283">
        <v>0.4</v>
      </c>
      <c r="L17" s="1284" t="s">
        <v>983</v>
      </c>
      <c r="M17" s="1280" t="s">
        <v>235</v>
      </c>
      <c r="N17" s="1283">
        <v>0.8</v>
      </c>
      <c r="O17" s="1285" t="s">
        <v>244</v>
      </c>
      <c r="P17" s="1280" t="s">
        <v>200</v>
      </c>
      <c r="Q17" s="1283">
        <v>0.6</v>
      </c>
      <c r="R17" s="1286" t="s">
        <v>231</v>
      </c>
      <c r="S17" s="1283">
        <v>0.6</v>
      </c>
      <c r="T17" s="1285" t="s">
        <v>234</v>
      </c>
      <c r="U17" s="1285" t="s">
        <v>202</v>
      </c>
      <c r="V17" s="1287">
        <v>1</v>
      </c>
      <c r="W17" s="1280" t="s">
        <v>1068</v>
      </c>
      <c r="X17" s="1288" t="s">
        <v>470</v>
      </c>
      <c r="Y17" s="1288" t="s">
        <v>305</v>
      </c>
      <c r="Z17" s="1288" t="s">
        <v>1114</v>
      </c>
      <c r="AA17" s="1288" t="s">
        <v>1117</v>
      </c>
      <c r="AB17" s="1288" t="s">
        <v>1118</v>
      </c>
      <c r="AC17" s="1288" t="s">
        <v>1043</v>
      </c>
      <c r="AD17" s="1289" t="s">
        <v>197</v>
      </c>
      <c r="AE17" s="1290" t="s">
        <v>217</v>
      </c>
      <c r="AF17" s="1290" t="s">
        <v>172</v>
      </c>
      <c r="AG17" s="1290" t="str">
        <f>IF(AND(AD17="Preventivo",AF17="Automático"),"50%",IF(AND(AD17="Preventivo",AF17="Manual"),"40%",IF(AND(AD17="Detectivo",AF17="Automático"),"40%",IF(AND(AD17="Detectivo",AF17="Manual"),"30%",IF(AND(AD17="Correctivo",AF17="Automático"),"35%",IF(AND(AD17="Correctivo",AF17="Manual"),"25%",""))))))</f>
        <v>40%</v>
      </c>
      <c r="AH17" s="1290" t="s">
        <v>173</v>
      </c>
      <c r="AI17" s="1290" t="s">
        <v>174</v>
      </c>
      <c r="AJ17" s="1290" t="s">
        <v>175</v>
      </c>
      <c r="AK17" s="1283">
        <v>0.24</v>
      </c>
      <c r="AL17" s="1283">
        <f>+AK17</f>
        <v>0.24</v>
      </c>
      <c r="AM17" s="1284" t="str">
        <f>IFERROR(IF(AK17="","",IF(AK17&lt;=0.2,"Muy Baja",IF(AK17&lt;=0.4,"Baja",IF(AK17&lt;=0.6,"Media",IF(AK17&lt;=0.8,"Alta","Muy Alta"))))),"")</f>
        <v>Baja</v>
      </c>
      <c r="AN17" s="1291">
        <v>0.6</v>
      </c>
      <c r="AO17" s="1291">
        <v>0.6</v>
      </c>
      <c r="AP17" s="754" t="str">
        <f>+IF(AN17="","",IF(AN17=$L$81,$K$81,IF(AN17=$L$82,$K$82,IF(AN17=$L$83,$K$83,IF(AN17=$L$84,$K$84,IF(AN17=$L$85,$K$85))))))</f>
        <v xml:space="preserve">Moderado </v>
      </c>
      <c r="AQ17" s="1286" t="s">
        <v>201</v>
      </c>
      <c r="AR17" s="1289" t="s">
        <v>204</v>
      </c>
      <c r="AS17" s="1280" t="s">
        <v>1119</v>
      </c>
      <c r="AT17" s="1292" t="s">
        <v>470</v>
      </c>
      <c r="AU17" s="1292" t="s">
        <v>478</v>
      </c>
      <c r="AV17" s="1292" t="s">
        <v>478</v>
      </c>
      <c r="AW17" s="1293" t="s">
        <v>1069</v>
      </c>
    </row>
    <row r="18" spans="1:50" ht="334.5" customHeight="1" thickTop="1" x14ac:dyDescent="0.2">
      <c r="A18" s="182"/>
      <c r="B18" s="2154"/>
      <c r="C18" s="2156" t="s">
        <v>152</v>
      </c>
      <c r="D18" s="2138">
        <v>3</v>
      </c>
      <c r="E18" s="2159" t="s">
        <v>491</v>
      </c>
      <c r="F18" s="2159" t="s">
        <v>492</v>
      </c>
      <c r="G18" s="2159" t="s">
        <v>493</v>
      </c>
      <c r="H18" s="2138" t="s">
        <v>156</v>
      </c>
      <c r="I18" s="2162">
        <v>4800</v>
      </c>
      <c r="J18" s="2173" t="s">
        <v>198</v>
      </c>
      <c r="K18" s="2185">
        <f>+IF(J18="","",IF(J18=$C$81,$D$81,IF(J18=$C$82,$D$82,IF(J18=$C$83,$D$83, IF(J18=$C$84,$D$84,IF(J18=$C$85,$D$85))))))</f>
        <v>0.8</v>
      </c>
      <c r="L18" s="2135" t="str">
        <f>+IF(J18="","",IF(J18=$C$81,$B$81,IF(J18=$C$82,$B$82,IF(J18=$C$83,$B$83, IF(J18=$C$84,$B$84,IF(J18=$C$85,$B$85))))))</f>
        <v>Alta</v>
      </c>
      <c r="M18" s="2138" t="s">
        <v>228</v>
      </c>
      <c r="N18" s="2141">
        <f>+IF(M18="","",IF(M18="N/A","",IF(OR(M18=$M$81,M18=$N$81),$L$81,IF(OR(M18=$M$82,M18=$N$82),$L$82,IF(OR(M18=$M$83,M18=$N$83),$L$83,IF(OR(M18=$M$84,M18=$N$84),$L$84,IF(OR(M18=$M$85,M18=$N$85),$L$85)))))))</f>
        <v>0.4</v>
      </c>
      <c r="O18" s="2144" t="str">
        <f>+IF(M18="","",IF(M18="N/A","",IF(OR(M18=$M$81,M18=$N$81),$K$81,IF(OR(M18=$M$82,M18=$N$82),$K$82,IF(OR(M18=$M$83,M18=$N$83),$K$83,IF(OR(M18=$M$84,M18=$N$84),$K$84,IF(OR(M18=$M$85,M18=$N$85),$K$85)))))))</f>
        <v>Menor</v>
      </c>
      <c r="P18" s="2138" t="s">
        <v>236</v>
      </c>
      <c r="Q18" s="2141">
        <f>+IF(P18="","",IF(P18="N/A","",IF(OR(P18=$M$81,P18=$N$81),$L$81,IF(OR(P18=$M$81,P18=$N$81),$L$81,IF(OR(P18=$M$82,P18=$N$82),$L$82,IF(OR(P18=$M$83,P18=$N$83),$L$83,IF(OR(P18=$M$84,P18=$N$84),$L$84,(IF(OR(P18=$M$85,P18=$N$85),$L$85)))))))))</f>
        <v>0.8</v>
      </c>
      <c r="R18" s="2144" t="str">
        <f>+IF(P18="","",IF(P18="N/A","",IF(OR(P18=$M$81,P18=$N$81),$K$81,IF(OR(P18=$M$82,P18=$N$82),$K$82,IF(OR(P18=$M$83,P18=$N$83),$K$83,IF(OR(P18=$M$84,P18=$N$84),$K$84,IF(OR(P18=$M$85,P18=$N$85),$K$85)))))))</f>
        <v xml:space="preserve">Mayor </v>
      </c>
      <c r="S18" s="2185">
        <f>+IF(N18="",Q18,IF(Q18="",N18,IF(N18&gt;Q18,N18,Q18)))</f>
        <v>0.8</v>
      </c>
      <c r="T18" s="2144" t="str">
        <f>+IF(S18="","",IF(S18=$L$81,$K$81,IF(S18=$L$82,$K$82,IF(S18=$L$83,$K$83,IF(S18=$L$84,$K$84,IF(S18=$L$85,$K$85))))))</f>
        <v xml:space="preserve">Mayor </v>
      </c>
      <c r="U18" s="2188" t="s">
        <v>245</v>
      </c>
      <c r="V18" s="1194">
        <v>1</v>
      </c>
      <c r="W18" s="2176" t="s">
        <v>494</v>
      </c>
      <c r="X18" s="1193" t="s">
        <v>165</v>
      </c>
      <c r="Y18" s="1149" t="s">
        <v>495</v>
      </c>
      <c r="Z18" s="1149" t="s">
        <v>496</v>
      </c>
      <c r="AA18" s="1149" t="s">
        <v>497</v>
      </c>
      <c r="AB18" s="1149" t="s">
        <v>498</v>
      </c>
      <c r="AC18" s="1149" t="s">
        <v>499</v>
      </c>
      <c r="AD18" s="1194" t="s">
        <v>197</v>
      </c>
      <c r="AE18" s="1194" t="str">
        <f t="shared" si="0"/>
        <v>Probabilidad</v>
      </c>
      <c r="AF18" s="1194" t="s">
        <v>172</v>
      </c>
      <c r="AG18" s="1194" t="str">
        <f t="shared" si="1"/>
        <v>40%</v>
      </c>
      <c r="AH18" s="1194" t="s">
        <v>173</v>
      </c>
      <c r="AI18" s="1194" t="s">
        <v>174</v>
      </c>
      <c r="AJ18" s="1194" t="s">
        <v>175</v>
      </c>
      <c r="AK18" s="1187">
        <f>IFERROR(IF(AE18="Probabilidad",(K18-(+K18*AG18)),IF(AE18="Impacto",KK18,"")),"")</f>
        <v>0.48</v>
      </c>
      <c r="AL18" s="1187">
        <f t="shared" si="2"/>
        <v>0.48</v>
      </c>
      <c r="AM18" s="1189" t="str">
        <f t="shared" si="3"/>
        <v>Media</v>
      </c>
      <c r="AN18" s="269">
        <f>IF(AE18='[12]FORMULAS '!$G$60,S18-(S18*AG18),S18)</f>
        <v>0.8</v>
      </c>
      <c r="AO18" s="1185">
        <f>+AN18</f>
        <v>0.8</v>
      </c>
      <c r="AP18" s="703" t="str">
        <f>+IF(AN18="","",IF(AN18=$L$81,$K$81,IF(AN18=$L$82,$K$82,IF(AN18=$L$83,$K$83,IF(AN18=$L$84,$K$84,IF(AN18=$L$85,$K$85))))))</f>
        <v xml:space="preserve">Mayor </v>
      </c>
      <c r="AQ18" s="1181" t="s">
        <v>202</v>
      </c>
      <c r="AR18" s="2179" t="s">
        <v>204</v>
      </c>
      <c r="AS18" s="2191" t="s">
        <v>500</v>
      </c>
      <c r="AT18" s="2191" t="s">
        <v>494</v>
      </c>
      <c r="AU18" s="2182" t="s">
        <v>477</v>
      </c>
      <c r="AV18" s="2182" t="s">
        <v>478</v>
      </c>
      <c r="AW18" s="2168" t="s">
        <v>501</v>
      </c>
    </row>
    <row r="19" spans="1:50" ht="334.5" customHeight="1" x14ac:dyDescent="0.2">
      <c r="A19" s="182"/>
      <c r="B19" s="2154"/>
      <c r="C19" s="2157"/>
      <c r="D19" s="2139"/>
      <c r="E19" s="2160"/>
      <c r="F19" s="2160"/>
      <c r="G19" s="2160"/>
      <c r="H19" s="2139"/>
      <c r="I19" s="2163"/>
      <c r="J19" s="2174"/>
      <c r="K19" s="2186"/>
      <c r="L19" s="2136"/>
      <c r="M19" s="2139"/>
      <c r="N19" s="2142"/>
      <c r="O19" s="2145"/>
      <c r="P19" s="2139"/>
      <c r="Q19" s="2142"/>
      <c r="R19" s="2145"/>
      <c r="S19" s="2186"/>
      <c r="T19" s="2145"/>
      <c r="U19" s="2189"/>
      <c r="V19" s="1194">
        <v>2</v>
      </c>
      <c r="W19" s="2177"/>
      <c r="X19" s="1169" t="s">
        <v>502</v>
      </c>
      <c r="Y19" s="1143" t="s">
        <v>495</v>
      </c>
      <c r="Z19" s="1143" t="s">
        <v>503</v>
      </c>
      <c r="AA19" s="1143" t="s">
        <v>504</v>
      </c>
      <c r="AB19" s="1143" t="s">
        <v>498</v>
      </c>
      <c r="AC19" s="1143" t="s">
        <v>499</v>
      </c>
      <c r="AD19" s="1194" t="s">
        <v>171</v>
      </c>
      <c r="AE19" s="1194" t="str">
        <f t="shared" si="0"/>
        <v>Probabilidad</v>
      </c>
      <c r="AF19" s="1194" t="s">
        <v>172</v>
      </c>
      <c r="AG19" s="1194" t="str">
        <f t="shared" si="1"/>
        <v>30%</v>
      </c>
      <c r="AH19" s="1194" t="s">
        <v>173</v>
      </c>
      <c r="AI19" s="1194" t="s">
        <v>174</v>
      </c>
      <c r="AJ19" s="1194" t="s">
        <v>175</v>
      </c>
      <c r="AK19" s="236">
        <v>0.34</v>
      </c>
      <c r="AL19" s="236">
        <f t="shared" si="2"/>
        <v>0.34</v>
      </c>
      <c r="AM19" s="704" t="str">
        <f t="shared" si="3"/>
        <v>Baja</v>
      </c>
      <c r="AN19" s="233">
        <v>0.8</v>
      </c>
      <c r="AO19" s="705">
        <v>0.8</v>
      </c>
      <c r="AP19" s="706" t="str">
        <f>+IF(AN19="","",IF(AN19=$L$81,$K$81,IF(AN19=$L$82,$K$82,IF(AN19=$L$83,$K$83,IF(AN19=$L$84,$K$84,IF(AN19=$L$85,$K$85))))))</f>
        <v xml:space="preserve">Mayor </v>
      </c>
      <c r="AQ19" s="1167" t="s">
        <v>202</v>
      </c>
      <c r="AR19" s="2180"/>
      <c r="AS19" s="2183"/>
      <c r="AT19" s="2183"/>
      <c r="AU19" s="2183"/>
      <c r="AV19" s="2183"/>
      <c r="AW19" s="2169"/>
    </row>
    <row r="20" spans="1:50" ht="315.75" customHeight="1" thickBot="1" x14ac:dyDescent="0.25">
      <c r="A20" s="182"/>
      <c r="B20" s="2154"/>
      <c r="C20" s="2158"/>
      <c r="D20" s="2140"/>
      <c r="E20" s="2172"/>
      <c r="F20" s="2172"/>
      <c r="G20" s="2172"/>
      <c r="H20" s="2140"/>
      <c r="I20" s="2164"/>
      <c r="J20" s="2175"/>
      <c r="K20" s="2187"/>
      <c r="L20" s="2137"/>
      <c r="M20" s="2140"/>
      <c r="N20" s="2143"/>
      <c r="O20" s="2146"/>
      <c r="P20" s="2140"/>
      <c r="Q20" s="2143"/>
      <c r="R20" s="2146"/>
      <c r="S20" s="2187"/>
      <c r="T20" s="2146"/>
      <c r="U20" s="2190"/>
      <c r="V20" s="1174">
        <v>3</v>
      </c>
      <c r="W20" s="2178"/>
      <c r="X20" s="1169" t="s">
        <v>505</v>
      </c>
      <c r="Y20" s="1143" t="s">
        <v>495</v>
      </c>
      <c r="Z20" s="1169" t="s">
        <v>506</v>
      </c>
      <c r="AA20" s="1169" t="s">
        <v>507</v>
      </c>
      <c r="AB20" s="1143" t="s">
        <v>508</v>
      </c>
      <c r="AC20" s="1169" t="s">
        <v>509</v>
      </c>
      <c r="AD20" s="1194" t="s">
        <v>171</v>
      </c>
      <c r="AE20" s="1194" t="str">
        <f t="shared" si="0"/>
        <v>Probabilidad</v>
      </c>
      <c r="AF20" s="1194" t="s">
        <v>172</v>
      </c>
      <c r="AG20" s="1194" t="str">
        <f t="shared" si="1"/>
        <v>30%</v>
      </c>
      <c r="AH20" s="1194" t="s">
        <v>173</v>
      </c>
      <c r="AI20" s="1194" t="s">
        <v>174</v>
      </c>
      <c r="AJ20" s="1194" t="s">
        <v>175</v>
      </c>
      <c r="AK20" s="267">
        <v>0.24</v>
      </c>
      <c r="AL20" s="267">
        <f t="shared" si="2"/>
        <v>0.24</v>
      </c>
      <c r="AM20" s="713" t="str">
        <f t="shared" si="3"/>
        <v>Baja</v>
      </c>
      <c r="AN20" s="709">
        <v>0.8</v>
      </c>
      <c r="AO20" s="714">
        <v>0.8</v>
      </c>
      <c r="AP20" s="715" t="str">
        <f>+IF(AN20="","",IF(AN20=$L$81,$K$81,IF(AN20=$L$82,$K$82,IF(AN20=$L$83,$K$83,IF(AN20=$L$84,$K$84,IF(AN20=$L$85,$K$85))))))</f>
        <v xml:space="preserve">Mayor </v>
      </c>
      <c r="AQ20" s="1168" t="s">
        <v>202</v>
      </c>
      <c r="AR20" s="2181"/>
      <c r="AS20" s="2184"/>
      <c r="AT20" s="2184"/>
      <c r="AU20" s="2184"/>
      <c r="AV20" s="2184"/>
      <c r="AW20" s="2170"/>
    </row>
    <row r="21" spans="1:50" ht="409.5" customHeight="1" thickTop="1" thickBot="1" x14ac:dyDescent="0.25">
      <c r="A21" s="182"/>
      <c r="B21" s="2154"/>
      <c r="C21" s="716" t="s">
        <v>263</v>
      </c>
      <c r="D21" s="258">
        <v>4</v>
      </c>
      <c r="E21" s="258" t="s">
        <v>510</v>
      </c>
      <c r="F21" s="717" t="s">
        <v>511</v>
      </c>
      <c r="G21" s="258" t="s">
        <v>512</v>
      </c>
      <c r="H21" s="257" t="s">
        <v>156</v>
      </c>
      <c r="I21" s="259">
        <v>150</v>
      </c>
      <c r="J21" s="718" t="s">
        <v>230</v>
      </c>
      <c r="K21" s="719">
        <v>0.6</v>
      </c>
      <c r="L21" s="720" t="s">
        <v>379</v>
      </c>
      <c r="M21" s="257" t="s">
        <v>232</v>
      </c>
      <c r="N21" s="721">
        <v>0.6</v>
      </c>
      <c r="O21" s="720" t="s">
        <v>231</v>
      </c>
      <c r="P21" s="257" t="s">
        <v>200</v>
      </c>
      <c r="Q21" s="721">
        <v>0.6</v>
      </c>
      <c r="R21" s="722" t="s">
        <v>231</v>
      </c>
      <c r="S21" s="719">
        <v>0.6</v>
      </c>
      <c r="T21" s="722" t="s">
        <v>231</v>
      </c>
      <c r="U21" s="723" t="s">
        <v>201</v>
      </c>
      <c r="V21" s="724">
        <v>1</v>
      </c>
      <c r="W21" s="255" t="s">
        <v>513</v>
      </c>
      <c r="X21" s="257" t="s">
        <v>514</v>
      </c>
      <c r="Y21" s="257" t="s">
        <v>515</v>
      </c>
      <c r="Z21" s="258" t="s">
        <v>516</v>
      </c>
      <c r="AA21" s="257" t="s">
        <v>517</v>
      </c>
      <c r="AB21" s="257" t="s">
        <v>518</v>
      </c>
      <c r="AC21" s="258" t="s">
        <v>519</v>
      </c>
      <c r="AD21" s="259" t="s">
        <v>197</v>
      </c>
      <c r="AE21" s="259" t="s">
        <v>217</v>
      </c>
      <c r="AF21" s="259" t="s">
        <v>172</v>
      </c>
      <c r="AG21" s="259" t="s">
        <v>520</v>
      </c>
      <c r="AH21" s="259" t="s">
        <v>173</v>
      </c>
      <c r="AI21" s="259" t="s">
        <v>174</v>
      </c>
      <c r="AJ21" s="259" t="s">
        <v>175</v>
      </c>
      <c r="AK21" s="268">
        <v>0.36</v>
      </c>
      <c r="AL21" s="268">
        <v>0.36</v>
      </c>
      <c r="AM21" s="725" t="s">
        <v>227</v>
      </c>
      <c r="AN21" s="726">
        <v>0.6</v>
      </c>
      <c r="AO21" s="726">
        <v>0.6</v>
      </c>
      <c r="AP21" s="727" t="s">
        <v>231</v>
      </c>
      <c r="AQ21" s="1161" t="s">
        <v>201</v>
      </c>
      <c r="AR21" s="1161" t="s">
        <v>204</v>
      </c>
      <c r="AS21" s="1154" t="s">
        <v>521</v>
      </c>
      <c r="AT21" s="1154" t="s">
        <v>522</v>
      </c>
      <c r="AU21" s="728" t="s">
        <v>477</v>
      </c>
      <c r="AV21" s="728" t="s">
        <v>478</v>
      </c>
      <c r="AW21" s="1179" t="s">
        <v>523</v>
      </c>
    </row>
    <row r="22" spans="1:50" ht="409.6" customHeight="1" thickTop="1" x14ac:dyDescent="0.55000000000000004">
      <c r="A22" s="182"/>
      <c r="B22" s="2154"/>
      <c r="C22" s="2156" t="s">
        <v>152</v>
      </c>
      <c r="D22" s="2138">
        <v>5</v>
      </c>
      <c r="E22" s="2159" t="s">
        <v>524</v>
      </c>
      <c r="F22" s="2159" t="s">
        <v>525</v>
      </c>
      <c r="G22" s="2159" t="s">
        <v>526</v>
      </c>
      <c r="H22" s="2138" t="s">
        <v>156</v>
      </c>
      <c r="I22" s="2162">
        <v>3000</v>
      </c>
      <c r="J22" s="2173" t="s">
        <v>198</v>
      </c>
      <c r="K22" s="2185">
        <v>0.8</v>
      </c>
      <c r="L22" s="2135" t="s">
        <v>199</v>
      </c>
      <c r="M22" s="729"/>
      <c r="N22" s="2141">
        <v>0.8</v>
      </c>
      <c r="O22" s="2144" t="s">
        <v>234</v>
      </c>
      <c r="P22" s="2138" t="s">
        <v>200</v>
      </c>
      <c r="Q22" s="2141">
        <v>0.8</v>
      </c>
      <c r="R22" s="2144" t="s">
        <v>234</v>
      </c>
      <c r="S22" s="2185">
        <f>+IF(N22="",Q22,IF(Q22="",N22,IF(N22&gt;Q22,N22,Q22)))</f>
        <v>0.8</v>
      </c>
      <c r="T22" s="2144" t="str">
        <f>+IF(S22="","",IF(S22=$L$81,$K$81,IF(S22=$L$82,$K$82,IF(S22=$L$83,$K$83,IF(S22=$L$84,$K$84,IF(S22=$L$85,$K$85))))))</f>
        <v xml:space="preserve">Mayor </v>
      </c>
      <c r="U22" s="2179" t="s">
        <v>245</v>
      </c>
      <c r="V22" s="2162">
        <v>1</v>
      </c>
      <c r="W22" s="2176" t="s">
        <v>470</v>
      </c>
      <c r="X22" s="2176" t="s">
        <v>527</v>
      </c>
      <c r="Y22" s="2176" t="s">
        <v>528</v>
      </c>
      <c r="Z22" s="2176" t="s">
        <v>529</v>
      </c>
      <c r="AA22" s="2176" t="s">
        <v>530</v>
      </c>
      <c r="AB22" s="2159" t="s">
        <v>531</v>
      </c>
      <c r="AC22" s="2176" t="s">
        <v>532</v>
      </c>
      <c r="AD22" s="2201" t="s">
        <v>197</v>
      </c>
      <c r="AE22" s="2201" t="s">
        <v>217</v>
      </c>
      <c r="AF22" s="2201" t="s">
        <v>172</v>
      </c>
      <c r="AG22" s="2201" t="s">
        <v>520</v>
      </c>
      <c r="AH22" s="2201" t="s">
        <v>173</v>
      </c>
      <c r="AI22" s="2201" t="s">
        <v>174</v>
      </c>
      <c r="AJ22" s="2201" t="s">
        <v>175</v>
      </c>
      <c r="AK22" s="2203">
        <v>0.48</v>
      </c>
      <c r="AL22" s="2203">
        <v>0.48</v>
      </c>
      <c r="AM22" s="2205" t="str">
        <f>IFERROR(IF(AK22="","",IF(AK22&lt;=0.2,"Muy Baja",IF(AK22&lt;=0.4,"Baja",IF(AK22&lt;=0.6,"Media",IF(AK22&lt;=0.8,"Alta","Muy Alta"))))),"")</f>
        <v>Media</v>
      </c>
      <c r="AN22" s="2195">
        <f>IF(AE22='[12]FORMULAS '!$G$60,S22-(S22*AG22),S22)</f>
        <v>0.8</v>
      </c>
      <c r="AO22" s="2197">
        <f>+AN22</f>
        <v>0.8</v>
      </c>
      <c r="AP22" s="2199" t="s">
        <v>234</v>
      </c>
      <c r="AQ22" s="2179" t="s">
        <v>202</v>
      </c>
      <c r="AR22" s="2179" t="s">
        <v>204</v>
      </c>
      <c r="AS22" s="2176" t="s">
        <v>533</v>
      </c>
      <c r="AT22" s="2176" t="s">
        <v>534</v>
      </c>
      <c r="AU22" s="2176" t="s">
        <v>477</v>
      </c>
      <c r="AV22" s="2176" t="s">
        <v>478</v>
      </c>
      <c r="AW22" s="2192" t="s">
        <v>535</v>
      </c>
      <c r="AX22" s="730"/>
    </row>
    <row r="23" spans="1:50" ht="408.75" customHeight="1" x14ac:dyDescent="0.55000000000000004">
      <c r="A23" s="182"/>
      <c r="B23" s="2154"/>
      <c r="C23" s="2157"/>
      <c r="D23" s="2139"/>
      <c r="E23" s="2160"/>
      <c r="F23" s="2160"/>
      <c r="G23" s="2160"/>
      <c r="H23" s="2139"/>
      <c r="I23" s="2163"/>
      <c r="J23" s="2174"/>
      <c r="K23" s="2186"/>
      <c r="L23" s="2136"/>
      <c r="M23" s="731"/>
      <c r="N23" s="2142"/>
      <c r="O23" s="2145"/>
      <c r="P23" s="2139"/>
      <c r="Q23" s="2142"/>
      <c r="R23" s="2145"/>
      <c r="S23" s="2186"/>
      <c r="T23" s="2145"/>
      <c r="U23" s="2180"/>
      <c r="V23" s="2208"/>
      <c r="W23" s="2207"/>
      <c r="X23" s="2207"/>
      <c r="Y23" s="2207"/>
      <c r="Z23" s="2207"/>
      <c r="AA23" s="2207"/>
      <c r="AB23" s="2172"/>
      <c r="AC23" s="2207"/>
      <c r="AD23" s="2202"/>
      <c r="AE23" s="2202"/>
      <c r="AF23" s="2202"/>
      <c r="AG23" s="2202"/>
      <c r="AH23" s="2202"/>
      <c r="AI23" s="2202"/>
      <c r="AJ23" s="2202"/>
      <c r="AK23" s="2204"/>
      <c r="AL23" s="2204"/>
      <c r="AM23" s="2206"/>
      <c r="AN23" s="2196"/>
      <c r="AO23" s="2198"/>
      <c r="AP23" s="2200"/>
      <c r="AQ23" s="2180"/>
      <c r="AR23" s="2180"/>
      <c r="AS23" s="2177"/>
      <c r="AT23" s="2177"/>
      <c r="AU23" s="2177"/>
      <c r="AV23" s="2177"/>
      <c r="AW23" s="2193"/>
      <c r="AX23" s="730"/>
    </row>
    <row r="24" spans="1:50" ht="386.25" customHeight="1" x14ac:dyDescent="0.55000000000000004">
      <c r="A24" s="182"/>
      <c r="B24" s="2154"/>
      <c r="C24" s="2157"/>
      <c r="D24" s="2139"/>
      <c r="E24" s="2160"/>
      <c r="F24" s="2160"/>
      <c r="G24" s="2172"/>
      <c r="H24" s="2139"/>
      <c r="I24" s="2163"/>
      <c r="J24" s="2174"/>
      <c r="K24" s="2186"/>
      <c r="L24" s="2136"/>
      <c r="M24" s="731"/>
      <c r="N24" s="2142"/>
      <c r="O24" s="2145"/>
      <c r="P24" s="2139"/>
      <c r="Q24" s="2142"/>
      <c r="R24" s="2145"/>
      <c r="S24" s="2186"/>
      <c r="T24" s="2145"/>
      <c r="U24" s="2180"/>
      <c r="V24" s="1174">
        <v>2</v>
      </c>
      <c r="W24" s="1169" t="s">
        <v>470</v>
      </c>
      <c r="X24" s="1162" t="s">
        <v>527</v>
      </c>
      <c r="Y24" s="1169" t="s">
        <v>536</v>
      </c>
      <c r="Z24" s="1169" t="s">
        <v>537</v>
      </c>
      <c r="AA24" s="1169" t="s">
        <v>538</v>
      </c>
      <c r="AB24" s="1143" t="s">
        <v>539</v>
      </c>
      <c r="AC24" s="1169" t="s">
        <v>540</v>
      </c>
      <c r="AD24" s="1153" t="s">
        <v>171</v>
      </c>
      <c r="AE24" s="1171" t="s">
        <v>217</v>
      </c>
      <c r="AF24" s="1153" t="s">
        <v>172</v>
      </c>
      <c r="AG24" s="1153" t="s">
        <v>541</v>
      </c>
      <c r="AH24" s="1153" t="s">
        <v>173</v>
      </c>
      <c r="AI24" s="1153" t="s">
        <v>174</v>
      </c>
      <c r="AJ24" s="1153" t="s">
        <v>175</v>
      </c>
      <c r="AK24" s="1188">
        <v>0.34</v>
      </c>
      <c r="AL24" s="1188">
        <f>+AK24</f>
        <v>0.34</v>
      </c>
      <c r="AM24" s="1190" t="str">
        <f t="shared" ref="AM24:AM40" si="4">IFERROR(IF(AK24="","",IF(AK24&lt;=0.2,"Muy Baja",IF(AK24&lt;=0.4,"Baja",IF(AK24&lt;=0.6,"Media",IF(AK24&lt;=0.8,"Alta","Muy Alta"))))),"")</f>
        <v>Baja</v>
      </c>
      <c r="AN24" s="1192">
        <v>0.8</v>
      </c>
      <c r="AO24" s="233">
        <f>+AN24</f>
        <v>0.8</v>
      </c>
      <c r="AP24" s="1186" t="s">
        <v>234</v>
      </c>
      <c r="AQ24" s="732" t="s">
        <v>202</v>
      </c>
      <c r="AR24" s="2180"/>
      <c r="AS24" s="2177"/>
      <c r="AT24" s="2177"/>
      <c r="AU24" s="2177"/>
      <c r="AV24" s="2177"/>
      <c r="AW24" s="2193"/>
      <c r="AX24" s="730"/>
    </row>
    <row r="25" spans="1:50" ht="386.25" customHeight="1" x14ac:dyDescent="0.55000000000000004">
      <c r="A25" s="182"/>
      <c r="B25" s="2154"/>
      <c r="C25" s="2157"/>
      <c r="D25" s="2139"/>
      <c r="E25" s="2160"/>
      <c r="F25" s="2160"/>
      <c r="G25" s="1143" t="s">
        <v>542</v>
      </c>
      <c r="H25" s="2139"/>
      <c r="I25" s="2163"/>
      <c r="J25" s="2174"/>
      <c r="K25" s="2186"/>
      <c r="L25" s="2136"/>
      <c r="M25" s="731" t="s">
        <v>240</v>
      </c>
      <c r="N25" s="2142"/>
      <c r="O25" s="2145"/>
      <c r="P25" s="2139"/>
      <c r="Q25" s="2142"/>
      <c r="R25" s="2145"/>
      <c r="S25" s="2186"/>
      <c r="T25" s="2145"/>
      <c r="U25" s="2180"/>
      <c r="V25" s="1174">
        <v>3</v>
      </c>
      <c r="W25" s="1169" t="s">
        <v>470</v>
      </c>
      <c r="X25" s="1169" t="s">
        <v>543</v>
      </c>
      <c r="Y25" s="1169" t="s">
        <v>544</v>
      </c>
      <c r="Z25" s="1169" t="s">
        <v>545</v>
      </c>
      <c r="AA25" s="1169" t="s">
        <v>546</v>
      </c>
      <c r="AB25" s="1143" t="s">
        <v>547</v>
      </c>
      <c r="AC25" s="1169" t="s">
        <v>548</v>
      </c>
      <c r="AD25" s="1171" t="s">
        <v>171</v>
      </c>
      <c r="AE25" s="1171" t="s">
        <v>217</v>
      </c>
      <c r="AF25" s="1153" t="s">
        <v>172</v>
      </c>
      <c r="AG25" s="1153" t="s">
        <v>541</v>
      </c>
      <c r="AH25" s="1153" t="s">
        <v>173</v>
      </c>
      <c r="AI25" s="1153" t="s">
        <v>174</v>
      </c>
      <c r="AJ25" s="1153" t="s">
        <v>175</v>
      </c>
      <c r="AK25" s="236">
        <v>0.24</v>
      </c>
      <c r="AL25" s="236">
        <v>0.24</v>
      </c>
      <c r="AM25" s="704" t="str">
        <f t="shared" si="4"/>
        <v>Baja</v>
      </c>
      <c r="AN25" s="233">
        <v>0.8</v>
      </c>
      <c r="AO25" s="233">
        <v>0.8</v>
      </c>
      <c r="AP25" s="1166" t="s">
        <v>234</v>
      </c>
      <c r="AQ25" s="732" t="s">
        <v>202</v>
      </c>
      <c r="AR25" s="2180"/>
      <c r="AS25" s="2177"/>
      <c r="AT25" s="2177"/>
      <c r="AU25" s="2177"/>
      <c r="AV25" s="2177"/>
      <c r="AW25" s="2193"/>
      <c r="AX25" s="730"/>
    </row>
    <row r="26" spans="1:50" ht="409.6" customHeight="1" x14ac:dyDescent="0.55000000000000004">
      <c r="A26" s="182"/>
      <c r="B26" s="2154"/>
      <c r="C26" s="2157"/>
      <c r="D26" s="2139"/>
      <c r="E26" s="2160"/>
      <c r="F26" s="2160"/>
      <c r="G26" s="2171" t="s">
        <v>549</v>
      </c>
      <c r="H26" s="2139"/>
      <c r="I26" s="2163"/>
      <c r="J26" s="2174"/>
      <c r="K26" s="2186"/>
      <c r="L26" s="2136"/>
      <c r="M26" s="731"/>
      <c r="N26" s="2142"/>
      <c r="O26" s="2145"/>
      <c r="P26" s="2139"/>
      <c r="Q26" s="2142"/>
      <c r="R26" s="2145"/>
      <c r="S26" s="2186"/>
      <c r="T26" s="2145"/>
      <c r="U26" s="2180"/>
      <c r="V26" s="1151">
        <v>4</v>
      </c>
      <c r="W26" s="1169" t="s">
        <v>470</v>
      </c>
      <c r="X26" s="1162" t="s">
        <v>527</v>
      </c>
      <c r="Y26" s="1169" t="s">
        <v>550</v>
      </c>
      <c r="Z26" s="1213" t="s">
        <v>551</v>
      </c>
      <c r="AA26" s="1213" t="s">
        <v>552</v>
      </c>
      <c r="AB26" s="1144" t="s">
        <v>553</v>
      </c>
      <c r="AC26" s="1213" t="s">
        <v>554</v>
      </c>
      <c r="AD26" s="1171" t="s">
        <v>197</v>
      </c>
      <c r="AE26" s="1171" t="s">
        <v>217</v>
      </c>
      <c r="AF26" s="1153" t="s">
        <v>172</v>
      </c>
      <c r="AG26" s="1153" t="s">
        <v>520</v>
      </c>
      <c r="AH26" s="1153" t="s">
        <v>173</v>
      </c>
      <c r="AI26" s="1153" t="s">
        <v>174</v>
      </c>
      <c r="AJ26" s="1153" t="s">
        <v>175</v>
      </c>
      <c r="AK26" s="1188">
        <v>0.14000000000000001</v>
      </c>
      <c r="AL26" s="1188">
        <f>+AK26</f>
        <v>0.14000000000000001</v>
      </c>
      <c r="AM26" s="1190" t="str">
        <f t="shared" si="4"/>
        <v>Muy Baja</v>
      </c>
      <c r="AN26" s="1192">
        <v>0.8</v>
      </c>
      <c r="AO26" s="1192">
        <v>0.8</v>
      </c>
      <c r="AP26" s="1166" t="s">
        <v>234</v>
      </c>
      <c r="AQ26" s="732" t="s">
        <v>202</v>
      </c>
      <c r="AR26" s="2180"/>
      <c r="AS26" s="2177"/>
      <c r="AT26" s="2177"/>
      <c r="AU26" s="2177"/>
      <c r="AV26" s="2177"/>
      <c r="AW26" s="2193"/>
      <c r="AX26" s="730"/>
    </row>
    <row r="27" spans="1:50" ht="409.6" customHeight="1" x14ac:dyDescent="0.55000000000000004">
      <c r="A27" s="182"/>
      <c r="B27" s="2154"/>
      <c r="C27" s="2157"/>
      <c r="D27" s="2139"/>
      <c r="E27" s="2160"/>
      <c r="F27" s="2160"/>
      <c r="G27" s="2172"/>
      <c r="H27" s="2139"/>
      <c r="I27" s="2163"/>
      <c r="J27" s="2174"/>
      <c r="K27" s="2186"/>
      <c r="L27" s="2136"/>
      <c r="M27" s="731"/>
      <c r="N27" s="2142"/>
      <c r="O27" s="2145"/>
      <c r="P27" s="2139"/>
      <c r="Q27" s="2142"/>
      <c r="R27" s="2145"/>
      <c r="S27" s="2186"/>
      <c r="T27" s="2145"/>
      <c r="U27" s="2180"/>
      <c r="V27" s="1151">
        <v>5</v>
      </c>
      <c r="W27" s="1213" t="s">
        <v>470</v>
      </c>
      <c r="X27" s="1169" t="s">
        <v>527</v>
      </c>
      <c r="Y27" s="733" t="s">
        <v>555</v>
      </c>
      <c r="Z27" s="1213" t="s">
        <v>556</v>
      </c>
      <c r="AA27" s="1144" t="s">
        <v>557</v>
      </c>
      <c r="AB27" s="1144" t="s">
        <v>558</v>
      </c>
      <c r="AC27" s="1213" t="s">
        <v>559</v>
      </c>
      <c r="AD27" s="1171" t="s">
        <v>171</v>
      </c>
      <c r="AE27" s="1171" t="s">
        <v>217</v>
      </c>
      <c r="AF27" s="1153" t="s">
        <v>172</v>
      </c>
      <c r="AG27" s="1153" t="s">
        <v>541</v>
      </c>
      <c r="AH27" s="1153" t="s">
        <v>173</v>
      </c>
      <c r="AI27" s="1153" t="s">
        <v>174</v>
      </c>
      <c r="AJ27" s="1153" t="s">
        <v>175</v>
      </c>
      <c r="AK27" s="1188">
        <v>0.1</v>
      </c>
      <c r="AL27" s="1188">
        <v>0.1</v>
      </c>
      <c r="AM27" s="1190" t="str">
        <f t="shared" si="4"/>
        <v>Muy Baja</v>
      </c>
      <c r="AN27" s="1192">
        <v>0.8</v>
      </c>
      <c r="AO27" s="1192">
        <v>0.8</v>
      </c>
      <c r="AP27" s="1166" t="s">
        <v>234</v>
      </c>
      <c r="AQ27" s="732" t="s">
        <v>202</v>
      </c>
      <c r="AR27" s="2180"/>
      <c r="AS27" s="2177"/>
      <c r="AT27" s="2177"/>
      <c r="AU27" s="2177"/>
      <c r="AV27" s="2177"/>
      <c r="AW27" s="2193"/>
      <c r="AX27" s="730"/>
    </row>
    <row r="28" spans="1:50" ht="264" customHeight="1" x14ac:dyDescent="0.55000000000000004">
      <c r="A28" s="182"/>
      <c r="B28" s="2154"/>
      <c r="C28" s="2157"/>
      <c r="D28" s="2139"/>
      <c r="E28" s="2160"/>
      <c r="F28" s="2160"/>
      <c r="G28" s="2171" t="s">
        <v>560</v>
      </c>
      <c r="H28" s="2139"/>
      <c r="I28" s="2163"/>
      <c r="J28" s="2174"/>
      <c r="K28" s="2186"/>
      <c r="L28" s="2136"/>
      <c r="M28" s="731"/>
      <c r="N28" s="2142"/>
      <c r="O28" s="2145"/>
      <c r="P28" s="2139"/>
      <c r="Q28" s="2142"/>
      <c r="R28" s="2145"/>
      <c r="S28" s="2186"/>
      <c r="T28" s="2145"/>
      <c r="U28" s="2180"/>
      <c r="V28" s="1174">
        <v>6</v>
      </c>
      <c r="W28" s="1169" t="s">
        <v>470</v>
      </c>
      <c r="X28" s="1169" t="s">
        <v>527</v>
      </c>
      <c r="Y28" s="278" t="s">
        <v>561</v>
      </c>
      <c r="Z28" s="278" t="s">
        <v>562</v>
      </c>
      <c r="AA28" s="1144" t="s">
        <v>563</v>
      </c>
      <c r="AB28" s="1144" t="s">
        <v>564</v>
      </c>
      <c r="AC28" s="1213" t="s">
        <v>565</v>
      </c>
      <c r="AD28" s="1171" t="s">
        <v>197</v>
      </c>
      <c r="AE28" s="1171" t="s">
        <v>217</v>
      </c>
      <c r="AF28" s="1153" t="s">
        <v>172</v>
      </c>
      <c r="AG28" s="1153" t="s">
        <v>520</v>
      </c>
      <c r="AH28" s="1153" t="s">
        <v>173</v>
      </c>
      <c r="AI28" s="1153" t="s">
        <v>174</v>
      </c>
      <c r="AJ28" s="1153" t="s">
        <v>175</v>
      </c>
      <c r="AK28" s="236">
        <v>0.06</v>
      </c>
      <c r="AL28" s="236">
        <f>+AK28</f>
        <v>0.06</v>
      </c>
      <c r="AM28" s="704" t="str">
        <f t="shared" si="4"/>
        <v>Muy Baja</v>
      </c>
      <c r="AN28" s="1192">
        <v>0.8</v>
      </c>
      <c r="AO28" s="233">
        <v>0.8</v>
      </c>
      <c r="AP28" s="1166" t="s">
        <v>234</v>
      </c>
      <c r="AQ28" s="732" t="s">
        <v>202</v>
      </c>
      <c r="AR28" s="2180"/>
      <c r="AS28" s="2177"/>
      <c r="AT28" s="2177"/>
      <c r="AU28" s="2177"/>
      <c r="AV28" s="2177"/>
      <c r="AW28" s="2193"/>
      <c r="AX28" s="730"/>
    </row>
    <row r="29" spans="1:50" ht="361.5" customHeight="1" x14ac:dyDescent="0.55000000000000004">
      <c r="A29" s="182"/>
      <c r="B29" s="2154"/>
      <c r="C29" s="2157"/>
      <c r="D29" s="2139"/>
      <c r="E29" s="2160"/>
      <c r="F29" s="2160"/>
      <c r="G29" s="2172"/>
      <c r="H29" s="2139"/>
      <c r="I29" s="2163"/>
      <c r="J29" s="2174"/>
      <c r="K29" s="2186"/>
      <c r="L29" s="2136"/>
      <c r="M29" s="731"/>
      <c r="N29" s="2142"/>
      <c r="O29" s="2145"/>
      <c r="P29" s="2139"/>
      <c r="Q29" s="2142"/>
      <c r="R29" s="2145"/>
      <c r="S29" s="2186"/>
      <c r="T29" s="2145"/>
      <c r="U29" s="2180"/>
      <c r="V29" s="1174">
        <v>7</v>
      </c>
      <c r="W29" s="1169" t="s">
        <v>470</v>
      </c>
      <c r="X29" s="1169" t="s">
        <v>527</v>
      </c>
      <c r="Y29" s="278" t="s">
        <v>566</v>
      </c>
      <c r="Z29" s="278" t="s">
        <v>567</v>
      </c>
      <c r="AA29" s="1213" t="s">
        <v>568</v>
      </c>
      <c r="AB29" s="1144" t="s">
        <v>569</v>
      </c>
      <c r="AC29" s="1213" t="s">
        <v>570</v>
      </c>
      <c r="AD29" s="1171" t="s">
        <v>197</v>
      </c>
      <c r="AE29" s="1171" t="s">
        <v>217</v>
      </c>
      <c r="AF29" s="1153" t="s">
        <v>172</v>
      </c>
      <c r="AG29" s="1153" t="s">
        <v>520</v>
      </c>
      <c r="AH29" s="1153" t="s">
        <v>173</v>
      </c>
      <c r="AI29" s="1153" t="s">
        <v>174</v>
      </c>
      <c r="AJ29" s="1153" t="s">
        <v>175</v>
      </c>
      <c r="AK29" s="236">
        <v>0.04</v>
      </c>
      <c r="AL29" s="236">
        <f>+AK29</f>
        <v>0.04</v>
      </c>
      <c r="AM29" s="704" t="str">
        <f t="shared" si="4"/>
        <v>Muy Baja</v>
      </c>
      <c r="AN29" s="233">
        <v>0.8</v>
      </c>
      <c r="AO29" s="233">
        <v>0.8</v>
      </c>
      <c r="AP29" s="1166" t="s">
        <v>234</v>
      </c>
      <c r="AQ29" s="732" t="s">
        <v>202</v>
      </c>
      <c r="AR29" s="2180"/>
      <c r="AS29" s="2177"/>
      <c r="AT29" s="2177"/>
      <c r="AU29" s="2177"/>
      <c r="AV29" s="2177"/>
      <c r="AW29" s="2193"/>
      <c r="AX29" s="730"/>
    </row>
    <row r="30" spans="1:50" ht="409.6" customHeight="1" thickBot="1" x14ac:dyDescent="0.6">
      <c r="A30" s="182"/>
      <c r="B30" s="2154"/>
      <c r="C30" s="2157"/>
      <c r="D30" s="2140"/>
      <c r="E30" s="2160"/>
      <c r="F30" s="2160"/>
      <c r="G30" s="1165" t="s">
        <v>571</v>
      </c>
      <c r="H30" s="2140"/>
      <c r="I30" s="2164"/>
      <c r="J30" s="2175"/>
      <c r="K30" s="2187"/>
      <c r="L30" s="2137"/>
      <c r="M30" s="249"/>
      <c r="N30" s="2143"/>
      <c r="O30" s="2146"/>
      <c r="P30" s="2140"/>
      <c r="Q30" s="2143"/>
      <c r="R30" s="2146"/>
      <c r="S30" s="2187"/>
      <c r="T30" s="2146"/>
      <c r="U30" s="2181"/>
      <c r="V30" s="1172">
        <v>8</v>
      </c>
      <c r="W30" s="1170" t="s">
        <v>470</v>
      </c>
      <c r="X30" s="1163" t="s">
        <v>527</v>
      </c>
      <c r="Y30" s="1294" t="s">
        <v>572</v>
      </c>
      <c r="Z30" s="1295" t="s">
        <v>573</v>
      </c>
      <c r="AA30" s="1295" t="s">
        <v>574</v>
      </c>
      <c r="AB30" s="1296" t="s">
        <v>575</v>
      </c>
      <c r="AC30" s="1294" t="s">
        <v>576</v>
      </c>
      <c r="AD30" s="1171" t="s">
        <v>284</v>
      </c>
      <c r="AE30" s="1171" t="s">
        <v>242</v>
      </c>
      <c r="AF30" s="1297" t="s">
        <v>172</v>
      </c>
      <c r="AG30" s="1298">
        <v>0.25</v>
      </c>
      <c r="AH30" s="1297" t="s">
        <v>173</v>
      </c>
      <c r="AI30" s="1297" t="s">
        <v>174</v>
      </c>
      <c r="AJ30" s="1297" t="s">
        <v>577</v>
      </c>
      <c r="AK30" s="267">
        <v>0.04</v>
      </c>
      <c r="AL30" s="267">
        <v>0.04</v>
      </c>
      <c r="AM30" s="713" t="str">
        <f t="shared" si="4"/>
        <v>Muy Baja</v>
      </c>
      <c r="AN30" s="709">
        <v>0.6</v>
      </c>
      <c r="AO30" s="709">
        <v>0.6</v>
      </c>
      <c r="AP30" s="734" t="str">
        <f>+IF(AN30="","",IF(AN30=$L$81,$K$81,IF(AN30=$L$82,$K$82,IF(AN30=$L$83,$K$83,IF(AN30=$L$84,$K$84,IF(AN30=$L$85,$K$85))))))</f>
        <v xml:space="preserve">Moderado </v>
      </c>
      <c r="AQ30" s="734" t="str">
        <f>+IF(AO30="","",IF(AO30=$L$81,$K$81,IF(AO30=$L$82,$K$82,IF(AO30=$L$83,$K$83,IF(AO30=$L$84,$K$84,IF(AO30=$L$85,$K$85))))))</f>
        <v xml:space="preserve">Moderado </v>
      </c>
      <c r="AR30" s="2181"/>
      <c r="AS30" s="2178"/>
      <c r="AT30" s="2178"/>
      <c r="AU30" s="2178"/>
      <c r="AV30" s="2178"/>
      <c r="AW30" s="2194"/>
      <c r="AX30" s="730"/>
    </row>
    <row r="31" spans="1:50" ht="409.6" customHeight="1" thickTop="1" x14ac:dyDescent="0.55000000000000004">
      <c r="A31" s="182"/>
      <c r="B31" s="2154"/>
      <c r="C31" s="2209" t="s">
        <v>152</v>
      </c>
      <c r="D31" s="2212">
        <v>6</v>
      </c>
      <c r="E31" s="2214" t="s">
        <v>404</v>
      </c>
      <c r="F31" s="2214" t="s">
        <v>578</v>
      </c>
      <c r="G31" s="2216" t="s">
        <v>579</v>
      </c>
      <c r="H31" s="2138" t="s">
        <v>156</v>
      </c>
      <c r="I31" s="2162">
        <v>12</v>
      </c>
      <c r="J31" s="2173" t="s">
        <v>157</v>
      </c>
      <c r="K31" s="2185">
        <f>+IF(J31="","",IF(J31=$C$81,$D$81,IF(J31=$C$82,$D$82,IF(J31=$C$83,$D$83, IF(J31=$C$84,$D$84,IF(J31=$C$85,$D$85))))))</f>
        <v>0.4</v>
      </c>
      <c r="L31" s="2135" t="str">
        <f>+IF(J31="","",IF(J31=$C$81,$B$81,IF(J31=$C$82,$B$82,IF(J31=$C$83,$B$83, IF(J31=$C$84,$B$84,IF(J31=$C$85,$B$85))))))</f>
        <v>Baja</v>
      </c>
      <c r="M31" s="2138" t="s">
        <v>228</v>
      </c>
      <c r="N31" s="2141">
        <f>+IF(M31="","",IF(M31="N/A","",IF(OR(M31=$M$81,M31=$N$81),$L$81,IF(OR(M31=$M$82,M31=$N$82),$L$82,IF(OR(M31=$M$83,M31=$N$83),$L$83,IF(OR(M31=$M$84,M31=$N$84),$L$84,IF(OR(M31=$M$85,M31=$N$85),$L$85)))))))</f>
        <v>0.4</v>
      </c>
      <c r="O31" s="2144" t="str">
        <f>+IF(M31="","",IF(M31="N/A","",IF(OR(M31=$M$81,M31=$N$81),$K$81,IF(OR(M31=$M$82,M31=$N$82),$K$82,IF(OR(M31=$M$83,M31=$N$83),$K$83,IF(OR(M31=$M$84,M31=$N$84),$K$84,IF(OR(M31=$M$85,M31=$N$85),$K$85)))))))</f>
        <v>Menor</v>
      </c>
      <c r="P31" s="2138" t="s">
        <v>236</v>
      </c>
      <c r="Q31" s="2141">
        <f>+IF(P31="","",IF(P31="N/A","",IF(OR(P31=$M$81,P31=$N$81),$L$81,IF(OR(P31=$M$81,P31=$N$81),$L$81,IF(OR(P31=$M$82,P31=$N$82),$L$82,IF(OR(P31=$M$83,P31=$N$83),$L$83,IF(OR(P31=$M$84,P31=$N$84),$L$84,(IF(OR(P31=$M$85,P31=$N$85),$L$85)))))))))</f>
        <v>0.8</v>
      </c>
      <c r="R31" s="2144" t="str">
        <f>+IF(P31="","",IF(P31="N/A","",IF(OR(P31=$M$81,P31=$N$81),$K$81,IF(OR(P31=$M$82,P31=$N$82),$K$82,IF(OR(P31=$M$83,P31=$N$83),$K$83,IF(OR(P31=$M$84,P31=$N$84),$K$84,IF(OR(P31=$M$85,P31=$N$85),$K$85)))))))</f>
        <v xml:space="preserve">Mayor </v>
      </c>
      <c r="S31" s="2185">
        <f>+IF(N31="",Q31,IF(Q31="",N31,IF(N31&gt;Q31,N31,Q31)))</f>
        <v>0.8</v>
      </c>
      <c r="T31" s="2144" t="str">
        <f>+IF(S31="","",IF(S31=$L$81,$K$81,IF(S31=$L$82,$K$82,IF(S31=$L$83,$K$83,IF(S31=$L$84,$K$84,IF(S31=$L$85,$K$85))))))</f>
        <v xml:space="preserve">Mayor </v>
      </c>
      <c r="U31" s="2188" t="s">
        <v>245</v>
      </c>
      <c r="V31" s="1182">
        <v>1</v>
      </c>
      <c r="W31" s="2176" t="s">
        <v>470</v>
      </c>
      <c r="X31" s="1180" t="s">
        <v>580</v>
      </c>
      <c r="Y31" s="1299" t="s">
        <v>581</v>
      </c>
      <c r="Z31" s="1180" t="s">
        <v>582</v>
      </c>
      <c r="AA31" s="1180" t="s">
        <v>583</v>
      </c>
      <c r="AB31" s="1147" t="s">
        <v>558</v>
      </c>
      <c r="AC31" s="1299" t="s">
        <v>584</v>
      </c>
      <c r="AD31" s="242" t="s">
        <v>171</v>
      </c>
      <c r="AE31" s="242" t="str">
        <f>IF(OR(AD31="Preventivo",AD31="Detectivo"),"Probabilidad",IF(AD31="Correctivo","Impacto",""))</f>
        <v>Probabilidad</v>
      </c>
      <c r="AF31" s="242" t="s">
        <v>172</v>
      </c>
      <c r="AG31" s="242" t="str">
        <f>IF(AND(AD31="Preventivo",AF31="Automático"),"50%",IF(AND(AD31="Preventivo",AF31="Manual"),"40%",IF(AND(AD31="Detectivo",AF31="Automático"),"40%",IF(AND(AD31="Detectivo",AF31="Manual"),"30%",IF(AND(AD31="Correctivo",AF31="Automático"),"35%",IF(AND(AD31="Correctivo",AF31="Manual"),"25%",""))))))</f>
        <v>30%</v>
      </c>
      <c r="AH31" s="242" t="s">
        <v>173</v>
      </c>
      <c r="AI31" s="242" t="s">
        <v>174</v>
      </c>
      <c r="AJ31" s="242" t="s">
        <v>175</v>
      </c>
      <c r="AK31" s="1187">
        <f>IFERROR(IF(AE31="Probabilidad",(K31-(+K31*AG31)),IF(AE31="Impacto",KK31,"")),"")</f>
        <v>0.28000000000000003</v>
      </c>
      <c r="AL31" s="244">
        <f t="shared" ref="AL31:AL40" si="5">+AK31</f>
        <v>0.28000000000000003</v>
      </c>
      <c r="AM31" s="735" t="str">
        <f t="shared" si="4"/>
        <v>Baja</v>
      </c>
      <c r="AN31" s="246">
        <v>0.8</v>
      </c>
      <c r="AO31" s="246">
        <v>0.8</v>
      </c>
      <c r="AP31" s="736" t="s">
        <v>234</v>
      </c>
      <c r="AQ31" s="737" t="s">
        <v>202</v>
      </c>
      <c r="AR31" s="2179" t="s">
        <v>204</v>
      </c>
      <c r="AS31" s="2176" t="s">
        <v>585</v>
      </c>
      <c r="AT31" s="2176" t="s">
        <v>586</v>
      </c>
      <c r="AU31" s="2176" t="s">
        <v>477</v>
      </c>
      <c r="AV31" s="2176" t="s">
        <v>478</v>
      </c>
      <c r="AW31" s="2192" t="s">
        <v>587</v>
      </c>
      <c r="AX31" s="730"/>
    </row>
    <row r="32" spans="1:50" ht="264" customHeight="1" x14ac:dyDescent="0.55000000000000004">
      <c r="A32" s="182"/>
      <c r="B32" s="2154"/>
      <c r="C32" s="2210"/>
      <c r="D32" s="2213"/>
      <c r="E32" s="2215"/>
      <c r="F32" s="2215"/>
      <c r="G32" s="2217"/>
      <c r="H32" s="2139"/>
      <c r="I32" s="2163"/>
      <c r="J32" s="2174"/>
      <c r="K32" s="2186"/>
      <c r="L32" s="2136"/>
      <c r="M32" s="2139"/>
      <c r="N32" s="2142"/>
      <c r="O32" s="2145"/>
      <c r="P32" s="2139"/>
      <c r="Q32" s="2142"/>
      <c r="R32" s="2145"/>
      <c r="S32" s="2186"/>
      <c r="T32" s="2145"/>
      <c r="U32" s="2189"/>
      <c r="V32" s="1151">
        <v>2</v>
      </c>
      <c r="W32" s="2177"/>
      <c r="X32" s="1169" t="s">
        <v>580</v>
      </c>
      <c r="Y32" s="1300" t="s">
        <v>305</v>
      </c>
      <c r="Z32" s="1213" t="s">
        <v>588</v>
      </c>
      <c r="AA32" s="1213" t="s">
        <v>589</v>
      </c>
      <c r="AB32" s="231" t="s">
        <v>558</v>
      </c>
      <c r="AC32" s="1301" t="s">
        <v>590</v>
      </c>
      <c r="AD32" s="1153" t="s">
        <v>171</v>
      </c>
      <c r="AE32" s="1153" t="str">
        <f>IF(OR(AD32="Preventivo",AD32="Detectivo"),"Probabilidad",IF(AD32="Correctivo","Impacto",""))</f>
        <v>Probabilidad</v>
      </c>
      <c r="AF32" s="1153" t="s">
        <v>172</v>
      </c>
      <c r="AG32" s="1153" t="str">
        <f>IF(AND(AD32="Preventivo",AF32="Automático"),"50%",IF(AND(AD32="Preventivo",AF32="Manual"),"40%",IF(AND(AD32="Detectivo",AF32="Automático"),"40%",IF(AND(AD32="Detectivo",AF32="Manual"),"30%",IF(AND(AD32="Correctivo",AF32="Automático"),"35%",IF(AND(AD32="Correctivo",AF32="Manual"),"25%",""))))))</f>
        <v>30%</v>
      </c>
      <c r="AH32" s="1153" t="s">
        <v>173</v>
      </c>
      <c r="AI32" s="1153" t="s">
        <v>174</v>
      </c>
      <c r="AJ32" s="1153" t="s">
        <v>175</v>
      </c>
      <c r="AK32" s="236">
        <v>0.2</v>
      </c>
      <c r="AL32" s="1188">
        <f t="shared" si="5"/>
        <v>0.2</v>
      </c>
      <c r="AM32" s="1190" t="str">
        <f t="shared" si="4"/>
        <v>Muy Baja</v>
      </c>
      <c r="AN32" s="1192">
        <v>0.8</v>
      </c>
      <c r="AO32" s="1192">
        <v>0.8</v>
      </c>
      <c r="AP32" s="1166" t="s">
        <v>234</v>
      </c>
      <c r="AQ32" s="732" t="s">
        <v>202</v>
      </c>
      <c r="AR32" s="2180"/>
      <c r="AS32" s="2177"/>
      <c r="AT32" s="2177"/>
      <c r="AU32" s="2177"/>
      <c r="AV32" s="2177"/>
      <c r="AW32" s="2193"/>
      <c r="AX32" s="730"/>
    </row>
    <row r="33" spans="1:50" ht="264" customHeight="1" x14ac:dyDescent="0.55000000000000004">
      <c r="A33" s="182"/>
      <c r="B33" s="2154"/>
      <c r="C33" s="2210"/>
      <c r="D33" s="2213"/>
      <c r="E33" s="2215"/>
      <c r="F33" s="2215"/>
      <c r="G33" s="2217"/>
      <c r="H33" s="2139"/>
      <c r="I33" s="2163"/>
      <c r="J33" s="2174"/>
      <c r="K33" s="2186"/>
      <c r="L33" s="2136"/>
      <c r="M33" s="2139"/>
      <c r="N33" s="2142"/>
      <c r="O33" s="2145"/>
      <c r="P33" s="2139"/>
      <c r="Q33" s="2142"/>
      <c r="R33" s="2145"/>
      <c r="S33" s="2186"/>
      <c r="T33" s="2145"/>
      <c r="U33" s="2189"/>
      <c r="V33" s="1151">
        <v>3</v>
      </c>
      <c r="W33" s="2177"/>
      <c r="X33" s="1169" t="s">
        <v>586</v>
      </c>
      <c r="Y33" s="1302" t="s">
        <v>581</v>
      </c>
      <c r="Z33" s="1213" t="s">
        <v>591</v>
      </c>
      <c r="AA33" s="1213" t="s">
        <v>592</v>
      </c>
      <c r="AB33" s="738" t="s">
        <v>593</v>
      </c>
      <c r="AC33" s="1301" t="s">
        <v>594</v>
      </c>
      <c r="AD33" s="1153" t="s">
        <v>171</v>
      </c>
      <c r="AE33" s="1153" t="str">
        <f>IF(OR(AD33="Preventivo",AD33="Detectivo"),"Probabilidad",IF(AD33="Correctivo","Impacto",""))</f>
        <v>Probabilidad</v>
      </c>
      <c r="AF33" s="1153" t="s">
        <v>172</v>
      </c>
      <c r="AG33" s="1153" t="str">
        <f>IF(AND(AD33="Preventivo",AF33="Automático"),"50%",IF(AND(AD33="Preventivo",AF33="Manual"),"40%",IF(AND(AD33="Detectivo",AF33="Automático"),"40%",IF(AND(AD33="Detectivo",AF33="Manual"),"30%",IF(AND(AD33="Correctivo",AF33="Automático"),"35%",IF(AND(AD33="Correctivo",AF33="Manual"),"25%",""))))))</f>
        <v>30%</v>
      </c>
      <c r="AH33" s="1153" t="s">
        <v>173</v>
      </c>
      <c r="AI33" s="1153" t="s">
        <v>174</v>
      </c>
      <c r="AJ33" s="1153" t="s">
        <v>175</v>
      </c>
      <c r="AK33" s="1188">
        <v>0.14000000000000001</v>
      </c>
      <c r="AL33" s="1188">
        <f t="shared" si="5"/>
        <v>0.14000000000000001</v>
      </c>
      <c r="AM33" s="1190" t="str">
        <f t="shared" si="4"/>
        <v>Muy Baja</v>
      </c>
      <c r="AN33" s="1192">
        <v>0.8</v>
      </c>
      <c r="AO33" s="1192">
        <v>0.8</v>
      </c>
      <c r="AP33" s="1166" t="s">
        <v>234</v>
      </c>
      <c r="AQ33" s="732" t="s">
        <v>202</v>
      </c>
      <c r="AR33" s="2180"/>
      <c r="AS33" s="2177"/>
      <c r="AT33" s="2177"/>
      <c r="AU33" s="2177"/>
      <c r="AV33" s="2177"/>
      <c r="AW33" s="2193"/>
      <c r="AX33" s="730"/>
    </row>
    <row r="34" spans="1:50" ht="350.25" customHeight="1" thickBot="1" x14ac:dyDescent="0.6">
      <c r="A34" s="182"/>
      <c r="B34" s="2154"/>
      <c r="C34" s="2211"/>
      <c r="D34" s="2213"/>
      <c r="E34" s="2171"/>
      <c r="F34" s="2171"/>
      <c r="G34" s="2217"/>
      <c r="H34" s="2140"/>
      <c r="I34" s="2164"/>
      <c r="J34" s="2175"/>
      <c r="K34" s="2187"/>
      <c r="L34" s="2137"/>
      <c r="M34" s="2140"/>
      <c r="N34" s="2143"/>
      <c r="O34" s="2146"/>
      <c r="P34" s="2140"/>
      <c r="Q34" s="2143"/>
      <c r="R34" s="2146"/>
      <c r="S34" s="2187"/>
      <c r="T34" s="2146"/>
      <c r="U34" s="2190"/>
      <c r="V34" s="1172">
        <v>4</v>
      </c>
      <c r="W34" s="2178"/>
      <c r="X34" s="1170" t="s">
        <v>586</v>
      </c>
      <c r="Y34" s="1294" t="s">
        <v>572</v>
      </c>
      <c r="Z34" s="1170" t="s">
        <v>595</v>
      </c>
      <c r="AA34" s="1176" t="s">
        <v>596</v>
      </c>
      <c r="AB34" s="739" t="s">
        <v>597</v>
      </c>
      <c r="AC34" s="1303" t="s">
        <v>598</v>
      </c>
      <c r="AD34" s="1183" t="s">
        <v>171</v>
      </c>
      <c r="AE34" s="1152" t="str">
        <f>IF(OR(AD34="Preventivo",AD34="Detectivo"),"Probabilidad",IF(AD34="Correctivo","Impacto",""))</f>
        <v>Probabilidad</v>
      </c>
      <c r="AF34" s="1152" t="s">
        <v>172</v>
      </c>
      <c r="AG34" s="1152" t="str">
        <f>IF(AND(AD34="Preventivo",AF34="Automático"),"50%",IF(AND(AD34="Preventivo",AF34="Manual"),"40%",IF(AND(AD34="Detectivo",AF34="Automático"),"40%",IF(AND(AD34="Detectivo",AF34="Manual"),"30%",IF(AND(AD34="Correctivo",AF34="Automático"),"35%",IF(AND(AD34="Correctivo",AF34="Manual"),"25%",""))))))</f>
        <v>30%</v>
      </c>
      <c r="AH34" s="1152" t="s">
        <v>173</v>
      </c>
      <c r="AI34" s="1152" t="s">
        <v>174</v>
      </c>
      <c r="AJ34" s="1152" t="s">
        <v>175</v>
      </c>
      <c r="AK34" s="270">
        <v>0.1</v>
      </c>
      <c r="AL34" s="270">
        <f t="shared" si="5"/>
        <v>0.1</v>
      </c>
      <c r="AM34" s="740" t="str">
        <f t="shared" si="4"/>
        <v>Muy Baja</v>
      </c>
      <c r="AN34" s="269">
        <v>0.8</v>
      </c>
      <c r="AO34" s="269">
        <v>0.8</v>
      </c>
      <c r="AP34" s="741" t="s">
        <v>234</v>
      </c>
      <c r="AQ34" s="742" t="s">
        <v>202</v>
      </c>
      <c r="AR34" s="2180"/>
      <c r="AS34" s="2177"/>
      <c r="AT34" s="2177"/>
      <c r="AU34" s="2178"/>
      <c r="AV34" s="2178"/>
      <c r="AW34" s="2194"/>
      <c r="AX34" s="730"/>
    </row>
    <row r="35" spans="1:50" ht="409.6" customHeight="1" thickTop="1" thickBot="1" x14ac:dyDescent="0.6">
      <c r="A35" s="182"/>
      <c r="B35" s="2154"/>
      <c r="C35" s="743" t="s">
        <v>263</v>
      </c>
      <c r="D35" s="257">
        <v>7</v>
      </c>
      <c r="E35" s="717" t="s">
        <v>264</v>
      </c>
      <c r="F35" s="717" t="s">
        <v>599</v>
      </c>
      <c r="G35" s="717" t="s">
        <v>600</v>
      </c>
      <c r="H35" s="257" t="s">
        <v>156</v>
      </c>
      <c r="I35" s="1159">
        <v>1</v>
      </c>
      <c r="J35" s="718" t="s">
        <v>223</v>
      </c>
      <c r="K35" s="719">
        <f>+IF(J35="","",IF(J35=$C$81,$D$81,IF(J35=$C$82,$D$82,IF(J35=$C$83,$D$83, IF(J35=$C$84,$D$84,IF(J35=$C$85,$D$85))))))</f>
        <v>0.2</v>
      </c>
      <c r="L35" s="744" t="str">
        <f>+IF(J35="","",IF(J35=$C$81,$B$81,IF(J35=$C$82,$B$82,IF(J35=$C$83,$B$83, IF(J35=$C$84,$B$84,IF(J35=$C$85,$B$85))))))</f>
        <v>Muy Baja</v>
      </c>
      <c r="M35" s="257" t="s">
        <v>232</v>
      </c>
      <c r="N35" s="721">
        <f>+IF(M35="","",IF(M35="N/A","",IF(OR(M35=$M$81,M35=$N$81),$L$81,IF(OR(M35=$M$82,M35=$N$82),$L$82,IF(OR(M35=$M$83,M35=$N$83),$L$83,IF(OR(M35=$M$84,M35=$N$84),$L$84,IF(OR(M35=$M$85,M35=$N$85),$L$85)))))))</f>
        <v>0.6</v>
      </c>
      <c r="O35" s="745" t="str">
        <f>+IF(M35="","",IF(M35="N/A","",IF(OR(M35=$M$81,M35=$N$81),$K$81,IF(OR(M35=$M$82,M35=$N$82),$K$82,IF(OR(M35=$M$83,M35=$N$83),$K$83,IF(OR(M35=$M$84,M35=$N$84),$K$84,IF(OR(M35=$M$85,M35=$N$85),$K$85)))))))</f>
        <v xml:space="preserve">Moderado </v>
      </c>
      <c r="P35" s="746" t="s">
        <v>160</v>
      </c>
      <c r="Q35" s="747">
        <f>+IF(P35="","",IF(P35="N/A","",IF(OR(P35=$M$81,P35=$N$81),$L$81,IF(OR(P35=$M$81,P35=$N$81),$L$81,IF(OR(P35=$M$82,P35=$N$82),$L$82,IF(OR(P35=$M$83,P35=$N$83),$L$83,IF(OR(P35=$M$84,P35=$N$84),$L$84,(IF(OR(P35=$M$85,P35=$N$85),$L$85)))))))))</f>
        <v>0.4</v>
      </c>
      <c r="R35" s="748" t="str">
        <f>+IF(P35="","",IF(P35="N/A","",IF(OR(P35=$M$81,P35=$N$81),$K$81,IF(OR(P35=$M$82,P35=$N$82),$K$82,IF(OR(P35=$M$83,P35=$N$83),$K$83,IF(OR(P35=$M$84,P35=$N$84),$K$84,IF(OR(P35=$M$85,P35=$N$85),$K$85)))))))</f>
        <v>Menor</v>
      </c>
      <c r="S35" s="719">
        <v>0.6</v>
      </c>
      <c r="T35" s="722" t="s">
        <v>231</v>
      </c>
      <c r="U35" s="723" t="s">
        <v>201</v>
      </c>
      <c r="V35" s="259">
        <v>1</v>
      </c>
      <c r="W35" s="255" t="s">
        <v>470</v>
      </c>
      <c r="X35" s="1213" t="s">
        <v>527</v>
      </c>
      <c r="Y35" s="749" t="s">
        <v>181</v>
      </c>
      <c r="Z35" s="750" t="s">
        <v>601</v>
      </c>
      <c r="AA35" s="717" t="s">
        <v>602</v>
      </c>
      <c r="AB35" s="717" t="s">
        <v>603</v>
      </c>
      <c r="AC35" s="717" t="s">
        <v>604</v>
      </c>
      <c r="AD35" s="751" t="s">
        <v>284</v>
      </c>
      <c r="AE35" s="752" t="str">
        <f>IF(OR(AD35="Preventivo",AD35="Detectivo"),"Probabilidad",IF(AD35="Correctivo","Impacto",""))</f>
        <v>Impacto</v>
      </c>
      <c r="AF35" s="752" t="s">
        <v>172</v>
      </c>
      <c r="AG35" s="752" t="str">
        <f>IF(AND(AD35="Preventivo",AF35="Automático"),"50%",IF(AND(AD35="Preventivo",AF35="Manual"),"40%",IF(AND(AD35="Detectivo",AF35="Automático"),"40%",IF(AND(AD35="Detectivo",AF35="Manual"),"30%",IF(AND(AD35="Correctivo",AF35="Automático"),"35%",IF(AND(AD35="Correctivo",AF35="Manual"),"25%",""))))))</f>
        <v>25%</v>
      </c>
      <c r="AH35" s="752" t="s">
        <v>173</v>
      </c>
      <c r="AI35" s="752" t="s">
        <v>174</v>
      </c>
      <c r="AJ35" s="752" t="s">
        <v>175</v>
      </c>
      <c r="AK35" s="260">
        <v>0.2</v>
      </c>
      <c r="AL35" s="260">
        <f t="shared" si="5"/>
        <v>0.2</v>
      </c>
      <c r="AM35" s="261" t="str">
        <f t="shared" si="4"/>
        <v>Muy Baja</v>
      </c>
      <c r="AN35" s="262">
        <f>IF(AE35='[12]FORMULAS '!$G$60,S35-(S35*AG35),S35)</f>
        <v>0.44999999999999996</v>
      </c>
      <c r="AO35" s="753">
        <f>+AN35</f>
        <v>0.44999999999999996</v>
      </c>
      <c r="AP35" s="754" t="s">
        <v>231</v>
      </c>
      <c r="AQ35" s="755" t="s">
        <v>201</v>
      </c>
      <c r="AR35" s="755" t="s">
        <v>204</v>
      </c>
      <c r="AS35" s="756" t="s">
        <v>605</v>
      </c>
      <c r="AT35" s="255" t="s">
        <v>527</v>
      </c>
      <c r="AU35" s="1163" t="s">
        <v>477</v>
      </c>
      <c r="AV35" s="1163" t="s">
        <v>478</v>
      </c>
      <c r="AW35" s="1179" t="s">
        <v>606</v>
      </c>
      <c r="AX35" s="730"/>
    </row>
    <row r="36" spans="1:50" ht="409.6" customHeight="1" thickTop="1" thickBot="1" x14ac:dyDescent="0.6">
      <c r="A36" s="182"/>
      <c r="B36" s="2154"/>
      <c r="C36" s="716" t="s">
        <v>263</v>
      </c>
      <c r="D36" s="716">
        <v>8</v>
      </c>
      <c r="E36" s="717" t="s">
        <v>264</v>
      </c>
      <c r="F36" s="717" t="s">
        <v>607</v>
      </c>
      <c r="G36" s="717" t="s">
        <v>608</v>
      </c>
      <c r="H36" s="257" t="s">
        <v>156</v>
      </c>
      <c r="I36" s="1159">
        <v>1</v>
      </c>
      <c r="J36" s="718" t="s">
        <v>223</v>
      </c>
      <c r="K36" s="719">
        <f>+IF(J36="","",IF(J36=$C$81,$D$81,IF(J36=$C$82,$D$82,IF(J36=$C$83,$D$83, IF(J36=$C$84,$D$84,IF(J36=$C$85,$D$85))))))</f>
        <v>0.2</v>
      </c>
      <c r="L36" s="744" t="str">
        <f>+IF(J36="","",IF(J36=$C$81,$B$81,IF(J36=$C$82,$B$82,IF(J36=$C$83,$B$83, IF(J36=$C$84,$B$84,IF(J36=$C$85,$B$85))))))</f>
        <v>Muy Baja</v>
      </c>
      <c r="M36" s="257" t="s">
        <v>232</v>
      </c>
      <c r="N36" s="721">
        <f>+IF(M36="","",IF(M36="N/A","",IF(OR(M36=$M$81,M36=$N$81),$L$81,IF(OR(M36=$M$82,M36=$N$82),$L$82,IF(OR(M36=$M$83,M36=$N$83),$L$83,IF(OR(M36=$M$84,M36=$N$84),$L$84,IF(OR(M36=$M$85,M36=$N$85),$L$85)))))))</f>
        <v>0.6</v>
      </c>
      <c r="O36" s="745" t="str">
        <f>+IF(M36="","",IF(M36="N/A","",IF(OR(M36=$M$81,M36=$N$81),$K$81,IF(OR(M36=$M$82,M36=$N$82),$K$82,IF(OR(M36=$M$83,M36=$N$83),$K$83,IF(OR(M36=$M$84,M36=$N$84),$K$84,IF(OR(M36=$M$85,M36=$N$85),$K$85)))))))</f>
        <v xml:space="preserve">Moderado </v>
      </c>
      <c r="P36" s="746" t="s">
        <v>160</v>
      </c>
      <c r="Q36" s="747">
        <f>+IF(P36="","",IF(P36="N/A","",IF(OR(P36=$M$81,P36=$N$81),$L$81,IF(OR(P36=$M$81,P36=$N$81),$L$81,IF(OR(P36=$M$82,P36=$N$82),$L$82,IF(OR(P36=$M$83,P36=$N$83),$L$83,IF(OR(P36=$M$84,P36=$N$84),$L$84,(IF(OR(P36=$M$85,P36=$N$85),$L$85)))))))))</f>
        <v>0.4</v>
      </c>
      <c r="R36" s="748" t="str">
        <f>+IF(P36="","",IF(P36="N/A","",IF(OR(P36=$M$81,P36=$N$81),$K$81,IF(OR(P36=$M$82,P36=$N$82),$K$82,IF(OR(P36=$M$83,P36=$N$83),$K$83,IF(OR(P36=$M$84,P36=$N$84),$K$84,IF(OR(P36=$M$85,P36=$N$85),$K$85)))))))</f>
        <v>Menor</v>
      </c>
      <c r="S36" s="719">
        <v>0.6</v>
      </c>
      <c r="T36" s="722" t="s">
        <v>231</v>
      </c>
      <c r="U36" s="723" t="s">
        <v>201</v>
      </c>
      <c r="V36" s="259">
        <v>1</v>
      </c>
      <c r="W36" s="255" t="s">
        <v>470</v>
      </c>
      <c r="X36" s="255" t="s">
        <v>527</v>
      </c>
      <c r="Y36" s="749" t="s">
        <v>572</v>
      </c>
      <c r="Z36" s="757" t="s">
        <v>609</v>
      </c>
      <c r="AA36" s="258" t="s">
        <v>610</v>
      </c>
      <c r="AB36" s="258" t="s">
        <v>611</v>
      </c>
      <c r="AC36" s="758" t="s">
        <v>612</v>
      </c>
      <c r="AD36" s="752" t="s">
        <v>284</v>
      </c>
      <c r="AE36" s="752" t="s">
        <v>242</v>
      </c>
      <c r="AF36" s="752" t="s">
        <v>172</v>
      </c>
      <c r="AG36" s="752" t="s">
        <v>613</v>
      </c>
      <c r="AH36" s="752" t="s">
        <v>173</v>
      </c>
      <c r="AI36" s="752" t="s">
        <v>174</v>
      </c>
      <c r="AJ36" s="752" t="s">
        <v>175</v>
      </c>
      <c r="AK36" s="260">
        <v>0.2</v>
      </c>
      <c r="AL36" s="260">
        <f t="shared" si="5"/>
        <v>0.2</v>
      </c>
      <c r="AM36" s="261" t="str">
        <f t="shared" si="4"/>
        <v>Muy Baja</v>
      </c>
      <c r="AN36" s="1191">
        <v>0.45</v>
      </c>
      <c r="AO36" s="753">
        <f>+AN36</f>
        <v>0.45</v>
      </c>
      <c r="AP36" s="754" t="s">
        <v>231</v>
      </c>
      <c r="AQ36" s="755" t="s">
        <v>201</v>
      </c>
      <c r="AR36" s="755" t="s">
        <v>204</v>
      </c>
      <c r="AS36" s="1163" t="s">
        <v>614</v>
      </c>
      <c r="AT36" s="255" t="s">
        <v>527</v>
      </c>
      <c r="AU36" s="1163" t="s">
        <v>477</v>
      </c>
      <c r="AV36" s="1163" t="s">
        <v>478</v>
      </c>
      <c r="AW36" s="1179" t="s">
        <v>615</v>
      </c>
      <c r="AX36" s="730"/>
    </row>
    <row r="37" spans="1:50" ht="408.75" customHeight="1" thickTop="1" thickBot="1" x14ac:dyDescent="0.6">
      <c r="A37" s="182"/>
      <c r="B37" s="2154"/>
      <c r="C37" s="2156" t="s">
        <v>152</v>
      </c>
      <c r="D37" s="2138">
        <v>9</v>
      </c>
      <c r="E37" s="2159" t="s">
        <v>616</v>
      </c>
      <c r="F37" s="2159" t="s">
        <v>617</v>
      </c>
      <c r="G37" s="2159" t="s">
        <v>618</v>
      </c>
      <c r="H37" s="2138" t="s">
        <v>156</v>
      </c>
      <c r="I37" s="2162">
        <v>365</v>
      </c>
      <c r="J37" s="2173" t="s">
        <v>230</v>
      </c>
      <c r="K37" s="2185">
        <f>+IF(J37="","",IF(J37=$C$81,$D$81,IF(J37=$C$82,$D$82,IF(J37=$C$83,$D$83, IF(J37=$C$84,$D$84,IF(J37=$C$85,$D$85))))))</f>
        <v>0.6</v>
      </c>
      <c r="L37" s="2135" t="str">
        <f>+IF(J37="","",IF(J37=$C$81,$B$81,IF(J37=$C$82,$B$82,IF(J37=$C$83,$B$83, IF(J37=$C$84,$B$84,IF(J37=$C$85,$B$85))))))</f>
        <v>Media</v>
      </c>
      <c r="M37" s="2138" t="s">
        <v>159</v>
      </c>
      <c r="N37" s="2141"/>
      <c r="O37" s="2201"/>
      <c r="P37" s="2138" t="s">
        <v>160</v>
      </c>
      <c r="Q37" s="2141">
        <f>+IF(P37="","",IF(P37="N/A","",IF(OR(P37=$M$81,P37=$N$81),$L$81,IF(OR(P37=$M$81,P37=$N$81),$L$81,IF(OR(P37=$M$82,P37=$N$82),$L$82,IF(OR(P37=$M$83,P37=$N$83),$L$83,IF(OR(P37=$M$84,P37=$N$84),$L$84,(IF(OR(P37=$M$85,P37=$N$85),$L$85)))))))))</f>
        <v>0.4</v>
      </c>
      <c r="R37" s="2144" t="str">
        <f>+IF(P37="","",IF(P37="N/A","",IF(OR(P37=$M$81,P37=$N$81),$K$81,IF(OR(P37=$M$82,P37=$N$82),$K$82,IF(OR(P37=$M$83,P37=$N$83),$K$83,IF(OR(P37=$M$84,P37=$N$84),$K$84,IF(OR(P37=$M$85,P37=$N$85),$K$85)))))))</f>
        <v>Menor</v>
      </c>
      <c r="S37" s="2185">
        <v>0.4</v>
      </c>
      <c r="T37" s="2219" t="s">
        <v>162</v>
      </c>
      <c r="U37" s="2221" t="s">
        <v>201</v>
      </c>
      <c r="V37" s="243">
        <v>1</v>
      </c>
      <c r="W37" s="2176" t="s">
        <v>470</v>
      </c>
      <c r="X37" s="1180" t="s">
        <v>619</v>
      </c>
      <c r="Y37" s="1180" t="s">
        <v>572</v>
      </c>
      <c r="Z37" s="1180" t="s">
        <v>620</v>
      </c>
      <c r="AA37" s="1147" t="s">
        <v>621</v>
      </c>
      <c r="AB37" s="759" t="s">
        <v>622</v>
      </c>
      <c r="AC37" s="254" t="s">
        <v>623</v>
      </c>
      <c r="AD37" s="1219" t="s">
        <v>171</v>
      </c>
      <c r="AE37" s="1152" t="str">
        <f>IF(OR(AD37="Preventivo",AD37="Detectivo"),"Probabilidad",IF(AD37="Correctivo","Impacto",""))</f>
        <v>Probabilidad</v>
      </c>
      <c r="AF37" s="1152" t="s">
        <v>172</v>
      </c>
      <c r="AG37" s="1152" t="str">
        <f>IF(AND(AD37="Preventivo",AF37="Automático"),"50%",IF(AND(AD37="Preventivo",AF37="Manual"),"40%",IF(AND(AD37="Detectivo",AF37="Automático"),"40%",IF(AND(AD37="Detectivo",AF37="Manual"),"30%",IF(AND(AD37="Correctivo",AF37="Automático"),"35%",IF(AND(AD37="Correctivo",AF37="Manual"),"25%",""))))))</f>
        <v>30%</v>
      </c>
      <c r="AH37" s="1152" t="s">
        <v>173</v>
      </c>
      <c r="AI37" s="1152" t="s">
        <v>174</v>
      </c>
      <c r="AJ37" s="1152" t="s">
        <v>175</v>
      </c>
      <c r="AK37" s="270">
        <f>IFERROR(IF(AE37="Probabilidad",(K37-(+K37*AG37)),IF(AE37="Impacto",KK37,"")),"")</f>
        <v>0.42</v>
      </c>
      <c r="AL37" s="270">
        <f t="shared" si="5"/>
        <v>0.42</v>
      </c>
      <c r="AM37" s="740" t="str">
        <f t="shared" si="4"/>
        <v>Media</v>
      </c>
      <c r="AN37" s="1191">
        <v>0.4</v>
      </c>
      <c r="AO37" s="760">
        <f>+AN37</f>
        <v>0.4</v>
      </c>
      <c r="AP37" s="761" t="s">
        <v>162</v>
      </c>
      <c r="AQ37" s="1181" t="s">
        <v>201</v>
      </c>
      <c r="AR37" s="2179" t="s">
        <v>204</v>
      </c>
      <c r="AS37" s="2176" t="s">
        <v>624</v>
      </c>
      <c r="AT37" s="2176" t="s">
        <v>619</v>
      </c>
      <c r="AU37" s="2176" t="s">
        <v>477</v>
      </c>
      <c r="AV37" s="2176" t="s">
        <v>478</v>
      </c>
      <c r="AW37" s="2192" t="s">
        <v>625</v>
      </c>
      <c r="AX37" s="762"/>
    </row>
    <row r="38" spans="1:50" ht="408.75" customHeight="1" thickTop="1" thickBot="1" x14ac:dyDescent="0.6">
      <c r="A38" s="182"/>
      <c r="B38" s="2154"/>
      <c r="C38" s="2158"/>
      <c r="D38" s="2140"/>
      <c r="E38" s="2161"/>
      <c r="F38" s="2161"/>
      <c r="G38" s="2161"/>
      <c r="H38" s="2140"/>
      <c r="I38" s="2164"/>
      <c r="J38" s="2175"/>
      <c r="K38" s="2187"/>
      <c r="L38" s="2137"/>
      <c r="M38" s="2140"/>
      <c r="N38" s="2143"/>
      <c r="O38" s="2218"/>
      <c r="P38" s="2140"/>
      <c r="Q38" s="2143"/>
      <c r="R38" s="2146"/>
      <c r="S38" s="2187"/>
      <c r="T38" s="2220"/>
      <c r="U38" s="2222"/>
      <c r="V38" s="1159">
        <v>2</v>
      </c>
      <c r="W38" s="2178"/>
      <c r="X38" s="1170" t="s">
        <v>619</v>
      </c>
      <c r="Y38" s="1170" t="s">
        <v>626</v>
      </c>
      <c r="Z38" s="1170" t="s">
        <v>627</v>
      </c>
      <c r="AA38" s="1176" t="s">
        <v>628</v>
      </c>
      <c r="AB38" s="1176" t="s">
        <v>629</v>
      </c>
      <c r="AC38" s="1176" t="s">
        <v>630</v>
      </c>
      <c r="AD38" s="1172" t="s">
        <v>284</v>
      </c>
      <c r="AE38" s="1172" t="s">
        <v>242</v>
      </c>
      <c r="AF38" s="1172" t="s">
        <v>172</v>
      </c>
      <c r="AG38" s="1172" t="s">
        <v>613</v>
      </c>
      <c r="AH38" s="1172" t="s">
        <v>173</v>
      </c>
      <c r="AI38" s="1172" t="s">
        <v>174</v>
      </c>
      <c r="AJ38" s="1172" t="s">
        <v>175</v>
      </c>
      <c r="AK38" s="267">
        <v>0.42</v>
      </c>
      <c r="AL38" s="267">
        <f t="shared" si="5"/>
        <v>0.42</v>
      </c>
      <c r="AM38" s="713" t="str">
        <f t="shared" si="4"/>
        <v>Media</v>
      </c>
      <c r="AN38" s="709">
        <v>0.3</v>
      </c>
      <c r="AO38" s="709">
        <v>0.3</v>
      </c>
      <c r="AP38" s="763" t="s">
        <v>162</v>
      </c>
      <c r="AQ38" s="1167" t="s">
        <v>201</v>
      </c>
      <c r="AR38" s="2181"/>
      <c r="AS38" s="2178"/>
      <c r="AT38" s="2178"/>
      <c r="AU38" s="2178"/>
      <c r="AV38" s="2178"/>
      <c r="AW38" s="2194"/>
      <c r="AX38" s="730"/>
    </row>
    <row r="39" spans="1:50" ht="301.5" customHeight="1" thickTop="1" x14ac:dyDescent="0.55000000000000004">
      <c r="A39" s="182"/>
      <c r="B39" s="2154"/>
      <c r="C39" s="2157" t="s">
        <v>152</v>
      </c>
      <c r="D39" s="2139">
        <v>10</v>
      </c>
      <c r="E39" s="2139" t="s">
        <v>153</v>
      </c>
      <c r="F39" s="2223" t="s">
        <v>631</v>
      </c>
      <c r="G39" s="2160" t="s">
        <v>632</v>
      </c>
      <c r="H39" s="2139" t="s">
        <v>156</v>
      </c>
      <c r="I39" s="2163">
        <v>12</v>
      </c>
      <c r="J39" s="2174" t="s">
        <v>157</v>
      </c>
      <c r="K39" s="2186">
        <f>+IF(J39="","",IF(J39=$C$81,$D$81,IF(J39=$C$82,$D$82,IF(J39=$C$83,$D$83, IF(J39=$C$84,$D$84,IF(J39=$C$85,$D$85))))))</f>
        <v>0.4</v>
      </c>
      <c r="L39" s="2136" t="str">
        <f>+IF(J39="","",IF(J39=$C$81,$B$81,IF(J39=$C$82,$B$82,IF(J39=$C$83,$B$83, IF(J39=$C$84,$B$84,IF(J39=$C$85,$B$85))))))</f>
        <v>Baja</v>
      </c>
      <c r="M39" s="2139" t="s">
        <v>240</v>
      </c>
      <c r="N39" s="2142">
        <f>+IF(M39="","",IF(M39="N/A","",IF(OR(M39=$M$81,M39=$N$81),$L$81,IF(OR(M39=$M$82,M39=$N$82),$L$82,IF(OR(M39=$M$83,M39=$N$83),$L$83,IF(OR(M39=$M$84,M39=$N$84),$L$84,IF(OR(M39=$M$85,M39=$N$85),$L$85)))))))</f>
        <v>1</v>
      </c>
      <c r="O39" s="2145" t="str">
        <f>+IF(M39="","",IF(M39="N/A","",IF(OR(M39=$M$81,M39=$N$81),$K$81,IF(OR(M39=$M$82,M39=$N$82),$K$82,IF(OR(M39=$M$83,M39=$N$83),$K$83,IF(OR(M39=$M$84,M39=$N$84),$K$84,IF(OR(M39=$M$85,M39=$N$85),$K$85)))))))</f>
        <v>Catastrófico</v>
      </c>
      <c r="P39" s="2139" t="s">
        <v>236</v>
      </c>
      <c r="Q39" s="2142">
        <f>+IF(P39="","",IF(P39="N/A","",IF(OR(P39=$M$81,P39=$N$81),$L$81,IF(OR(P39=$M$81,P39=$N$81),$L$81,IF(OR(P39=$M$82,P39=$N$82),$L$82,IF(OR(P39=$M$83,P39=$N$83),$L$83,IF(OR(P39=$M$84,P39=$N$84),$L$84,(IF(OR(P39=$M$85,P39=$N$85),$L$85)))))))))</f>
        <v>0.8</v>
      </c>
      <c r="R39" s="2145" t="str">
        <f>+IF(P39="","",IF(P39="N/A","",IF(OR(P39=$M$81,P39=$N$81),$K$81,IF(OR(P39=$M$82,P39=$N$82),$K$82,IF(OR(P39=$M$83,P39=$N$83),$K$83,IF(OR(P39=$M$84,P39=$N$84),$K$84,IF(OR(P39=$M$85,P39=$N$85),$K$85)))))))</f>
        <v xml:space="preserve">Mayor </v>
      </c>
      <c r="S39" s="2186">
        <f>+IF(N39="",Q39,IF(Q39="",N39,IF(N39&gt;Q39,N39,Q39)))</f>
        <v>1</v>
      </c>
      <c r="T39" s="2145" t="str">
        <f>+IF(S39="","",IF(S39=$L$81,$K$81,IF(S39=$L$82,$K$82,IF(S39=$L$83,$K$83,IF(S39=$L$84,$K$84,IF(S39=$L$85,$K$85))))))</f>
        <v>Catastrófico</v>
      </c>
      <c r="U39" s="2180" t="str">
        <f>IFERROR(IF(OR(AND(L39="Muy Baja",T39="Leve"),AND(L39="Muy Baja",T39="Menor"),AND(L39="Baja",T39="Leve")),"BAJO",IF(OR(AND(L39="Muy baja",T39="Moderado"),AND(L39="Baja",T39="Menor"),AND(L39="Baja",T39="Moderado"),AND(L39="Media",T39="Leve"),AND(L39="Media",T39="Menor"),AND(L39="Media",T39="Moderado"),AND(L39="Alta",T39="Leve"),AND(L39="Alta",T39="Menor")),"MODERADO",IF(OR(AND(L39="Muy Baja",T39="Mayor"),AND(L39="Baja",T39="Mayor"),AND(L39="Media",T39="Mayor"),AND(L39="Alta",T39="Moderado"),AND(L39="Alta",T39="Mayor"),AND(L39="Muy Alta",T39="Leve"),AND(L39="Muy Alta",T39="Menor"),AND(L39="Muy Alta",T39="Moderado"),AND(L39="Muy Alta",T39="Mayor")),"ALTO",IF(OR(AND(L39="Muy Baja",T39="Catastrófico"),AND(L39="Baja",T39="Catastrófico"),AND(L39="Media",T39="Catastrófico"),AND(L39="Alta",T39="Catastrófico"),AND(L39="Muy Alta",T39="Catastrófico")),"EXTREMO","")))),"")</f>
        <v>EXTREMO</v>
      </c>
      <c r="V39" s="1194">
        <v>1</v>
      </c>
      <c r="W39" s="2176" t="s">
        <v>633</v>
      </c>
      <c r="X39" s="2139" t="s">
        <v>634</v>
      </c>
      <c r="Y39" s="1153" t="s">
        <v>408</v>
      </c>
      <c r="Z39" s="1149" t="s">
        <v>635</v>
      </c>
      <c r="AA39" s="1193" t="s">
        <v>636</v>
      </c>
      <c r="AB39" s="1193" t="s">
        <v>637</v>
      </c>
      <c r="AC39" s="1148" t="s">
        <v>638</v>
      </c>
      <c r="AD39" s="1194" t="s">
        <v>171</v>
      </c>
      <c r="AE39" s="1194" t="str">
        <f>IF(OR(AD39="Preventivo",AD39="Detectivo"),"Probabilidad",IF(AD39="Correctivo","Impacto",""))</f>
        <v>Probabilidad</v>
      </c>
      <c r="AF39" s="1194" t="s">
        <v>172</v>
      </c>
      <c r="AG39" s="1194" t="str">
        <f>IF(AND(AD39="Preventivo",AF39="Automático"),"50%",IF(AND(AD39="Preventivo",AF39="Manual"),"40%",IF(AND(AD39="Detectivo",AF39="Automático"),"40%",IF(AND(AD39="Detectivo",AF39="Manual"),"30%",IF(AND(AD39="Correctivo",AF39="Automático"),"35%",IF(AND(AD39="Correctivo",AF39="Manual"),"25%",""))))))</f>
        <v>30%</v>
      </c>
      <c r="AH39" s="1194" t="s">
        <v>173</v>
      </c>
      <c r="AI39" s="1194" t="s">
        <v>174</v>
      </c>
      <c r="AJ39" s="1194" t="s">
        <v>175</v>
      </c>
      <c r="AK39" s="1188">
        <f>IFERROR(IF(AE39="Probabilidad",(K39-(+K39*AG39)),IF(AE39="Impacto",#REF!,"")),"")</f>
        <v>0.28000000000000003</v>
      </c>
      <c r="AL39" s="1188">
        <f t="shared" si="5"/>
        <v>0.28000000000000003</v>
      </c>
      <c r="AM39" s="1190" t="str">
        <f t="shared" si="4"/>
        <v>Baja</v>
      </c>
      <c r="AN39" s="1192">
        <f>IF(AE39='[12]FORMULAS '!$G$60,S39-(S39*AG39),S39)</f>
        <v>1</v>
      </c>
      <c r="AO39" s="1192">
        <f>+AN39</f>
        <v>1</v>
      </c>
      <c r="AP39" s="764" t="str">
        <f>+IF(AN39="","",IF(AN39=$L$81,$K$81,IF(AN39=$L$82,$K$82,IF(AN39=$L$83,$K$83,IF(AN39=$L$84,$K$84,IF(AN39=$L$85,$K$85))))))</f>
        <v>Catastrófico</v>
      </c>
      <c r="AQ39" s="254" t="str">
        <f>IFERROR(IF(OR(AND(AM39="Muy Baja",AP39="Leve"),AND(AM39="Muy Baja",AP39="Menor"),AND(AM39="Baja",AP39="Leve")),"Bajo",IF(OR(AND(AM39="Muy baja",AP39="Moderado"),AND(AM39="Baja",AP39="Menor"),AND(AM39="Baja",AP39="Moderado"),AND(AM39="Media",AP39="Leve"),AND(AM39="Media",AP39="Menor"),AND(AM39="Media",AP39="Moderado"),AND(AM39="Alta",AP39="Leve"),AND(AM39="Alta",AP39="Menor")),"Moderado",IF(OR(AND(AM39="Muy Baja",AP39="Mayor"),AND(AM39="Baja",AP39="Mayor"),AND(AM39="Media",AP39="Mayor"),AND(AM39="Alta",AP39="Moderado"),AND(AM39="Alta",AP39="Mayor"),AND(AM39="Muy Alta",AP39="Leve"),AND(AM39="Muy Alta",AP39="Menor"),AND(AM39="Muy Alta",AP39="Moderado"),AND(AM39="Muy Alta",AP39="Mayor")),"Alto",IF(OR(AND(AM39="Muy Baja",AP39="Catastrófico"),AND(AM39="Baja",AP39="Catastrófico"),AND(AM39="Media",AP39="Catastrófico"),AND(AM39="Alta",AP39="Catastrófico"),AND(AM39="Muy Alta",AP39="Catastrófico")),"Extremo","")))),"")</f>
        <v>Extremo</v>
      </c>
      <c r="AR39" s="2180" t="s">
        <v>204</v>
      </c>
      <c r="AS39" s="2183" t="s">
        <v>639</v>
      </c>
      <c r="AT39" s="2183" t="s">
        <v>494</v>
      </c>
      <c r="AU39" s="2183" t="s">
        <v>477</v>
      </c>
      <c r="AV39" s="2183" t="s">
        <v>640</v>
      </c>
      <c r="AW39" s="2193" t="s">
        <v>641</v>
      </c>
      <c r="AX39" s="730"/>
    </row>
    <row r="40" spans="1:50" ht="409.5" customHeight="1" thickBot="1" x14ac:dyDescent="0.6">
      <c r="A40" s="182"/>
      <c r="B40" s="2155"/>
      <c r="C40" s="2158"/>
      <c r="D40" s="2140"/>
      <c r="E40" s="2140"/>
      <c r="F40" s="2224"/>
      <c r="G40" s="2161"/>
      <c r="H40" s="2140"/>
      <c r="I40" s="2164"/>
      <c r="J40" s="2175"/>
      <c r="K40" s="2187"/>
      <c r="L40" s="2137"/>
      <c r="M40" s="2140"/>
      <c r="N40" s="2143"/>
      <c r="O40" s="2146"/>
      <c r="P40" s="2140"/>
      <c r="Q40" s="2143"/>
      <c r="R40" s="2146"/>
      <c r="S40" s="2187"/>
      <c r="T40" s="2146"/>
      <c r="U40" s="2181"/>
      <c r="V40" s="1159">
        <v>2</v>
      </c>
      <c r="W40" s="2178"/>
      <c r="X40" s="2140"/>
      <c r="Y40" s="1183" t="s">
        <v>408</v>
      </c>
      <c r="Z40" s="1165" t="s">
        <v>642</v>
      </c>
      <c r="AA40" s="1163" t="s">
        <v>643</v>
      </c>
      <c r="AB40" s="1163" t="s">
        <v>644</v>
      </c>
      <c r="AC40" s="1176" t="s">
        <v>645</v>
      </c>
      <c r="AD40" s="1159" t="s">
        <v>171</v>
      </c>
      <c r="AE40" s="1159" t="str">
        <f>IF(OR(AD40="Preventivo",AD40="Detectivo"),"Probabilidad",IF(AD40="Correctivo","Impacto",""))</f>
        <v>Probabilidad</v>
      </c>
      <c r="AF40" s="1159" t="s">
        <v>172</v>
      </c>
      <c r="AG40" s="1159" t="str">
        <f>IF(AND(AD40="Preventivo",AF40="Automático"),"50%",IF(AND(AD40="Preventivo",AF40="Manual"),"40%",IF(AND(AD40="Detectivo",AF40="Automático"),"40%",IF(AND(AD40="Detectivo",AF40="Manual"),"30%",IF(AND(AD40="Correctivo",AF40="Automático"),"35%",IF(AND(AD40="Correctivo",AF40="Manual"),"25%",""))))))</f>
        <v>30%</v>
      </c>
      <c r="AH40" s="1159" t="s">
        <v>173</v>
      </c>
      <c r="AI40" s="1159" t="s">
        <v>174</v>
      </c>
      <c r="AJ40" s="1159" t="s">
        <v>175</v>
      </c>
      <c r="AK40" s="267">
        <v>0.2</v>
      </c>
      <c r="AL40" s="268">
        <f t="shared" si="5"/>
        <v>0.2</v>
      </c>
      <c r="AM40" s="725" t="str">
        <f t="shared" si="4"/>
        <v>Muy Baja</v>
      </c>
      <c r="AN40" s="726">
        <f>IF(AE40='[12]FORMULAS '!$G$60,S39-(S39*AG40),S39)</f>
        <v>1</v>
      </c>
      <c r="AO40" s="709">
        <f>+AN40</f>
        <v>1</v>
      </c>
      <c r="AP40" s="765" t="str">
        <f>+IF(AN40="","",IF(AN40=$L$81,$K$81,IF(AN40=$L$82,$K$82,IF(AN40=$L$83,$K$83,IF(AN40=$L$84,$K$84,IF(AN40=$L$85,$K$85))))))</f>
        <v>Catastrófico</v>
      </c>
      <c r="AQ40" s="1168" t="str">
        <f>IFERROR(IF(OR(AND(AM40="Muy Baja",AP40="Leve"),AND(AM40="Muy Baja",AP40="Menor"),AND(AM40="Baja",AP40="Leve")),"Bajo",IF(OR(AND(AM40="Muy baja",AP40="Moderado"),AND(AM40="Baja",AP40="Menor"),AND(AM40="Baja",AP40="Moderado"),AND(AM40="Media",AP40="Leve"),AND(AM40="Media",AP40="Menor"),AND(AM40="Media",AP40="Moderado"),AND(AM40="Alta",AP40="Leve"),AND(AM40="Alta",AP40="Menor")),"Moderado",IF(OR(AND(AM40="Muy Baja",AP40="Mayor"),AND(AM40="Baja",AP40="Mayor"),AND(AM40="Media",AP40="Mayor"),AND(AM40="Alta",AP40="Moderado"),AND(AM40="Alta",AP40="Mayor"),AND(AM40="Muy Alta",AP40="Leve"),AND(AM40="Muy Alta",AP40="Menor"),AND(AM40="Muy Alta",AP40="Moderado"),AND(AM40="Muy Alta",AP40="Mayor")),"Alto",IF(OR(AND(AM40="Muy Baja",AP40="Catastrófico"),AND(AM40="Baja",AP40="Catastrófico"),AND(AM40="Media",AP40="Catastrófico"),AND(AM40="Alta",AP40="Catastrófico"),AND(AM40="Muy Alta",AP40="Catastrófico")),"Extremo","")))),"")</f>
        <v>Extremo</v>
      </c>
      <c r="AR40" s="2181"/>
      <c r="AS40" s="2184"/>
      <c r="AT40" s="2184"/>
      <c r="AU40" s="2184"/>
      <c r="AV40" s="2184"/>
      <c r="AW40" s="2194"/>
      <c r="AX40" s="730"/>
    </row>
    <row r="41" spans="1:50" s="766" customFormat="1" ht="79.5" customHeight="1" thickBot="1" x14ac:dyDescent="0.6">
      <c r="B41" s="767"/>
      <c r="C41" s="768"/>
      <c r="D41" s="769"/>
      <c r="E41" s="769"/>
      <c r="F41" s="770"/>
      <c r="G41" s="770"/>
      <c r="H41" s="769"/>
      <c r="I41" s="771"/>
      <c r="J41" s="772"/>
      <c r="K41" s="773"/>
      <c r="L41" s="771"/>
      <c r="M41" s="769"/>
      <c r="N41" s="773"/>
      <c r="O41" s="771"/>
      <c r="P41" s="769"/>
      <c r="Q41" s="773"/>
      <c r="R41" s="771"/>
      <c r="S41" s="773"/>
      <c r="T41" s="771"/>
      <c r="U41" s="774"/>
      <c r="V41" s="771"/>
      <c r="W41" s="769"/>
      <c r="X41" s="769"/>
      <c r="Y41" s="771"/>
      <c r="Z41" s="770"/>
      <c r="AA41" s="769"/>
      <c r="AB41" s="769"/>
      <c r="AC41" s="770"/>
      <c r="AD41" s="771"/>
      <c r="AE41" s="771"/>
      <c r="AF41" s="771"/>
      <c r="AG41" s="771"/>
      <c r="AH41" s="771"/>
      <c r="AI41" s="771"/>
      <c r="AJ41" s="771"/>
      <c r="AK41" s="775"/>
      <c r="AL41" s="775"/>
      <c r="AM41" s="774"/>
      <c r="AN41" s="776"/>
      <c r="AO41" s="776"/>
      <c r="AP41" s="777"/>
      <c r="AQ41" s="774"/>
      <c r="AR41" s="774"/>
      <c r="AS41" s="778"/>
      <c r="AT41" s="778"/>
      <c r="AU41" s="778"/>
      <c r="AV41" s="778"/>
      <c r="AW41" s="779"/>
      <c r="AX41" s="780"/>
    </row>
    <row r="42" spans="1:50" s="182" customFormat="1" ht="319.5" customHeight="1" x14ac:dyDescent="0.55000000000000004">
      <c r="B42" s="2233" t="s">
        <v>467</v>
      </c>
      <c r="C42" s="2229" t="s">
        <v>152</v>
      </c>
      <c r="D42" s="2229">
        <v>1</v>
      </c>
      <c r="E42" s="2215" t="s">
        <v>153</v>
      </c>
      <c r="F42" s="2235" t="s">
        <v>646</v>
      </c>
      <c r="G42" s="2215" t="s">
        <v>647</v>
      </c>
      <c r="H42" s="2229" t="s">
        <v>156</v>
      </c>
      <c r="I42" s="2251">
        <v>5000</v>
      </c>
      <c r="J42" s="2253" t="s">
        <v>198</v>
      </c>
      <c r="K42" s="2225">
        <v>0.8</v>
      </c>
      <c r="L42" s="2227" t="s">
        <v>233</v>
      </c>
      <c r="M42" s="2229" t="s">
        <v>159</v>
      </c>
      <c r="N42" s="2231"/>
      <c r="O42" s="2245"/>
      <c r="P42" s="2229" t="s">
        <v>200</v>
      </c>
      <c r="Q42" s="2231">
        <v>0.8</v>
      </c>
      <c r="R42" s="2247" t="s">
        <v>234</v>
      </c>
      <c r="S42" s="2225">
        <v>0.8</v>
      </c>
      <c r="T42" s="2249" t="s">
        <v>234</v>
      </c>
      <c r="U42" s="2241" t="s">
        <v>245</v>
      </c>
      <c r="V42" s="1174">
        <v>1</v>
      </c>
      <c r="W42" s="2243" t="s">
        <v>648</v>
      </c>
      <c r="X42" s="2243" t="s">
        <v>649</v>
      </c>
      <c r="Y42" s="2215" t="s">
        <v>650</v>
      </c>
      <c r="Z42" s="1143" t="s">
        <v>651</v>
      </c>
      <c r="AA42" s="1143" t="s">
        <v>652</v>
      </c>
      <c r="AB42" s="1143" t="s">
        <v>653</v>
      </c>
      <c r="AC42" s="1143" t="s">
        <v>654</v>
      </c>
      <c r="AD42" s="1174" t="s">
        <v>197</v>
      </c>
      <c r="AE42" s="1174" t="str">
        <f t="shared" ref="AE42:AE48" si="6">IF(OR(AD42="Preventivo",AD42="Detectivo"),"Probabilidad",IF(AD42="Correctivo","Impacto",""))</f>
        <v>Probabilidad</v>
      </c>
      <c r="AF42" s="1171" t="s">
        <v>172</v>
      </c>
      <c r="AG42" s="1171" t="str">
        <f>IF(AND(AD42="Preventivo",AF42="Automático"),"50%",IF(AND(AD42="Preventivo",AF42="Manual"),"40%",IF(AND(AD42="Detectivo",AF42="Automático"),"40%",IF(AND(AD42="Detectivo",AF42="Manual"),"30%",IF(AND(AD42="Correctivo",AF42="Automático"),"35%",IF(AND(AD42="Correctivo",AF42="Manual"),"25%",""))))))</f>
        <v>40%</v>
      </c>
      <c r="AH42" s="1171" t="s">
        <v>173</v>
      </c>
      <c r="AI42" s="1171" t="s">
        <v>174</v>
      </c>
      <c r="AJ42" s="1171" t="s">
        <v>175</v>
      </c>
      <c r="AK42" s="236">
        <f>IFERROR(IF(AE42="Probabilidad",(K42-(+K42*AG42)),IF(AE42="Impacto",KK42,"")),"")</f>
        <v>0.48</v>
      </c>
      <c r="AL42" s="236">
        <f t="shared" ref="AL42:AL48" si="7">+AK42</f>
        <v>0.48</v>
      </c>
      <c r="AM42" s="704" t="str">
        <f>IFERROR(IF(AK42="","",IF(AK42&lt;=0.2,"Muy Baja",IF(AK42&lt;=0.4,"Baja",IF(AK42&lt;=0.6,"Media",IF(AK42&lt;=0.8,"Alta","Muy Alta"))))),"")</f>
        <v>Media</v>
      </c>
      <c r="AN42" s="233">
        <f>IF(AE42='[12]FORMULAS '!$G$60,S42-(S42*AG42),S42)</f>
        <v>0.8</v>
      </c>
      <c r="AO42" s="705">
        <f>+AN42</f>
        <v>0.8</v>
      </c>
      <c r="AP42" s="781" t="s">
        <v>234</v>
      </c>
      <c r="AQ42" s="235" t="s">
        <v>245</v>
      </c>
      <c r="AR42" s="2241" t="s">
        <v>204</v>
      </c>
      <c r="AS42" s="2237" t="s">
        <v>655</v>
      </c>
      <c r="AT42" s="2237" t="s">
        <v>656</v>
      </c>
      <c r="AU42" s="2237" t="s">
        <v>260</v>
      </c>
      <c r="AV42" s="2237" t="s">
        <v>640</v>
      </c>
      <c r="AW42" s="2239" t="s">
        <v>657</v>
      </c>
      <c r="AX42" s="782"/>
    </row>
    <row r="43" spans="1:50" s="182" customFormat="1" ht="409.5" customHeight="1" x14ac:dyDescent="0.55000000000000004">
      <c r="B43" s="2139"/>
      <c r="C43" s="2229"/>
      <c r="D43" s="2229"/>
      <c r="E43" s="2215"/>
      <c r="F43" s="2235"/>
      <c r="G43" s="2215"/>
      <c r="H43" s="2229"/>
      <c r="I43" s="2251"/>
      <c r="J43" s="2253"/>
      <c r="K43" s="2225"/>
      <c r="L43" s="2227"/>
      <c r="M43" s="2229"/>
      <c r="N43" s="2231"/>
      <c r="O43" s="2245"/>
      <c r="P43" s="2229"/>
      <c r="Q43" s="2231"/>
      <c r="R43" s="2247"/>
      <c r="S43" s="2225"/>
      <c r="T43" s="2249"/>
      <c r="U43" s="2241"/>
      <c r="V43" s="1174">
        <v>2</v>
      </c>
      <c r="W43" s="2243"/>
      <c r="X43" s="2243"/>
      <c r="Y43" s="2215"/>
      <c r="Z43" s="1143" t="s">
        <v>1070</v>
      </c>
      <c r="AA43" s="1143" t="s">
        <v>1071</v>
      </c>
      <c r="AB43" s="1143" t="s">
        <v>1072</v>
      </c>
      <c r="AC43" s="1143" t="s">
        <v>658</v>
      </c>
      <c r="AD43" s="1174" t="s">
        <v>171</v>
      </c>
      <c r="AE43" s="1174" t="str">
        <f t="shared" si="6"/>
        <v>Probabilidad</v>
      </c>
      <c r="AF43" s="1171" t="s">
        <v>172</v>
      </c>
      <c r="AG43" s="1171" t="str">
        <f t="shared" ref="AG43:AG48" si="8">IF(AND(AD43="Preventivo",AF43="Automático"),"50%",IF(AND(AD43="Preventivo",AF43="Manual"),"40%",IF(AND(AD43="Detectivo",AF43="Automático"),"40%",IF(AND(AD43="Detectivo",AF43="Manual"),"30%",IF(AND(AD43="Correctivo",AF43="Automático"),"35%",IF(AND(AD43="Correctivo",AF43="Manual"),"25%",""))))))</f>
        <v>30%</v>
      </c>
      <c r="AH43" s="1171" t="s">
        <v>173</v>
      </c>
      <c r="AI43" s="1171" t="s">
        <v>174</v>
      </c>
      <c r="AJ43" s="1171" t="s">
        <v>175</v>
      </c>
      <c r="AK43" s="236">
        <v>0.34</v>
      </c>
      <c r="AL43" s="236">
        <f t="shared" si="7"/>
        <v>0.34</v>
      </c>
      <c r="AM43" s="704" t="str">
        <f t="shared" ref="AM43:AM48" si="9">IFERROR(IF(AK43="","",IF(AK43&lt;=0.2,"Muy Baja",IF(AK43&lt;=0.4,"Baja",IF(AK43&lt;=0.6,"Media",IF(AK43&lt;=0.8,"Alta","Muy Alta"))))),"")</f>
        <v>Baja</v>
      </c>
      <c r="AN43" s="233">
        <v>0.8</v>
      </c>
      <c r="AO43" s="705">
        <f t="shared" ref="AO43:AO48" si="10">+AN43</f>
        <v>0.8</v>
      </c>
      <c r="AP43" s="781" t="s">
        <v>234</v>
      </c>
      <c r="AQ43" s="1167" t="s">
        <v>245</v>
      </c>
      <c r="AR43" s="2241"/>
      <c r="AS43" s="2237"/>
      <c r="AT43" s="2237"/>
      <c r="AU43" s="2237"/>
      <c r="AV43" s="2237"/>
      <c r="AW43" s="2239"/>
      <c r="AX43" s="782"/>
    </row>
    <row r="44" spans="1:50" s="182" customFormat="1" ht="409.5" customHeight="1" x14ac:dyDescent="0.55000000000000004">
      <c r="B44" s="2139"/>
      <c r="C44" s="2229"/>
      <c r="D44" s="2229"/>
      <c r="E44" s="2215"/>
      <c r="F44" s="2235"/>
      <c r="G44" s="2215"/>
      <c r="H44" s="2229"/>
      <c r="I44" s="2251"/>
      <c r="J44" s="2253"/>
      <c r="K44" s="2225"/>
      <c r="L44" s="2227"/>
      <c r="M44" s="2229"/>
      <c r="N44" s="2231"/>
      <c r="O44" s="2245"/>
      <c r="P44" s="2229"/>
      <c r="Q44" s="2231"/>
      <c r="R44" s="2247"/>
      <c r="S44" s="2225"/>
      <c r="T44" s="2249"/>
      <c r="U44" s="2241"/>
      <c r="V44" s="1174">
        <v>3</v>
      </c>
      <c r="W44" s="2243"/>
      <c r="X44" s="2243"/>
      <c r="Y44" s="2215"/>
      <c r="Z44" s="1143" t="s">
        <v>659</v>
      </c>
      <c r="AA44" s="1169" t="s">
        <v>660</v>
      </c>
      <c r="AB44" s="1143" t="s">
        <v>1073</v>
      </c>
      <c r="AC44" s="1143" t="s">
        <v>661</v>
      </c>
      <c r="AD44" s="1174" t="s">
        <v>171</v>
      </c>
      <c r="AE44" s="1174" t="str">
        <f t="shared" si="6"/>
        <v>Probabilidad</v>
      </c>
      <c r="AF44" s="1171" t="s">
        <v>172</v>
      </c>
      <c r="AG44" s="1171" t="str">
        <f t="shared" si="8"/>
        <v>30%</v>
      </c>
      <c r="AH44" s="1171" t="s">
        <v>173</v>
      </c>
      <c r="AI44" s="1171" t="s">
        <v>174</v>
      </c>
      <c r="AJ44" s="1171" t="s">
        <v>175</v>
      </c>
      <c r="AK44" s="236">
        <v>0.24</v>
      </c>
      <c r="AL44" s="236">
        <f t="shared" si="7"/>
        <v>0.24</v>
      </c>
      <c r="AM44" s="704" t="str">
        <f t="shared" si="9"/>
        <v>Baja</v>
      </c>
      <c r="AN44" s="233">
        <v>0.8</v>
      </c>
      <c r="AO44" s="705">
        <f t="shared" si="10"/>
        <v>0.8</v>
      </c>
      <c r="AP44" s="781" t="s">
        <v>234</v>
      </c>
      <c r="AQ44" s="1167" t="s">
        <v>245</v>
      </c>
      <c r="AR44" s="2241"/>
      <c r="AS44" s="2237"/>
      <c r="AT44" s="2237"/>
      <c r="AU44" s="2237"/>
      <c r="AV44" s="2237"/>
      <c r="AW44" s="2239"/>
      <c r="AX44" s="782"/>
    </row>
    <row r="45" spans="1:50" s="182" customFormat="1" ht="409.6" customHeight="1" x14ac:dyDescent="0.55000000000000004">
      <c r="B45" s="2139"/>
      <c r="C45" s="2229"/>
      <c r="D45" s="2229"/>
      <c r="E45" s="2215"/>
      <c r="F45" s="2235"/>
      <c r="G45" s="2215"/>
      <c r="H45" s="2229"/>
      <c r="I45" s="2251"/>
      <c r="J45" s="2253"/>
      <c r="K45" s="2225"/>
      <c r="L45" s="2227"/>
      <c r="M45" s="2229"/>
      <c r="N45" s="2231"/>
      <c r="O45" s="2245"/>
      <c r="P45" s="2229"/>
      <c r="Q45" s="2231"/>
      <c r="R45" s="2247"/>
      <c r="S45" s="2225"/>
      <c r="T45" s="2249"/>
      <c r="U45" s="2241"/>
      <c r="V45" s="1174">
        <v>4</v>
      </c>
      <c r="W45" s="2243"/>
      <c r="X45" s="2243"/>
      <c r="Y45" s="2215"/>
      <c r="Z45" s="1143" t="s">
        <v>662</v>
      </c>
      <c r="AA45" s="1143" t="s">
        <v>1074</v>
      </c>
      <c r="AB45" s="1143" t="s">
        <v>1075</v>
      </c>
      <c r="AC45" s="1143" t="s">
        <v>1076</v>
      </c>
      <c r="AD45" s="1174" t="s">
        <v>171</v>
      </c>
      <c r="AE45" s="1174" t="str">
        <f t="shared" si="6"/>
        <v>Probabilidad</v>
      </c>
      <c r="AF45" s="1171" t="s">
        <v>172</v>
      </c>
      <c r="AG45" s="1171" t="str">
        <f t="shared" si="8"/>
        <v>30%</v>
      </c>
      <c r="AH45" s="1171" t="s">
        <v>173</v>
      </c>
      <c r="AI45" s="1171" t="s">
        <v>174</v>
      </c>
      <c r="AJ45" s="1171" t="s">
        <v>175</v>
      </c>
      <c r="AK45" s="236">
        <v>0.12</v>
      </c>
      <c r="AL45" s="236">
        <f t="shared" si="7"/>
        <v>0.12</v>
      </c>
      <c r="AM45" s="704" t="str">
        <f t="shared" si="9"/>
        <v>Muy Baja</v>
      </c>
      <c r="AN45" s="233">
        <v>0.8</v>
      </c>
      <c r="AO45" s="705">
        <f t="shared" si="10"/>
        <v>0.8</v>
      </c>
      <c r="AP45" s="781" t="s">
        <v>234</v>
      </c>
      <c r="AQ45" s="1167" t="s">
        <v>245</v>
      </c>
      <c r="AR45" s="2241"/>
      <c r="AS45" s="2237"/>
      <c r="AT45" s="2237"/>
      <c r="AU45" s="2237"/>
      <c r="AV45" s="2237"/>
      <c r="AW45" s="2239"/>
      <c r="AX45" s="782"/>
    </row>
    <row r="46" spans="1:50" s="182" customFormat="1" ht="409.6" customHeight="1" x14ac:dyDescent="0.55000000000000004">
      <c r="B46" s="2139"/>
      <c r="C46" s="2229"/>
      <c r="D46" s="2229"/>
      <c r="E46" s="2215"/>
      <c r="F46" s="2235"/>
      <c r="G46" s="2215"/>
      <c r="H46" s="2229"/>
      <c r="I46" s="2251"/>
      <c r="J46" s="2253"/>
      <c r="K46" s="2225"/>
      <c r="L46" s="2227"/>
      <c r="M46" s="2229"/>
      <c r="N46" s="2231"/>
      <c r="O46" s="2245"/>
      <c r="P46" s="2229"/>
      <c r="Q46" s="2231"/>
      <c r="R46" s="2247"/>
      <c r="S46" s="2225"/>
      <c r="T46" s="2249"/>
      <c r="U46" s="2241"/>
      <c r="V46" s="1174">
        <v>5</v>
      </c>
      <c r="W46" s="2243"/>
      <c r="X46" s="2243"/>
      <c r="Y46" s="1143" t="s">
        <v>663</v>
      </c>
      <c r="Z46" s="1143" t="s">
        <v>664</v>
      </c>
      <c r="AA46" s="1143" t="s">
        <v>1074</v>
      </c>
      <c r="AB46" s="1169" t="s">
        <v>665</v>
      </c>
      <c r="AC46" s="1143" t="s">
        <v>1077</v>
      </c>
      <c r="AD46" s="1174" t="s">
        <v>171</v>
      </c>
      <c r="AE46" s="1174" t="str">
        <f t="shared" si="6"/>
        <v>Probabilidad</v>
      </c>
      <c r="AF46" s="1171" t="s">
        <v>172</v>
      </c>
      <c r="AG46" s="1171" t="str">
        <f t="shared" si="8"/>
        <v>30%</v>
      </c>
      <c r="AH46" s="1171" t="s">
        <v>173</v>
      </c>
      <c r="AI46" s="1171" t="s">
        <v>174</v>
      </c>
      <c r="AJ46" s="1171" t="s">
        <v>175</v>
      </c>
      <c r="AK46" s="236">
        <v>0.08</v>
      </c>
      <c r="AL46" s="236">
        <f t="shared" si="7"/>
        <v>0.08</v>
      </c>
      <c r="AM46" s="704" t="str">
        <f t="shared" si="9"/>
        <v>Muy Baja</v>
      </c>
      <c r="AN46" s="233">
        <v>0.8</v>
      </c>
      <c r="AO46" s="705">
        <f t="shared" si="10"/>
        <v>0.8</v>
      </c>
      <c r="AP46" s="781" t="s">
        <v>234</v>
      </c>
      <c r="AQ46" s="1167" t="s">
        <v>245</v>
      </c>
      <c r="AR46" s="2241"/>
      <c r="AS46" s="2237"/>
      <c r="AT46" s="2237"/>
      <c r="AU46" s="2237"/>
      <c r="AV46" s="2237"/>
      <c r="AW46" s="2239"/>
      <c r="AX46" s="782"/>
    </row>
    <row r="47" spans="1:50" s="182" customFormat="1" ht="409.5" customHeight="1" x14ac:dyDescent="0.55000000000000004">
      <c r="B47" s="2139"/>
      <c r="C47" s="2229"/>
      <c r="D47" s="2229"/>
      <c r="E47" s="2215"/>
      <c r="F47" s="2235"/>
      <c r="G47" s="2215"/>
      <c r="H47" s="2229"/>
      <c r="I47" s="2251"/>
      <c r="J47" s="2253"/>
      <c r="K47" s="2225"/>
      <c r="L47" s="2227"/>
      <c r="M47" s="2229"/>
      <c r="N47" s="2231"/>
      <c r="O47" s="2245"/>
      <c r="P47" s="2229"/>
      <c r="Q47" s="2231"/>
      <c r="R47" s="2247"/>
      <c r="S47" s="2225"/>
      <c r="T47" s="2249"/>
      <c r="U47" s="2241"/>
      <c r="V47" s="1174">
        <v>6</v>
      </c>
      <c r="W47" s="2243"/>
      <c r="X47" s="2243"/>
      <c r="Y47" s="1143" t="s">
        <v>666</v>
      </c>
      <c r="Z47" s="1143" t="s">
        <v>667</v>
      </c>
      <c r="AA47" s="1143" t="s">
        <v>668</v>
      </c>
      <c r="AB47" s="1143" t="s">
        <v>1078</v>
      </c>
      <c r="AC47" s="1143" t="s">
        <v>669</v>
      </c>
      <c r="AD47" s="1174" t="s">
        <v>171</v>
      </c>
      <c r="AE47" s="1174" t="str">
        <f t="shared" si="6"/>
        <v>Probabilidad</v>
      </c>
      <c r="AF47" s="1171" t="s">
        <v>172</v>
      </c>
      <c r="AG47" s="1171" t="str">
        <f t="shared" si="8"/>
        <v>30%</v>
      </c>
      <c r="AH47" s="1171" t="s">
        <v>173</v>
      </c>
      <c r="AI47" s="1171" t="s">
        <v>174</v>
      </c>
      <c r="AJ47" s="1171" t="s">
        <v>175</v>
      </c>
      <c r="AK47" s="236">
        <v>0.06</v>
      </c>
      <c r="AL47" s="236">
        <f t="shared" si="7"/>
        <v>0.06</v>
      </c>
      <c r="AM47" s="704" t="str">
        <f t="shared" si="9"/>
        <v>Muy Baja</v>
      </c>
      <c r="AN47" s="233">
        <v>0.8</v>
      </c>
      <c r="AO47" s="705">
        <f t="shared" si="10"/>
        <v>0.8</v>
      </c>
      <c r="AP47" s="781" t="s">
        <v>234</v>
      </c>
      <c r="AQ47" s="1167" t="s">
        <v>245</v>
      </c>
      <c r="AR47" s="2241"/>
      <c r="AS47" s="2237"/>
      <c r="AT47" s="2237"/>
      <c r="AU47" s="2237"/>
      <c r="AV47" s="2237"/>
      <c r="AW47" s="2239"/>
      <c r="AX47" s="782"/>
    </row>
    <row r="48" spans="1:50" s="182" customFormat="1" ht="409.5" customHeight="1" thickBot="1" x14ac:dyDescent="0.6">
      <c r="B48" s="2139"/>
      <c r="C48" s="2230"/>
      <c r="D48" s="2230"/>
      <c r="E48" s="2234"/>
      <c r="F48" s="2236"/>
      <c r="G48" s="2234"/>
      <c r="H48" s="2230"/>
      <c r="I48" s="2252"/>
      <c r="J48" s="2254"/>
      <c r="K48" s="2226"/>
      <c r="L48" s="2228"/>
      <c r="M48" s="2230"/>
      <c r="N48" s="2232"/>
      <c r="O48" s="2246"/>
      <c r="P48" s="2230"/>
      <c r="Q48" s="2232"/>
      <c r="R48" s="2248"/>
      <c r="S48" s="2226"/>
      <c r="T48" s="2250"/>
      <c r="U48" s="2242"/>
      <c r="V48" s="1175">
        <v>7</v>
      </c>
      <c r="W48" s="2244"/>
      <c r="X48" s="2244"/>
      <c r="Y48" s="1176" t="s">
        <v>670</v>
      </c>
      <c r="Z48" s="1176" t="s">
        <v>671</v>
      </c>
      <c r="AA48" s="1170" t="s">
        <v>672</v>
      </c>
      <c r="AB48" s="1176" t="s">
        <v>1079</v>
      </c>
      <c r="AC48" s="1176" t="s">
        <v>673</v>
      </c>
      <c r="AD48" s="1175" t="s">
        <v>171</v>
      </c>
      <c r="AE48" s="1175" t="str">
        <f t="shared" si="6"/>
        <v>Probabilidad</v>
      </c>
      <c r="AF48" s="1172" t="s">
        <v>172</v>
      </c>
      <c r="AG48" s="1172" t="str">
        <f t="shared" si="8"/>
        <v>30%</v>
      </c>
      <c r="AH48" s="1172" t="s">
        <v>173</v>
      </c>
      <c r="AI48" s="1172" t="s">
        <v>174</v>
      </c>
      <c r="AJ48" s="1172" t="s">
        <v>175</v>
      </c>
      <c r="AK48" s="267">
        <v>0.04</v>
      </c>
      <c r="AL48" s="267">
        <f t="shared" si="7"/>
        <v>0.04</v>
      </c>
      <c r="AM48" s="713" t="str">
        <f t="shared" si="9"/>
        <v>Muy Baja</v>
      </c>
      <c r="AN48" s="709">
        <v>0.8</v>
      </c>
      <c r="AO48" s="714">
        <f t="shared" si="10"/>
        <v>0.8</v>
      </c>
      <c r="AP48" s="783" t="s">
        <v>234</v>
      </c>
      <c r="AQ48" s="1168" t="s">
        <v>245</v>
      </c>
      <c r="AR48" s="2242"/>
      <c r="AS48" s="2238"/>
      <c r="AT48" s="2238"/>
      <c r="AU48" s="2238"/>
      <c r="AV48" s="2238"/>
      <c r="AW48" s="2240"/>
      <c r="AX48" s="782"/>
    </row>
    <row r="49" spans="1:50" s="182" customFormat="1" ht="364.5" customHeight="1" thickTop="1" x14ac:dyDescent="0.55000000000000004">
      <c r="B49" s="2139"/>
      <c r="C49" s="2139" t="s">
        <v>152</v>
      </c>
      <c r="D49" s="2139">
        <v>2</v>
      </c>
      <c r="E49" s="2139" t="s">
        <v>153</v>
      </c>
      <c r="F49" s="2223" t="s">
        <v>674</v>
      </c>
      <c r="G49" s="2160" t="s">
        <v>675</v>
      </c>
      <c r="H49" s="2139" t="s">
        <v>156</v>
      </c>
      <c r="I49" s="2163">
        <v>2000</v>
      </c>
      <c r="J49" s="2174" t="s">
        <v>198</v>
      </c>
      <c r="K49" s="2186">
        <v>0.8</v>
      </c>
      <c r="L49" s="2136" t="s">
        <v>233</v>
      </c>
      <c r="M49" s="2139" t="s">
        <v>159</v>
      </c>
      <c r="N49" s="2142" t="str">
        <f>+IF(M49="","",IF(M49="N/A","",IF(OR(M49=$M$54,M49=$N$54),$L$54,IF(OR(M49=$M$55,M49=$N$55),$L$55,IF(OR(M49=$M$56,M49=$N$56),$L$56,IF(OR(M49=$M$57,M49=$N$57),$L$57,IF(OR(M49=$M$58,M49=$N$58),$L$58)))))))</f>
        <v/>
      </c>
      <c r="O49" s="2145" t="str">
        <f>+IF(M49="","",IF(M49="N/A","",IF(OR(M49=$M$54,M49=$N$54),$K$54,IF(OR(M49=$M$55,M49=$N$55),$K$55,IF(OR(M49=$M$56,M49=$N$56),$K$56,IF(OR(M49=$M$57,M49=$N$57),$K$57,IF(OR(M49=$M$58,M49=$N$58),$K$58)))))))</f>
        <v/>
      </c>
      <c r="P49" s="2139" t="s">
        <v>200</v>
      </c>
      <c r="Q49" s="2142">
        <v>0.6</v>
      </c>
      <c r="R49" s="2145" t="s">
        <v>201</v>
      </c>
      <c r="S49" s="2186">
        <f>+IF(N49="",Q49,IF(Q49="",N49,IF(N49&gt;Q49,N49,Q49)))</f>
        <v>0.6</v>
      </c>
      <c r="T49" s="2145" t="s">
        <v>201</v>
      </c>
      <c r="U49" s="2180" t="s">
        <v>245</v>
      </c>
      <c r="V49" s="1194">
        <v>1</v>
      </c>
      <c r="W49" s="2177" t="s">
        <v>648</v>
      </c>
      <c r="X49" s="2177" t="s">
        <v>676</v>
      </c>
      <c r="Y49" s="2160" t="s">
        <v>677</v>
      </c>
      <c r="Z49" s="1149" t="s">
        <v>1080</v>
      </c>
      <c r="AA49" s="1149" t="s">
        <v>1081</v>
      </c>
      <c r="AB49" s="1149" t="s">
        <v>1082</v>
      </c>
      <c r="AC49" s="1149" t="s">
        <v>1083</v>
      </c>
      <c r="AD49" s="1194" t="s">
        <v>171</v>
      </c>
      <c r="AE49" s="1194" t="str">
        <f>IF(OR(AD49="Preventivo",AD49="Detectivo"),"Probabilidad",IF(AD49="Correctivo","Impacto",""))</f>
        <v>Probabilidad</v>
      </c>
      <c r="AF49" s="1194" t="s">
        <v>172</v>
      </c>
      <c r="AG49" s="1194" t="str">
        <f>IF(AND(AD49="Preventivo",AF49="Automático"),"50%",IF(AND(AD49="Preventivo",AF49="Manual"),"40%",IF(AND(AD49="Detectivo",AF49="Automático"),"40%",IF(AND(AD49="Detectivo",AF49="Manual"),"30%",IF(AND(AD49="Correctivo",AF49="Automático"),"35%",IF(AND(AD49="Correctivo",AF49="Manual"),"25%",""))))))</f>
        <v>30%</v>
      </c>
      <c r="AH49" s="1194" t="s">
        <v>173</v>
      </c>
      <c r="AI49" s="1194" t="s">
        <v>174</v>
      </c>
      <c r="AJ49" s="1194" t="s">
        <v>175</v>
      </c>
      <c r="AK49" s="1188">
        <f>IFERROR(IF(AE49="Probabilidad",(K49-(+K49*AG49)),IF(AE49="Impacto",KK49,"")),"")</f>
        <v>0.56000000000000005</v>
      </c>
      <c r="AL49" s="1188">
        <f>+AK49</f>
        <v>0.56000000000000005</v>
      </c>
      <c r="AM49" s="1190" t="str">
        <f>IFERROR(IF(AK49="","",IF(AK49&lt;=0.2,"Muy Baja",IF(AK49&lt;=0.4,"Baja",IF(AK49&lt;=0.6,"Media",IF(AK49&lt;=0.8,"Alta","Muy Alta"))))),"")</f>
        <v>Media</v>
      </c>
      <c r="AN49" s="1192">
        <f>IF(AE49='[13]FORMULAS '!$G$60,S49-(S49*AG49),S49)</f>
        <v>0.6</v>
      </c>
      <c r="AO49" s="1192">
        <f>+AN49</f>
        <v>0.6</v>
      </c>
      <c r="AP49" s="784" t="s">
        <v>201</v>
      </c>
      <c r="AQ49" s="254" t="s">
        <v>201</v>
      </c>
      <c r="AR49" s="2180" t="s">
        <v>204</v>
      </c>
      <c r="AS49" s="2257" t="s">
        <v>678</v>
      </c>
      <c r="AT49" s="2183" t="s">
        <v>679</v>
      </c>
      <c r="AU49" s="2183" t="s">
        <v>260</v>
      </c>
      <c r="AV49" s="2183" t="s">
        <v>640</v>
      </c>
      <c r="AW49" s="2255" t="s">
        <v>680</v>
      </c>
      <c r="AX49" s="782"/>
    </row>
    <row r="50" spans="1:50" s="182" customFormat="1" ht="394.5" customHeight="1" x14ac:dyDescent="0.55000000000000004">
      <c r="B50" s="2139"/>
      <c r="C50" s="2139"/>
      <c r="D50" s="2139"/>
      <c r="E50" s="2139"/>
      <c r="F50" s="2223"/>
      <c r="G50" s="2160"/>
      <c r="H50" s="2139"/>
      <c r="I50" s="2163"/>
      <c r="J50" s="2174"/>
      <c r="K50" s="2186"/>
      <c r="L50" s="2136"/>
      <c r="M50" s="2139"/>
      <c r="N50" s="2142"/>
      <c r="O50" s="2145"/>
      <c r="P50" s="2139"/>
      <c r="Q50" s="2142"/>
      <c r="R50" s="2145"/>
      <c r="S50" s="2186"/>
      <c r="T50" s="2145"/>
      <c r="U50" s="2180"/>
      <c r="V50" s="1194">
        <v>2</v>
      </c>
      <c r="W50" s="2177"/>
      <c r="X50" s="2177"/>
      <c r="Y50" s="2160"/>
      <c r="Z50" s="1143" t="s">
        <v>1084</v>
      </c>
      <c r="AA50" s="1143" t="s">
        <v>1085</v>
      </c>
      <c r="AB50" s="1169" t="s">
        <v>681</v>
      </c>
      <c r="AC50" s="1143" t="s">
        <v>1086</v>
      </c>
      <c r="AD50" s="1174" t="s">
        <v>197</v>
      </c>
      <c r="AE50" s="1174" t="str">
        <f t="shared" ref="AE50:AE59" si="11">IF(OR(AD50="Preventivo",AD50="Detectivo"),"Probabilidad",IF(AD50="Correctivo","Impacto",""))</f>
        <v>Probabilidad</v>
      </c>
      <c r="AF50" s="1174" t="s">
        <v>172</v>
      </c>
      <c r="AG50" s="1174" t="str">
        <f t="shared" ref="AG50:AG59" si="12">IF(AND(AD50="Preventivo",AF50="Automático"),"50%",IF(AND(AD50="Preventivo",AF50="Manual"),"40%",IF(AND(AD50="Detectivo",AF50="Automático"),"40%",IF(AND(AD50="Detectivo",AF50="Manual"),"30%",IF(AND(AD50="Correctivo",AF50="Automático"),"35%",IF(AND(AD50="Correctivo",AF50="Manual"),"25%",""))))))</f>
        <v>40%</v>
      </c>
      <c r="AH50" s="1174" t="s">
        <v>173</v>
      </c>
      <c r="AI50" s="1174" t="s">
        <v>174</v>
      </c>
      <c r="AJ50" s="1174" t="s">
        <v>175</v>
      </c>
      <c r="AK50" s="236">
        <v>0.34</v>
      </c>
      <c r="AL50" s="236">
        <f t="shared" ref="AL50:AL59" si="13">+AK50</f>
        <v>0.34</v>
      </c>
      <c r="AM50" s="704" t="str">
        <f t="shared" ref="AM50:AM59" si="14">IFERROR(IF(AK50="","",IF(AK50&lt;=0.2,"Muy Baja",IF(AK50&lt;=0.4,"Baja",IF(AK50&lt;=0.6,"Media",IF(AK50&lt;=0.8,"Alta","Muy Alta"))))),"")</f>
        <v>Baja</v>
      </c>
      <c r="AN50" s="233">
        <v>0.6</v>
      </c>
      <c r="AO50" s="233">
        <f t="shared" ref="AO50:AO59" si="15">+AN50</f>
        <v>0.6</v>
      </c>
      <c r="AP50" s="785" t="s">
        <v>201</v>
      </c>
      <c r="AQ50" s="1167" t="s">
        <v>231</v>
      </c>
      <c r="AR50" s="2180"/>
      <c r="AS50" s="2257"/>
      <c r="AT50" s="2183"/>
      <c r="AU50" s="2183"/>
      <c r="AV50" s="2183"/>
      <c r="AW50" s="2255"/>
      <c r="AX50" s="782"/>
    </row>
    <row r="51" spans="1:50" s="182" customFormat="1" ht="327" customHeight="1" x14ac:dyDescent="0.55000000000000004">
      <c r="B51" s="2139"/>
      <c r="C51" s="2139"/>
      <c r="D51" s="2139"/>
      <c r="E51" s="2139"/>
      <c r="F51" s="2223"/>
      <c r="G51" s="2160"/>
      <c r="H51" s="2139"/>
      <c r="I51" s="2163"/>
      <c r="J51" s="2174"/>
      <c r="K51" s="2186"/>
      <c r="L51" s="2136"/>
      <c r="M51" s="2139"/>
      <c r="N51" s="2142"/>
      <c r="O51" s="2145"/>
      <c r="P51" s="2139"/>
      <c r="Q51" s="2142"/>
      <c r="R51" s="2145"/>
      <c r="S51" s="2186"/>
      <c r="T51" s="2145"/>
      <c r="U51" s="2180"/>
      <c r="V51" s="1194">
        <v>3</v>
      </c>
      <c r="W51" s="2177"/>
      <c r="X51" s="2177"/>
      <c r="Y51" s="2160"/>
      <c r="Z51" s="1143" t="s">
        <v>1087</v>
      </c>
      <c r="AA51" s="1143" t="s">
        <v>1088</v>
      </c>
      <c r="AB51" s="1143" t="s">
        <v>1089</v>
      </c>
      <c r="AC51" s="1143" t="s">
        <v>1090</v>
      </c>
      <c r="AD51" s="1174" t="s">
        <v>171</v>
      </c>
      <c r="AE51" s="1174" t="str">
        <f t="shared" si="11"/>
        <v>Probabilidad</v>
      </c>
      <c r="AF51" s="1174" t="s">
        <v>172</v>
      </c>
      <c r="AG51" s="1174" t="str">
        <f t="shared" si="12"/>
        <v>30%</v>
      </c>
      <c r="AH51" s="1174" t="s">
        <v>173</v>
      </c>
      <c r="AI51" s="1174" t="s">
        <v>174</v>
      </c>
      <c r="AJ51" s="1174" t="s">
        <v>175</v>
      </c>
      <c r="AK51" s="236">
        <v>0.24</v>
      </c>
      <c r="AL51" s="236">
        <f t="shared" si="13"/>
        <v>0.24</v>
      </c>
      <c r="AM51" s="704" t="str">
        <f t="shared" si="14"/>
        <v>Baja</v>
      </c>
      <c r="AN51" s="233">
        <v>0.6</v>
      </c>
      <c r="AO51" s="233">
        <f t="shared" si="15"/>
        <v>0.6</v>
      </c>
      <c r="AP51" s="785" t="s">
        <v>201</v>
      </c>
      <c r="AQ51" s="1167" t="s">
        <v>201</v>
      </c>
      <c r="AR51" s="2180"/>
      <c r="AS51" s="2257"/>
      <c r="AT51" s="2183"/>
      <c r="AU51" s="2183"/>
      <c r="AV51" s="2183"/>
      <c r="AW51" s="2255"/>
      <c r="AX51" s="782"/>
    </row>
    <row r="52" spans="1:50" s="182" customFormat="1" ht="409.5" customHeight="1" x14ac:dyDescent="0.55000000000000004">
      <c r="B52" s="2139"/>
      <c r="C52" s="2139"/>
      <c r="D52" s="2139"/>
      <c r="E52" s="2139"/>
      <c r="F52" s="2223"/>
      <c r="G52" s="2160"/>
      <c r="H52" s="2139"/>
      <c r="I52" s="2163"/>
      <c r="J52" s="2174"/>
      <c r="K52" s="2186"/>
      <c r="L52" s="2136"/>
      <c r="M52" s="2139"/>
      <c r="N52" s="2142"/>
      <c r="O52" s="2145"/>
      <c r="P52" s="2139"/>
      <c r="Q52" s="2142"/>
      <c r="R52" s="2145"/>
      <c r="S52" s="2186"/>
      <c r="T52" s="2145"/>
      <c r="U52" s="2180"/>
      <c r="V52" s="1194">
        <v>4</v>
      </c>
      <c r="W52" s="2177"/>
      <c r="X52" s="2177"/>
      <c r="Y52" s="2160"/>
      <c r="Z52" s="1143" t="s">
        <v>682</v>
      </c>
      <c r="AA52" s="1143" t="s">
        <v>1091</v>
      </c>
      <c r="AB52" s="1169" t="s">
        <v>1092</v>
      </c>
      <c r="AC52" s="1143" t="s">
        <v>1090</v>
      </c>
      <c r="AD52" s="1174" t="s">
        <v>171</v>
      </c>
      <c r="AE52" s="1174" t="str">
        <f t="shared" si="11"/>
        <v>Probabilidad</v>
      </c>
      <c r="AF52" s="1174" t="s">
        <v>172</v>
      </c>
      <c r="AG52" s="1174" t="str">
        <f t="shared" si="12"/>
        <v>30%</v>
      </c>
      <c r="AH52" s="1174" t="s">
        <v>173</v>
      </c>
      <c r="AI52" s="1174" t="s">
        <v>174</v>
      </c>
      <c r="AJ52" s="1174" t="s">
        <v>175</v>
      </c>
      <c r="AK52" s="236">
        <v>0.17</v>
      </c>
      <c r="AL52" s="236">
        <f t="shared" si="13"/>
        <v>0.17</v>
      </c>
      <c r="AM52" s="704" t="str">
        <f t="shared" si="14"/>
        <v>Muy Baja</v>
      </c>
      <c r="AN52" s="233">
        <v>0.6</v>
      </c>
      <c r="AO52" s="233">
        <f t="shared" si="15"/>
        <v>0.6</v>
      </c>
      <c r="AP52" s="785" t="s">
        <v>201</v>
      </c>
      <c r="AQ52" s="1167" t="s">
        <v>201</v>
      </c>
      <c r="AR52" s="2180"/>
      <c r="AS52" s="2257"/>
      <c r="AT52" s="2183"/>
      <c r="AU52" s="2183"/>
      <c r="AV52" s="2183"/>
      <c r="AW52" s="2255" t="s">
        <v>683</v>
      </c>
      <c r="AX52" s="782"/>
    </row>
    <row r="53" spans="1:50" s="182" customFormat="1" ht="402" customHeight="1" x14ac:dyDescent="0.55000000000000004">
      <c r="B53" s="2139"/>
      <c r="C53" s="2139"/>
      <c r="D53" s="2139"/>
      <c r="E53" s="2139"/>
      <c r="F53" s="2223"/>
      <c r="G53" s="2160"/>
      <c r="H53" s="2139"/>
      <c r="I53" s="2163"/>
      <c r="J53" s="2174"/>
      <c r="K53" s="2186"/>
      <c r="L53" s="2136"/>
      <c r="M53" s="2139"/>
      <c r="N53" s="2142"/>
      <c r="O53" s="2145"/>
      <c r="P53" s="2139"/>
      <c r="Q53" s="2142"/>
      <c r="R53" s="2145"/>
      <c r="S53" s="2186"/>
      <c r="T53" s="2145"/>
      <c r="U53" s="2180"/>
      <c r="V53" s="1194">
        <v>5</v>
      </c>
      <c r="W53" s="2177"/>
      <c r="X53" s="2177"/>
      <c r="Y53" s="2172"/>
      <c r="Z53" s="1143" t="s">
        <v>1093</v>
      </c>
      <c r="AA53" s="1143" t="s">
        <v>1094</v>
      </c>
      <c r="AB53" s="1169" t="s">
        <v>1095</v>
      </c>
      <c r="AC53" s="1143" t="s">
        <v>1096</v>
      </c>
      <c r="AD53" s="1174" t="s">
        <v>171</v>
      </c>
      <c r="AE53" s="1174" t="str">
        <f t="shared" si="11"/>
        <v>Probabilidad</v>
      </c>
      <c r="AF53" s="1174" t="s">
        <v>172</v>
      </c>
      <c r="AG53" s="1174" t="str">
        <f t="shared" si="12"/>
        <v>30%</v>
      </c>
      <c r="AH53" s="1174" t="s">
        <v>173</v>
      </c>
      <c r="AI53" s="1174" t="s">
        <v>174</v>
      </c>
      <c r="AJ53" s="1174" t="s">
        <v>175</v>
      </c>
      <c r="AK53" s="236">
        <v>0.12</v>
      </c>
      <c r="AL53" s="236">
        <f t="shared" si="13"/>
        <v>0.12</v>
      </c>
      <c r="AM53" s="704" t="str">
        <f t="shared" si="14"/>
        <v>Muy Baja</v>
      </c>
      <c r="AN53" s="233">
        <v>0.6</v>
      </c>
      <c r="AO53" s="233">
        <f t="shared" si="15"/>
        <v>0.6</v>
      </c>
      <c r="AP53" s="785" t="s">
        <v>201</v>
      </c>
      <c r="AQ53" s="1167" t="s">
        <v>201</v>
      </c>
      <c r="AR53" s="2180"/>
      <c r="AS53" s="2257"/>
      <c r="AT53" s="2183"/>
      <c r="AU53" s="2183"/>
      <c r="AV53" s="2183"/>
      <c r="AW53" s="2255"/>
      <c r="AX53" s="782"/>
    </row>
    <row r="54" spans="1:50" s="182" customFormat="1" ht="409.5" customHeight="1" x14ac:dyDescent="0.55000000000000004">
      <c r="B54" s="2139"/>
      <c r="C54" s="2139"/>
      <c r="D54" s="2139"/>
      <c r="E54" s="2139"/>
      <c r="F54" s="2223"/>
      <c r="G54" s="2160"/>
      <c r="H54" s="2139"/>
      <c r="I54" s="2163"/>
      <c r="J54" s="2174"/>
      <c r="K54" s="2186"/>
      <c r="L54" s="2136"/>
      <c r="M54" s="2139"/>
      <c r="N54" s="2142"/>
      <c r="O54" s="2145"/>
      <c r="P54" s="2139"/>
      <c r="Q54" s="2142"/>
      <c r="R54" s="2145"/>
      <c r="S54" s="2186"/>
      <c r="T54" s="2145"/>
      <c r="U54" s="2180"/>
      <c r="V54" s="1194">
        <v>6</v>
      </c>
      <c r="W54" s="2177"/>
      <c r="X54" s="2177"/>
      <c r="Y54" s="1143" t="s">
        <v>408</v>
      </c>
      <c r="Z54" s="1143" t="s">
        <v>684</v>
      </c>
      <c r="AA54" s="1169" t="s">
        <v>685</v>
      </c>
      <c r="AB54" s="1143" t="s">
        <v>1097</v>
      </c>
      <c r="AC54" s="1148" t="s">
        <v>686</v>
      </c>
      <c r="AD54" s="1174" t="s">
        <v>171</v>
      </c>
      <c r="AE54" s="1174" t="str">
        <f t="shared" si="11"/>
        <v>Probabilidad</v>
      </c>
      <c r="AF54" s="1174" t="s">
        <v>172</v>
      </c>
      <c r="AG54" s="1174" t="str">
        <f t="shared" si="12"/>
        <v>30%</v>
      </c>
      <c r="AH54" s="1174" t="s">
        <v>173</v>
      </c>
      <c r="AI54" s="1174" t="s">
        <v>174</v>
      </c>
      <c r="AJ54" s="1174" t="s">
        <v>175</v>
      </c>
      <c r="AK54" s="236">
        <v>0.08</v>
      </c>
      <c r="AL54" s="236">
        <f t="shared" si="13"/>
        <v>0.08</v>
      </c>
      <c r="AM54" s="704" t="str">
        <f t="shared" si="14"/>
        <v>Muy Baja</v>
      </c>
      <c r="AN54" s="233">
        <v>0.6</v>
      </c>
      <c r="AO54" s="233">
        <f t="shared" si="15"/>
        <v>0.6</v>
      </c>
      <c r="AP54" s="785" t="s">
        <v>231</v>
      </c>
      <c r="AQ54" s="1167" t="s">
        <v>201</v>
      </c>
      <c r="AR54" s="2180"/>
      <c r="AS54" s="2257"/>
      <c r="AT54" s="2183"/>
      <c r="AU54" s="2183"/>
      <c r="AV54" s="2183"/>
      <c r="AW54" s="2255"/>
      <c r="AX54" s="782"/>
    </row>
    <row r="55" spans="1:50" s="182" customFormat="1" ht="409.5" customHeight="1" x14ac:dyDescent="0.55000000000000004">
      <c r="B55" s="2139"/>
      <c r="C55" s="2139"/>
      <c r="D55" s="2139"/>
      <c r="E55" s="2139"/>
      <c r="F55" s="2223"/>
      <c r="G55" s="2160"/>
      <c r="H55" s="2139"/>
      <c r="I55" s="2163"/>
      <c r="J55" s="2174"/>
      <c r="K55" s="2186"/>
      <c r="L55" s="2136"/>
      <c r="M55" s="2139"/>
      <c r="N55" s="2142"/>
      <c r="O55" s="2145"/>
      <c r="P55" s="2139"/>
      <c r="Q55" s="2142"/>
      <c r="R55" s="2145"/>
      <c r="S55" s="2186"/>
      <c r="T55" s="2145"/>
      <c r="U55" s="2180"/>
      <c r="V55" s="1194">
        <v>7</v>
      </c>
      <c r="W55" s="2177"/>
      <c r="X55" s="2177"/>
      <c r="Y55" s="1169" t="s">
        <v>687</v>
      </c>
      <c r="Z55" s="1143" t="s">
        <v>688</v>
      </c>
      <c r="AA55" s="1143" t="s">
        <v>1098</v>
      </c>
      <c r="AB55" s="1143" t="s">
        <v>1099</v>
      </c>
      <c r="AC55" s="1143" t="s">
        <v>1100</v>
      </c>
      <c r="AD55" s="1174" t="s">
        <v>171</v>
      </c>
      <c r="AE55" s="1174" t="str">
        <f t="shared" si="11"/>
        <v>Probabilidad</v>
      </c>
      <c r="AF55" s="1174" t="s">
        <v>172</v>
      </c>
      <c r="AG55" s="1174" t="str">
        <f t="shared" si="12"/>
        <v>30%</v>
      </c>
      <c r="AH55" s="1174" t="s">
        <v>173</v>
      </c>
      <c r="AI55" s="1174" t="s">
        <v>174</v>
      </c>
      <c r="AJ55" s="1174" t="s">
        <v>175</v>
      </c>
      <c r="AK55" s="236">
        <v>0.06</v>
      </c>
      <c r="AL55" s="236">
        <f t="shared" si="13"/>
        <v>0.06</v>
      </c>
      <c r="AM55" s="704" t="str">
        <f t="shared" si="14"/>
        <v>Muy Baja</v>
      </c>
      <c r="AN55" s="233">
        <v>0.6</v>
      </c>
      <c r="AO55" s="233">
        <f t="shared" si="15"/>
        <v>0.6</v>
      </c>
      <c r="AP55" s="785" t="s">
        <v>201</v>
      </c>
      <c r="AQ55" s="1167" t="s">
        <v>201</v>
      </c>
      <c r="AR55" s="2180"/>
      <c r="AS55" s="2257"/>
      <c r="AT55" s="2183"/>
      <c r="AU55" s="2183"/>
      <c r="AV55" s="2183"/>
      <c r="AW55" s="2255"/>
      <c r="AX55" s="782"/>
    </row>
    <row r="56" spans="1:50" s="182" customFormat="1" ht="402" customHeight="1" x14ac:dyDescent="0.55000000000000004">
      <c r="B56" s="2139"/>
      <c r="C56" s="2139"/>
      <c r="D56" s="2139"/>
      <c r="E56" s="2139"/>
      <c r="F56" s="2223"/>
      <c r="G56" s="2160"/>
      <c r="H56" s="2139"/>
      <c r="I56" s="2163"/>
      <c r="J56" s="2174"/>
      <c r="K56" s="2186"/>
      <c r="L56" s="2136"/>
      <c r="M56" s="2139"/>
      <c r="N56" s="2142"/>
      <c r="O56" s="2145"/>
      <c r="P56" s="2139"/>
      <c r="Q56" s="2142"/>
      <c r="R56" s="2145"/>
      <c r="S56" s="2186"/>
      <c r="T56" s="2145"/>
      <c r="U56" s="2180"/>
      <c r="V56" s="1194">
        <v>8</v>
      </c>
      <c r="W56" s="2177"/>
      <c r="X56" s="2177"/>
      <c r="Y56" s="1213" t="s">
        <v>689</v>
      </c>
      <c r="Z56" s="1144" t="s">
        <v>1101</v>
      </c>
      <c r="AA56" s="1213" t="s">
        <v>690</v>
      </c>
      <c r="AB56" s="1213" t="s">
        <v>691</v>
      </c>
      <c r="AC56" s="1143" t="s">
        <v>692</v>
      </c>
      <c r="AD56" s="1174" t="s">
        <v>171</v>
      </c>
      <c r="AE56" s="1174" t="str">
        <f t="shared" si="11"/>
        <v>Probabilidad</v>
      </c>
      <c r="AF56" s="1174" t="s">
        <v>172</v>
      </c>
      <c r="AG56" s="1174" t="str">
        <f t="shared" si="12"/>
        <v>30%</v>
      </c>
      <c r="AH56" s="1174" t="s">
        <v>173</v>
      </c>
      <c r="AI56" s="1174" t="s">
        <v>174</v>
      </c>
      <c r="AJ56" s="1174" t="s">
        <v>175</v>
      </c>
      <c r="AK56" s="236">
        <v>0.04</v>
      </c>
      <c r="AL56" s="236"/>
      <c r="AM56" s="704" t="str">
        <f t="shared" si="14"/>
        <v>Muy Baja</v>
      </c>
      <c r="AN56" s="233">
        <v>0.6</v>
      </c>
      <c r="AO56" s="233"/>
      <c r="AP56" s="785" t="s">
        <v>201</v>
      </c>
      <c r="AQ56" s="1167" t="s">
        <v>201</v>
      </c>
      <c r="AR56" s="2180"/>
      <c r="AS56" s="2257"/>
      <c r="AT56" s="2183"/>
      <c r="AU56" s="2183"/>
      <c r="AV56" s="2183"/>
      <c r="AW56" s="2255" t="s">
        <v>693</v>
      </c>
      <c r="AX56" s="782"/>
    </row>
    <row r="57" spans="1:50" s="182" customFormat="1" ht="409.5" customHeight="1" x14ac:dyDescent="0.55000000000000004">
      <c r="B57" s="2139"/>
      <c r="C57" s="2139"/>
      <c r="D57" s="2139"/>
      <c r="E57" s="2139"/>
      <c r="F57" s="2223"/>
      <c r="G57" s="2160"/>
      <c r="H57" s="2139"/>
      <c r="I57" s="2163"/>
      <c r="J57" s="2174"/>
      <c r="K57" s="2186"/>
      <c r="L57" s="2136"/>
      <c r="M57" s="2139"/>
      <c r="N57" s="2142"/>
      <c r="O57" s="2145"/>
      <c r="P57" s="2139"/>
      <c r="Q57" s="2142"/>
      <c r="R57" s="2145"/>
      <c r="S57" s="2186"/>
      <c r="T57" s="2145"/>
      <c r="U57" s="2180"/>
      <c r="V57" s="1194">
        <v>9</v>
      </c>
      <c r="W57" s="2177"/>
      <c r="X57" s="2177"/>
      <c r="Y57" s="1144" t="s">
        <v>694</v>
      </c>
      <c r="Z57" s="1144" t="s">
        <v>1102</v>
      </c>
      <c r="AA57" s="1144" t="s">
        <v>1103</v>
      </c>
      <c r="AB57" s="1144" t="s">
        <v>1104</v>
      </c>
      <c r="AC57" s="1143" t="s">
        <v>1105</v>
      </c>
      <c r="AD57" s="1174" t="s">
        <v>171</v>
      </c>
      <c r="AE57" s="1174" t="str">
        <f t="shared" si="11"/>
        <v>Probabilidad</v>
      </c>
      <c r="AF57" s="1174" t="s">
        <v>172</v>
      </c>
      <c r="AG57" s="1174" t="str">
        <f t="shared" si="12"/>
        <v>30%</v>
      </c>
      <c r="AH57" s="1174" t="s">
        <v>173</v>
      </c>
      <c r="AI57" s="1174" t="s">
        <v>174</v>
      </c>
      <c r="AJ57" s="1174" t="s">
        <v>175</v>
      </c>
      <c r="AK57" s="236">
        <v>0.03</v>
      </c>
      <c r="AL57" s="236">
        <f t="shared" si="13"/>
        <v>0.03</v>
      </c>
      <c r="AM57" s="704" t="str">
        <f t="shared" si="14"/>
        <v>Muy Baja</v>
      </c>
      <c r="AN57" s="233">
        <v>0.6</v>
      </c>
      <c r="AO57" s="233">
        <f t="shared" si="15"/>
        <v>0.6</v>
      </c>
      <c r="AP57" s="785" t="s">
        <v>201</v>
      </c>
      <c r="AQ57" s="1167" t="s">
        <v>201</v>
      </c>
      <c r="AR57" s="2180"/>
      <c r="AS57" s="2257"/>
      <c r="AT57" s="2183"/>
      <c r="AU57" s="2183"/>
      <c r="AV57" s="2183"/>
      <c r="AW57" s="2255"/>
      <c r="AX57" s="782"/>
    </row>
    <row r="58" spans="1:50" s="182" customFormat="1" ht="379.5" customHeight="1" x14ac:dyDescent="0.55000000000000004">
      <c r="B58" s="2139"/>
      <c r="C58" s="2139"/>
      <c r="D58" s="2139"/>
      <c r="E58" s="2139"/>
      <c r="F58" s="2223"/>
      <c r="G58" s="2160"/>
      <c r="H58" s="2139"/>
      <c r="I58" s="2163"/>
      <c r="J58" s="2174"/>
      <c r="K58" s="2186"/>
      <c r="L58" s="2136"/>
      <c r="M58" s="2139"/>
      <c r="N58" s="2142"/>
      <c r="O58" s="2145"/>
      <c r="P58" s="2139"/>
      <c r="Q58" s="2142"/>
      <c r="R58" s="2145"/>
      <c r="S58" s="2186"/>
      <c r="T58" s="2145"/>
      <c r="U58" s="2180"/>
      <c r="V58" s="1194">
        <v>10</v>
      </c>
      <c r="W58" s="2177"/>
      <c r="X58" s="2177"/>
      <c r="Y58" s="1144" t="s">
        <v>695</v>
      </c>
      <c r="Z58" s="1143" t="s">
        <v>696</v>
      </c>
      <c r="AA58" s="1144" t="s">
        <v>1106</v>
      </c>
      <c r="AB58" s="1213" t="s">
        <v>697</v>
      </c>
      <c r="AC58" s="1148" t="s">
        <v>1107</v>
      </c>
      <c r="AD58" s="1174" t="s">
        <v>197</v>
      </c>
      <c r="AE58" s="1174" t="str">
        <f t="shared" si="11"/>
        <v>Probabilidad</v>
      </c>
      <c r="AF58" s="1174" t="s">
        <v>172</v>
      </c>
      <c r="AG58" s="1174" t="str">
        <f t="shared" si="12"/>
        <v>40%</v>
      </c>
      <c r="AH58" s="1174" t="s">
        <v>173</v>
      </c>
      <c r="AI58" s="1174" t="s">
        <v>174</v>
      </c>
      <c r="AJ58" s="1174" t="s">
        <v>175</v>
      </c>
      <c r="AK58" s="236">
        <v>0.02</v>
      </c>
      <c r="AL58" s="236">
        <f t="shared" si="13"/>
        <v>0.02</v>
      </c>
      <c r="AM58" s="704" t="str">
        <f t="shared" si="14"/>
        <v>Muy Baja</v>
      </c>
      <c r="AN58" s="233">
        <v>0.6</v>
      </c>
      <c r="AO58" s="233">
        <f t="shared" si="15"/>
        <v>0.6</v>
      </c>
      <c r="AP58" s="785" t="s">
        <v>201</v>
      </c>
      <c r="AQ58" s="1167" t="s">
        <v>201</v>
      </c>
      <c r="AR58" s="2180"/>
      <c r="AS58" s="2257"/>
      <c r="AT58" s="2183"/>
      <c r="AU58" s="2183"/>
      <c r="AV58" s="2183"/>
      <c r="AW58" s="2255"/>
      <c r="AX58" s="782"/>
    </row>
    <row r="59" spans="1:50" s="182" customFormat="1" ht="409.6" customHeight="1" thickBot="1" x14ac:dyDescent="0.6">
      <c r="B59" s="2140"/>
      <c r="C59" s="2140"/>
      <c r="D59" s="2140"/>
      <c r="E59" s="2140"/>
      <c r="F59" s="2224"/>
      <c r="G59" s="2161"/>
      <c r="H59" s="2140"/>
      <c r="I59" s="2164"/>
      <c r="J59" s="2175"/>
      <c r="K59" s="2187"/>
      <c r="L59" s="2137"/>
      <c r="M59" s="2140"/>
      <c r="N59" s="2143"/>
      <c r="O59" s="2146"/>
      <c r="P59" s="2140"/>
      <c r="Q59" s="2143"/>
      <c r="R59" s="2146"/>
      <c r="S59" s="2187"/>
      <c r="T59" s="2146"/>
      <c r="U59" s="2181"/>
      <c r="V59" s="1159">
        <v>11</v>
      </c>
      <c r="W59" s="2178"/>
      <c r="X59" s="2178"/>
      <c r="Y59" s="1176" t="s">
        <v>695</v>
      </c>
      <c r="Z59" s="1176" t="s">
        <v>1108</v>
      </c>
      <c r="AA59" s="1170" t="s">
        <v>1109</v>
      </c>
      <c r="AB59" s="1170" t="s">
        <v>1110</v>
      </c>
      <c r="AC59" s="1176" t="s">
        <v>1111</v>
      </c>
      <c r="AD59" s="1175" t="s">
        <v>171</v>
      </c>
      <c r="AE59" s="1175" t="str">
        <f t="shared" si="11"/>
        <v>Probabilidad</v>
      </c>
      <c r="AF59" s="1175" t="s">
        <v>172</v>
      </c>
      <c r="AG59" s="1175" t="str">
        <f t="shared" si="12"/>
        <v>30%</v>
      </c>
      <c r="AH59" s="1175" t="s">
        <v>173</v>
      </c>
      <c r="AI59" s="1175" t="s">
        <v>174</v>
      </c>
      <c r="AJ59" s="1175" t="s">
        <v>175</v>
      </c>
      <c r="AK59" s="267">
        <v>0.01</v>
      </c>
      <c r="AL59" s="267">
        <f t="shared" si="13"/>
        <v>0.01</v>
      </c>
      <c r="AM59" s="713" t="str">
        <f t="shared" si="14"/>
        <v>Muy Baja</v>
      </c>
      <c r="AN59" s="709">
        <v>0.6</v>
      </c>
      <c r="AO59" s="709">
        <f t="shared" si="15"/>
        <v>0.6</v>
      </c>
      <c r="AP59" s="786" t="s">
        <v>201</v>
      </c>
      <c r="AQ59" s="1168" t="s">
        <v>201</v>
      </c>
      <c r="AR59" s="2181"/>
      <c r="AS59" s="2258"/>
      <c r="AT59" s="2184"/>
      <c r="AU59" s="2184"/>
      <c r="AV59" s="2184"/>
      <c r="AW59" s="2256"/>
      <c r="AX59" s="782"/>
    </row>
    <row r="60" spans="1:50" s="182" customFormat="1" ht="124.5" customHeight="1" thickTop="1" x14ac:dyDescent="0.55000000000000004">
      <c r="B60" s="1215"/>
      <c r="C60" s="1215"/>
      <c r="D60" s="1215"/>
      <c r="E60" s="1215"/>
      <c r="F60" s="787"/>
      <c r="G60" s="787"/>
      <c r="H60" s="1215"/>
      <c r="I60" s="1218"/>
      <c r="J60" s="1220"/>
      <c r="K60" s="788"/>
      <c r="L60" s="1218"/>
      <c r="M60" s="1215"/>
      <c r="N60" s="788"/>
      <c r="O60" s="1218"/>
      <c r="P60" s="1215"/>
      <c r="Q60" s="788"/>
      <c r="R60" s="1218"/>
      <c r="S60" s="788"/>
      <c r="T60" s="1218"/>
      <c r="U60" s="789"/>
      <c r="V60" s="1218"/>
      <c r="W60" s="1215"/>
      <c r="X60" s="1215"/>
      <c r="Y60" s="1218"/>
      <c r="Z60" s="787"/>
      <c r="AA60" s="1215"/>
      <c r="AB60" s="1215"/>
      <c r="AC60" s="787"/>
      <c r="AD60" s="1218"/>
      <c r="AE60" s="1218"/>
      <c r="AF60" s="1218"/>
      <c r="AG60" s="1218"/>
      <c r="AH60" s="1218"/>
      <c r="AI60" s="1218"/>
      <c r="AJ60" s="1218"/>
      <c r="AK60" s="790"/>
      <c r="AL60" s="790"/>
      <c r="AM60" s="789"/>
      <c r="AN60" s="791"/>
      <c r="AO60" s="791"/>
      <c r="AP60" s="792"/>
      <c r="AQ60" s="789"/>
      <c r="AR60" s="789"/>
      <c r="AS60" s="793"/>
      <c r="AT60" s="793"/>
      <c r="AU60" s="793"/>
      <c r="AV60" s="793"/>
      <c r="AW60" s="794"/>
      <c r="AX60" s="782"/>
    </row>
    <row r="61" spans="1:50" ht="241.5" customHeight="1" x14ac:dyDescent="0.2">
      <c r="A61" s="182"/>
      <c r="B61" s="286"/>
      <c r="C61" s="287"/>
      <c r="D61" s="287"/>
      <c r="E61" s="287"/>
      <c r="F61" s="287"/>
      <c r="G61" s="287"/>
      <c r="H61" s="287"/>
      <c r="I61" s="288"/>
      <c r="J61" s="289"/>
      <c r="K61" s="290"/>
      <c r="L61" s="288"/>
      <c r="M61" s="287"/>
      <c r="N61" s="290"/>
      <c r="O61" s="288"/>
      <c r="P61" s="291"/>
      <c r="Q61" s="290"/>
      <c r="R61" s="288"/>
      <c r="S61" s="290"/>
      <c r="T61" s="288"/>
      <c r="U61" s="292"/>
      <c r="V61" s="182"/>
      <c r="W61" s="182"/>
      <c r="X61" s="182"/>
      <c r="Y61" s="182"/>
    </row>
    <row r="62" spans="1:50" ht="76.5" customHeight="1" x14ac:dyDescent="0.55000000000000004">
      <c r="A62" s="182"/>
      <c r="B62" s="795"/>
      <c r="C62" s="1215"/>
      <c r="D62" s="1215"/>
      <c r="E62" s="1215"/>
      <c r="F62" s="1215"/>
      <c r="G62" s="1215"/>
      <c r="H62" s="1215"/>
      <c r="I62" s="1218"/>
      <c r="J62" s="1220"/>
      <c r="K62" s="788"/>
      <c r="L62" s="1218"/>
      <c r="M62" s="1215"/>
      <c r="N62" s="788"/>
      <c r="O62" s="1218"/>
      <c r="P62" s="796"/>
      <c r="Q62" s="290"/>
      <c r="R62" s="288"/>
      <c r="S62" s="290"/>
      <c r="T62" s="288"/>
      <c r="U62" s="292"/>
      <c r="V62" s="182"/>
      <c r="W62" s="182"/>
      <c r="X62" s="182"/>
      <c r="Y62" s="182"/>
      <c r="Z62" s="182"/>
      <c r="AA62" s="182"/>
    </row>
    <row r="63" spans="1:50" ht="123.75" customHeight="1" x14ac:dyDescent="0.55000000000000004">
      <c r="A63" s="182"/>
      <c r="B63" s="2264" t="s">
        <v>209</v>
      </c>
      <c r="C63" s="2264"/>
      <c r="D63" s="2264"/>
      <c r="E63" s="2264"/>
      <c r="F63" s="2264"/>
      <c r="G63" s="2264"/>
      <c r="H63" s="782"/>
      <c r="I63" s="782"/>
      <c r="J63" s="782"/>
      <c r="K63" s="782"/>
      <c r="L63" s="782"/>
      <c r="M63" s="782"/>
      <c r="N63" s="782"/>
      <c r="O63" s="782"/>
      <c r="P63" s="782"/>
      <c r="Q63" s="182"/>
      <c r="R63" s="182"/>
      <c r="S63" s="182"/>
      <c r="T63" s="182"/>
      <c r="U63" s="1514" t="str">
        <f>IFERROR(IF(OR(AND(L63="Muy Baja",T63="Leve"),AND(L63="Muy Baja",T63="Menor"),AND(L63="Baja",T63="Leve")),"BAJO",IF(OR(AND(L63="Muy baja",T63="Moderado"),AND(L63="Baja",T63="Menor"),AND(L63="Baja",T63="Moderado"),AND(L63="Media",T63="Leve"),AND(L63="Media",T63="Menor"),AND(L63="Media",T63="Moderado"),AND(L63="Alta",T63="Leve"),AND(L63="Alta",T63="Menor")),"MODERADO",IF(OR(AND(L63="Muy Baja",T63="Mayor"),AND(L63="Baja",T63="Mayor"),AND(L63="Media",T63="Mayor"),AND(L63="Alta",T63="Moderado"),AND(L63="Alta",T63="Mayor"),AND(L63="Muy Alta",T63="Leve"),AND(L63="Muy Alta",T63="Menor"),AND(L63="Muy Alta",T63="Moderado"),AND(L63="Muy Alta",T63="Mayor")),"ALTO",IF(OR(AND(L63="Muy Baja",T63="Catastrófico"),AND(L63="Baja",T63="Catastrófico"),AND(L63="Media",T63="Catastrófico"),AND(L63="Alta",T63="Catastrófico"),AND(L63="Muy Alta",T63="Catastrófico")),"EXTREMO","")))),"")</f>
        <v/>
      </c>
      <c r="V63" s="182"/>
      <c r="W63" s="182"/>
      <c r="X63" s="182"/>
      <c r="Y63" s="182"/>
    </row>
    <row r="64" spans="1:50" ht="101.25" customHeight="1" x14ac:dyDescent="0.55000000000000004">
      <c r="A64" s="182"/>
      <c r="B64" s="1141" t="s">
        <v>210</v>
      </c>
      <c r="C64" s="2265" t="s">
        <v>211</v>
      </c>
      <c r="D64" s="2265"/>
      <c r="E64" s="2265"/>
      <c r="F64" s="2265"/>
      <c r="G64" s="2265"/>
      <c r="H64" s="782"/>
      <c r="I64" s="782"/>
      <c r="J64" s="782"/>
      <c r="K64" s="782"/>
      <c r="L64" s="782"/>
      <c r="M64" s="782"/>
      <c r="N64" s="782"/>
      <c r="O64" s="782"/>
      <c r="P64" s="782"/>
      <c r="Q64" s="182"/>
      <c r="R64" s="182"/>
      <c r="S64" s="182"/>
      <c r="T64" s="182"/>
      <c r="U64" s="1514"/>
      <c r="V64" s="182"/>
      <c r="W64" s="182"/>
      <c r="X64" s="182"/>
      <c r="Y64" s="182"/>
    </row>
    <row r="65" spans="1:25" ht="408.75" customHeight="1" x14ac:dyDescent="0.55000000000000004">
      <c r="A65" s="182"/>
      <c r="B65" s="2266" t="s">
        <v>287</v>
      </c>
      <c r="C65" s="2268" t="s">
        <v>698</v>
      </c>
      <c r="D65" s="2269"/>
      <c r="E65" s="2269"/>
      <c r="F65" s="2269"/>
      <c r="G65" s="2270"/>
      <c r="H65" s="782"/>
      <c r="I65" s="782"/>
      <c r="J65" s="782"/>
      <c r="K65" s="782"/>
      <c r="L65" s="782"/>
      <c r="M65" s="782"/>
      <c r="N65" s="782"/>
      <c r="O65" s="782"/>
      <c r="P65" s="782"/>
      <c r="Q65" s="182"/>
      <c r="R65" s="182"/>
      <c r="S65" s="182"/>
      <c r="T65" s="182"/>
      <c r="U65" s="182"/>
      <c r="V65" s="182"/>
      <c r="W65" s="182"/>
      <c r="X65" s="182"/>
      <c r="Y65" s="182"/>
    </row>
    <row r="66" spans="1:25" ht="409.6" customHeight="1" x14ac:dyDescent="0.55000000000000004">
      <c r="A66" s="182"/>
      <c r="B66" s="2267"/>
      <c r="C66" s="2271"/>
      <c r="D66" s="2272"/>
      <c r="E66" s="2272"/>
      <c r="F66" s="2272"/>
      <c r="G66" s="2273"/>
      <c r="H66" s="782"/>
      <c r="I66" s="782"/>
      <c r="J66" s="782" t="s">
        <v>699</v>
      </c>
      <c r="K66" s="782"/>
      <c r="L66" s="782"/>
      <c r="M66" s="782"/>
      <c r="N66" s="782"/>
      <c r="O66" s="782"/>
      <c r="P66" s="782"/>
      <c r="Q66" s="182"/>
      <c r="R66" s="182"/>
      <c r="S66" s="182"/>
      <c r="T66" s="182"/>
      <c r="U66" s="182"/>
      <c r="V66" s="182"/>
      <c r="W66" s="182"/>
      <c r="X66" s="182"/>
      <c r="Y66" s="182"/>
    </row>
    <row r="67" spans="1:25" ht="409.6" customHeight="1" x14ac:dyDescent="0.55000000000000004">
      <c r="A67" s="182"/>
      <c r="B67" s="2267"/>
      <c r="C67" s="2271"/>
      <c r="D67" s="2272"/>
      <c r="E67" s="2272"/>
      <c r="F67" s="2272"/>
      <c r="G67" s="2273"/>
      <c r="H67" s="782"/>
      <c r="I67" s="782"/>
      <c r="J67" s="782"/>
      <c r="K67" s="782"/>
      <c r="L67" s="782"/>
      <c r="M67" s="782"/>
      <c r="N67" s="782"/>
      <c r="O67" s="782"/>
      <c r="P67" s="782"/>
      <c r="Q67" s="182"/>
      <c r="R67" s="182"/>
      <c r="S67" s="182"/>
      <c r="T67" s="182"/>
      <c r="U67" s="182"/>
      <c r="V67" s="182"/>
      <c r="W67" s="182"/>
      <c r="X67" s="182"/>
      <c r="Y67" s="182"/>
    </row>
    <row r="68" spans="1:25" ht="366.75" customHeight="1" x14ac:dyDescent="0.55000000000000004">
      <c r="B68" s="2202"/>
      <c r="C68" s="2274"/>
      <c r="D68" s="2275"/>
      <c r="E68" s="2275"/>
      <c r="F68" s="2275"/>
      <c r="G68" s="2276"/>
      <c r="H68" s="730"/>
      <c r="I68" s="730"/>
      <c r="J68" s="730"/>
      <c r="K68" s="730"/>
      <c r="L68" s="730"/>
      <c r="M68" s="730"/>
      <c r="N68" s="730"/>
      <c r="O68" s="730"/>
      <c r="P68" s="730"/>
    </row>
    <row r="69" spans="1:25" ht="408" customHeight="1" x14ac:dyDescent="0.55000000000000004">
      <c r="B69" s="1174" t="s">
        <v>312</v>
      </c>
      <c r="C69" s="2277" t="s">
        <v>1121</v>
      </c>
      <c r="D69" s="2278"/>
      <c r="E69" s="2278"/>
      <c r="F69" s="2278"/>
      <c r="G69" s="2279"/>
      <c r="H69" s="730"/>
      <c r="I69" s="730"/>
      <c r="J69" s="730"/>
      <c r="K69" s="730"/>
      <c r="L69" s="730"/>
      <c r="M69" s="730"/>
      <c r="N69" s="730"/>
      <c r="O69" s="730"/>
      <c r="P69" s="730"/>
    </row>
    <row r="70" spans="1:25" ht="44.25" x14ac:dyDescent="0.55000000000000004">
      <c r="B70" s="730"/>
      <c r="C70" s="730"/>
      <c r="D70" s="730"/>
      <c r="E70" s="730"/>
      <c r="F70" s="730"/>
      <c r="G70" s="730"/>
      <c r="H70" s="730"/>
      <c r="I70" s="730"/>
      <c r="J70" s="730"/>
      <c r="K70" s="730"/>
      <c r="L70" s="730"/>
      <c r="M70" s="730"/>
      <c r="N70" s="730"/>
      <c r="O70" s="730"/>
      <c r="P70" s="730"/>
    </row>
    <row r="71" spans="1:25" ht="44.25" x14ac:dyDescent="0.55000000000000004">
      <c r="B71" s="730"/>
      <c r="C71" s="730"/>
      <c r="D71" s="730"/>
      <c r="E71" s="730"/>
      <c r="F71" s="730"/>
      <c r="G71" s="730"/>
      <c r="H71" s="730"/>
      <c r="I71" s="730"/>
      <c r="J71" s="730"/>
      <c r="K71" s="730"/>
      <c r="L71" s="730"/>
      <c r="M71" s="730"/>
      <c r="N71" s="730"/>
      <c r="O71" s="730"/>
      <c r="P71" s="730"/>
    </row>
    <row r="72" spans="1:25" ht="44.25" x14ac:dyDescent="0.55000000000000004">
      <c r="B72" s="730"/>
      <c r="C72" s="730"/>
      <c r="D72" s="730"/>
      <c r="E72" s="730"/>
      <c r="F72" s="730"/>
      <c r="G72" s="730"/>
      <c r="H72" s="730"/>
      <c r="I72" s="730"/>
      <c r="J72" s="730"/>
      <c r="K72" s="730"/>
      <c r="L72" s="730"/>
      <c r="M72" s="730"/>
      <c r="N72" s="730"/>
      <c r="O72" s="730"/>
      <c r="P72" s="730"/>
    </row>
    <row r="73" spans="1:25" ht="44.25" x14ac:dyDescent="0.55000000000000004">
      <c r="B73" s="730"/>
      <c r="C73" s="730"/>
      <c r="D73" s="730"/>
      <c r="E73" s="730"/>
      <c r="F73" s="730"/>
      <c r="G73" s="730"/>
      <c r="H73" s="730"/>
      <c r="I73" s="730"/>
      <c r="J73" s="730"/>
      <c r="K73" s="730"/>
      <c r="L73" s="730"/>
      <c r="M73" s="730"/>
      <c r="N73" s="730"/>
      <c r="O73" s="730"/>
      <c r="P73" s="730"/>
    </row>
    <row r="74" spans="1:25" ht="44.25" x14ac:dyDescent="0.55000000000000004">
      <c r="B74" s="730"/>
      <c r="C74" s="730"/>
      <c r="D74" s="730"/>
      <c r="E74" s="730"/>
      <c r="F74" s="730"/>
      <c r="G74" s="730"/>
      <c r="H74" s="730"/>
      <c r="I74" s="730"/>
      <c r="J74" s="730"/>
      <c r="K74" s="730"/>
      <c r="L74" s="730"/>
      <c r="M74" s="730"/>
      <c r="N74" s="730"/>
      <c r="O74" s="730"/>
      <c r="P74" s="730"/>
    </row>
    <row r="75" spans="1:25" ht="44.25" x14ac:dyDescent="0.55000000000000004">
      <c r="B75" s="730"/>
      <c r="C75" s="730"/>
      <c r="D75" s="730"/>
      <c r="E75" s="730"/>
      <c r="F75" s="730"/>
      <c r="G75" s="730"/>
      <c r="H75" s="730"/>
      <c r="I75" s="730"/>
      <c r="J75" s="730"/>
      <c r="K75" s="730"/>
      <c r="L75" s="730"/>
      <c r="M75" s="730"/>
      <c r="N75" s="730"/>
      <c r="O75" s="730"/>
      <c r="P75" s="730"/>
    </row>
    <row r="76" spans="1:25" ht="44.25" x14ac:dyDescent="0.55000000000000004">
      <c r="B76" s="730"/>
      <c r="C76" s="730"/>
      <c r="D76" s="730"/>
      <c r="E76" s="730"/>
      <c r="F76" s="730"/>
      <c r="G76" s="730"/>
      <c r="H76" s="730"/>
      <c r="I76" s="730"/>
      <c r="J76" s="730"/>
      <c r="K76" s="730"/>
      <c r="L76" s="730"/>
      <c r="M76" s="730"/>
      <c r="N76" s="730"/>
      <c r="O76" s="730"/>
      <c r="P76" s="730"/>
    </row>
    <row r="77" spans="1:25" ht="44.25" x14ac:dyDescent="0.55000000000000004">
      <c r="B77" s="730"/>
      <c r="C77" s="730"/>
      <c r="D77" s="730"/>
      <c r="E77" s="730"/>
      <c r="F77" s="730"/>
      <c r="G77" s="730"/>
      <c r="H77" s="730"/>
      <c r="I77" s="730"/>
      <c r="J77" s="730"/>
      <c r="K77" s="730"/>
      <c r="L77" s="730"/>
      <c r="M77" s="730"/>
      <c r="N77" s="730"/>
      <c r="O77" s="730"/>
      <c r="P77" s="730"/>
    </row>
    <row r="78" spans="1:25" ht="46.5" x14ac:dyDescent="0.7">
      <c r="B78" s="2259" t="s">
        <v>214</v>
      </c>
      <c r="C78" s="2259"/>
      <c r="D78" s="2259"/>
      <c r="E78" s="2259"/>
      <c r="F78" s="2259"/>
      <c r="G78" s="797"/>
      <c r="H78" s="797"/>
      <c r="I78" s="797"/>
      <c r="J78" s="797"/>
      <c r="K78" s="798" t="s">
        <v>215</v>
      </c>
      <c r="L78" s="798"/>
      <c r="M78" s="730"/>
      <c r="N78" s="730"/>
      <c r="O78" s="730"/>
      <c r="P78" s="730"/>
    </row>
    <row r="79" spans="1:25" ht="46.5" x14ac:dyDescent="0.7">
      <c r="B79" s="797"/>
      <c r="C79" s="797"/>
      <c r="D79" s="797"/>
      <c r="E79" s="797"/>
      <c r="F79" s="797"/>
      <c r="G79" s="797"/>
      <c r="H79" s="797"/>
      <c r="I79" s="797"/>
      <c r="J79" s="797"/>
      <c r="K79" s="797"/>
      <c r="L79" s="797"/>
      <c r="M79" s="797"/>
      <c r="N79" s="797"/>
      <c r="O79" s="797"/>
      <c r="P79" s="797"/>
    </row>
    <row r="80" spans="1:25" ht="186.75" customHeight="1" x14ac:dyDescent="0.7">
      <c r="B80" s="1173"/>
      <c r="C80" s="799" t="s">
        <v>216</v>
      </c>
      <c r="D80" s="799" t="s">
        <v>217</v>
      </c>
      <c r="E80" s="800" t="s">
        <v>218</v>
      </c>
      <c r="F80" s="800" t="s">
        <v>219</v>
      </c>
      <c r="G80" s="782"/>
      <c r="H80" s="801"/>
      <c r="I80" s="797"/>
      <c r="J80" s="797"/>
      <c r="K80" s="802"/>
      <c r="L80" s="802"/>
      <c r="M80" s="799" t="s">
        <v>220</v>
      </c>
      <c r="N80" s="799" t="s">
        <v>221</v>
      </c>
      <c r="O80" s="803"/>
      <c r="P80" s="730"/>
    </row>
    <row r="81" spans="2:16" ht="151.5" customHeight="1" x14ac:dyDescent="0.7">
      <c r="B81" s="804" t="s">
        <v>222</v>
      </c>
      <c r="C81" s="805" t="s">
        <v>223</v>
      </c>
      <c r="D81" s="806">
        <v>0.2</v>
      </c>
      <c r="E81" s="807">
        <v>0</v>
      </c>
      <c r="F81" s="807">
        <v>2</v>
      </c>
      <c r="G81" s="782"/>
      <c r="H81" s="801"/>
      <c r="I81" s="797"/>
      <c r="J81" s="797"/>
      <c r="K81" s="804" t="s">
        <v>224</v>
      </c>
      <c r="L81" s="808">
        <v>0.2</v>
      </c>
      <c r="M81" s="805" t="s">
        <v>225</v>
      </c>
      <c r="N81" s="809" t="s">
        <v>226</v>
      </c>
      <c r="O81" s="810"/>
      <c r="P81" s="730"/>
    </row>
    <row r="82" spans="2:16" ht="376.5" customHeight="1" x14ac:dyDescent="0.7">
      <c r="B82" s="811" t="s">
        <v>227</v>
      </c>
      <c r="C82" s="805" t="s">
        <v>157</v>
      </c>
      <c r="D82" s="806">
        <v>0.4</v>
      </c>
      <c r="E82" s="807">
        <v>3</v>
      </c>
      <c r="F82" s="807">
        <v>24</v>
      </c>
      <c r="G82" s="782"/>
      <c r="H82" s="801"/>
      <c r="I82" s="797"/>
      <c r="J82" s="797"/>
      <c r="K82" s="811" t="s">
        <v>161</v>
      </c>
      <c r="L82" s="812">
        <v>0.4</v>
      </c>
      <c r="M82" s="813" t="s">
        <v>228</v>
      </c>
      <c r="N82" s="814" t="s">
        <v>160</v>
      </c>
      <c r="O82" s="815"/>
      <c r="P82" s="730"/>
    </row>
    <row r="83" spans="2:16" ht="225.75" customHeight="1" x14ac:dyDescent="0.7">
      <c r="B83" s="816" t="s">
        <v>229</v>
      </c>
      <c r="C83" s="805" t="s">
        <v>230</v>
      </c>
      <c r="D83" s="806">
        <v>0.6</v>
      </c>
      <c r="E83" s="807">
        <v>25</v>
      </c>
      <c r="F83" s="807">
        <v>500</v>
      </c>
      <c r="G83" s="782"/>
      <c r="H83" s="801"/>
      <c r="I83" s="797"/>
      <c r="J83" s="797"/>
      <c r="K83" s="816" t="s">
        <v>231</v>
      </c>
      <c r="L83" s="785">
        <v>0.6</v>
      </c>
      <c r="M83" s="805" t="s">
        <v>232</v>
      </c>
      <c r="N83" s="814" t="s">
        <v>200</v>
      </c>
      <c r="O83" s="810"/>
      <c r="P83" s="730"/>
    </row>
    <row r="84" spans="2:16" ht="300" customHeight="1" x14ac:dyDescent="0.7">
      <c r="B84" s="817" t="s">
        <v>233</v>
      </c>
      <c r="C84" s="805" t="s">
        <v>198</v>
      </c>
      <c r="D84" s="806">
        <v>0.8</v>
      </c>
      <c r="E84" s="807">
        <v>501</v>
      </c>
      <c r="F84" s="807">
        <v>5000</v>
      </c>
      <c r="G84" s="782"/>
      <c r="H84" s="801"/>
      <c r="I84" s="797"/>
      <c r="J84" s="797"/>
      <c r="K84" s="817" t="s">
        <v>234</v>
      </c>
      <c r="L84" s="818">
        <v>0.8</v>
      </c>
      <c r="M84" s="805" t="s">
        <v>235</v>
      </c>
      <c r="N84" s="814" t="s">
        <v>236</v>
      </c>
      <c r="O84" s="810"/>
      <c r="P84" s="730"/>
    </row>
    <row r="85" spans="2:16" ht="147.75" customHeight="1" x14ac:dyDescent="0.7">
      <c r="B85" s="819" t="s">
        <v>237</v>
      </c>
      <c r="C85" s="805" t="s">
        <v>238</v>
      </c>
      <c r="D85" s="806">
        <v>1</v>
      </c>
      <c r="E85" s="807">
        <v>5001</v>
      </c>
      <c r="F85" s="807"/>
      <c r="G85" s="782"/>
      <c r="H85" s="801"/>
      <c r="I85" s="797"/>
      <c r="J85" s="797"/>
      <c r="K85" s="819" t="s">
        <v>239</v>
      </c>
      <c r="L85" s="820">
        <v>1</v>
      </c>
      <c r="M85" s="805" t="s">
        <v>240</v>
      </c>
      <c r="N85" s="821" t="s">
        <v>241</v>
      </c>
      <c r="O85" s="810"/>
      <c r="P85" s="730"/>
    </row>
    <row r="86" spans="2:16" ht="47.25" thickBot="1" x14ac:dyDescent="0.75">
      <c r="B86" s="797"/>
      <c r="C86" s="797"/>
      <c r="D86" s="797"/>
      <c r="E86" s="797"/>
      <c r="F86" s="797"/>
      <c r="G86" s="797"/>
      <c r="H86" s="797"/>
      <c r="I86" s="797"/>
      <c r="J86" s="797"/>
      <c r="K86" s="822"/>
      <c r="L86" s="822"/>
      <c r="M86" s="823" t="s">
        <v>159</v>
      </c>
      <c r="N86" s="824" t="s">
        <v>159</v>
      </c>
      <c r="O86" s="825"/>
      <c r="P86" s="825"/>
    </row>
    <row r="87" spans="2:16" ht="46.5" x14ac:dyDescent="0.7">
      <c r="B87" s="826"/>
      <c r="C87" s="797"/>
      <c r="D87" s="797"/>
      <c r="E87" s="797"/>
      <c r="F87" s="797"/>
      <c r="G87" s="797"/>
      <c r="H87" s="797"/>
      <c r="I87" s="797"/>
      <c r="J87" s="797"/>
      <c r="K87" s="827"/>
      <c r="L87" s="827"/>
      <c r="M87" s="827"/>
      <c r="N87" s="827"/>
      <c r="O87" s="827"/>
      <c r="P87" s="827"/>
    </row>
    <row r="88" spans="2:16" ht="44.25" x14ac:dyDescent="0.55000000000000004">
      <c r="B88" s="730"/>
      <c r="C88" s="730"/>
      <c r="D88" s="730"/>
      <c r="E88" s="730"/>
      <c r="F88" s="730"/>
      <c r="G88" s="730"/>
      <c r="H88" s="730"/>
      <c r="I88" s="730"/>
      <c r="J88" s="730"/>
      <c r="K88" s="730"/>
      <c r="L88" s="730"/>
      <c r="M88" s="730"/>
      <c r="N88" s="730"/>
      <c r="O88" s="730"/>
      <c r="P88" s="730"/>
    </row>
    <row r="89" spans="2:16" ht="32.25" customHeight="1" x14ac:dyDescent="0.55000000000000004">
      <c r="B89" s="730"/>
      <c r="C89" s="730"/>
      <c r="D89" s="730"/>
      <c r="E89" s="730"/>
      <c r="F89" s="730"/>
      <c r="G89" s="730"/>
      <c r="H89" s="730"/>
      <c r="I89" s="730"/>
      <c r="J89" s="730"/>
      <c r="K89" s="730"/>
      <c r="L89" s="730"/>
      <c r="M89" s="730"/>
      <c r="N89" s="730"/>
      <c r="O89" s="730"/>
      <c r="P89" s="730"/>
    </row>
    <row r="90" spans="2:16" ht="45" thickBot="1" x14ac:dyDescent="0.6">
      <c r="B90" s="730"/>
      <c r="C90" s="730"/>
      <c r="D90" s="730"/>
      <c r="E90" s="730"/>
      <c r="F90" s="730"/>
      <c r="G90" s="730"/>
      <c r="H90" s="730"/>
      <c r="I90" s="730"/>
      <c r="J90" s="730"/>
      <c r="K90" s="730"/>
      <c r="L90" s="730"/>
      <c r="M90" s="730"/>
      <c r="N90" s="730"/>
      <c r="O90" s="730"/>
      <c r="P90" s="730"/>
    </row>
    <row r="91" spans="2:16" ht="99.75" customHeight="1" x14ac:dyDescent="0.55000000000000004">
      <c r="B91" s="828"/>
      <c r="C91" s="828"/>
      <c r="D91" s="829"/>
      <c r="E91" s="2260" t="s">
        <v>242</v>
      </c>
      <c r="F91" s="2260"/>
      <c r="G91" s="2260"/>
      <c r="H91" s="2260"/>
      <c r="I91" s="2261"/>
      <c r="J91" s="730"/>
      <c r="K91" s="730"/>
      <c r="L91" s="730"/>
      <c r="M91" s="730"/>
      <c r="N91" s="730"/>
      <c r="O91" s="730"/>
      <c r="P91" s="730"/>
    </row>
    <row r="92" spans="2:16" ht="122.25" customHeight="1" x14ac:dyDescent="0.55000000000000004">
      <c r="B92" s="830"/>
      <c r="C92" s="830"/>
      <c r="D92" s="831"/>
      <c r="E92" s="832">
        <v>0.2</v>
      </c>
      <c r="F92" s="832">
        <v>0.4</v>
      </c>
      <c r="G92" s="832">
        <v>0.6</v>
      </c>
      <c r="H92" s="832">
        <v>0.8</v>
      </c>
      <c r="I92" s="833">
        <v>1</v>
      </c>
      <c r="J92" s="730"/>
      <c r="K92" s="730"/>
      <c r="L92" s="730"/>
      <c r="M92" s="730"/>
      <c r="N92" s="730"/>
      <c r="O92" s="730"/>
      <c r="P92" s="730"/>
    </row>
    <row r="93" spans="2:16" ht="156" customHeight="1" x14ac:dyDescent="0.55000000000000004">
      <c r="B93" s="830"/>
      <c r="C93" s="830"/>
      <c r="D93" s="834"/>
      <c r="E93" s="835" t="s">
        <v>243</v>
      </c>
      <c r="F93" s="835" t="s">
        <v>161</v>
      </c>
      <c r="G93" s="835" t="s">
        <v>201</v>
      </c>
      <c r="H93" s="835" t="s">
        <v>244</v>
      </c>
      <c r="I93" s="836" t="s">
        <v>239</v>
      </c>
      <c r="J93" s="730"/>
      <c r="K93" s="730"/>
      <c r="L93" s="730"/>
      <c r="M93" s="730"/>
      <c r="N93" s="730"/>
      <c r="O93" s="730"/>
      <c r="P93" s="730"/>
    </row>
    <row r="94" spans="2:16" ht="111" customHeight="1" x14ac:dyDescent="0.55000000000000004">
      <c r="B94" s="2262" t="s">
        <v>217</v>
      </c>
      <c r="C94" s="837">
        <v>1</v>
      </c>
      <c r="D94" s="835" t="s">
        <v>237</v>
      </c>
      <c r="E94" s="838" t="s">
        <v>245</v>
      </c>
      <c r="F94" s="838" t="s">
        <v>245</v>
      </c>
      <c r="G94" s="838" t="s">
        <v>245</v>
      </c>
      <c r="H94" s="838" t="s">
        <v>245</v>
      </c>
      <c r="I94" s="839" t="s">
        <v>246</v>
      </c>
      <c r="J94" s="730"/>
      <c r="K94" s="730"/>
      <c r="L94" s="730"/>
      <c r="M94" s="730"/>
      <c r="N94" s="730"/>
      <c r="O94" s="730"/>
      <c r="P94" s="730"/>
    </row>
    <row r="95" spans="2:16" ht="133.5" customHeight="1" x14ac:dyDescent="0.55000000000000004">
      <c r="B95" s="2262"/>
      <c r="C95" s="837">
        <v>0.8</v>
      </c>
      <c r="D95" s="835" t="s">
        <v>233</v>
      </c>
      <c r="E95" s="840" t="s">
        <v>201</v>
      </c>
      <c r="F95" s="840" t="s">
        <v>201</v>
      </c>
      <c r="G95" s="838" t="s">
        <v>245</v>
      </c>
      <c r="H95" s="838" t="s">
        <v>245</v>
      </c>
      <c r="I95" s="839" t="s">
        <v>246</v>
      </c>
      <c r="J95" s="730"/>
      <c r="K95" s="730"/>
      <c r="L95" s="730"/>
      <c r="M95" s="730"/>
      <c r="N95" s="730"/>
      <c r="O95" s="730"/>
      <c r="P95" s="730"/>
    </row>
    <row r="96" spans="2:16" ht="111" customHeight="1" x14ac:dyDescent="0.55000000000000004">
      <c r="B96" s="2262"/>
      <c r="C96" s="837">
        <v>0.6</v>
      </c>
      <c r="D96" s="835" t="s">
        <v>229</v>
      </c>
      <c r="E96" s="840" t="s">
        <v>201</v>
      </c>
      <c r="F96" s="840" t="s">
        <v>201</v>
      </c>
      <c r="G96" s="840" t="s">
        <v>201</v>
      </c>
      <c r="H96" s="838" t="s">
        <v>245</v>
      </c>
      <c r="I96" s="839" t="s">
        <v>246</v>
      </c>
      <c r="J96" s="730"/>
      <c r="K96" s="730"/>
      <c r="L96" s="730"/>
      <c r="M96" s="730"/>
      <c r="N96" s="730"/>
      <c r="O96" s="730"/>
      <c r="P96" s="730"/>
    </row>
    <row r="97" spans="2:16" ht="129.75" customHeight="1" x14ac:dyDescent="0.55000000000000004">
      <c r="B97" s="2262"/>
      <c r="C97" s="837">
        <v>0.4</v>
      </c>
      <c r="D97" s="841" t="s">
        <v>227</v>
      </c>
      <c r="E97" s="842" t="s">
        <v>176</v>
      </c>
      <c r="F97" s="840" t="s">
        <v>201</v>
      </c>
      <c r="G97" s="840" t="s">
        <v>201</v>
      </c>
      <c r="H97" s="838" t="s">
        <v>245</v>
      </c>
      <c r="I97" s="839" t="s">
        <v>246</v>
      </c>
      <c r="J97" s="730"/>
      <c r="K97" s="730"/>
      <c r="L97" s="730"/>
      <c r="M97" s="730"/>
      <c r="N97" s="730"/>
      <c r="O97" s="730"/>
      <c r="P97" s="730"/>
    </row>
    <row r="98" spans="2:16" ht="182.25" customHeight="1" thickBot="1" x14ac:dyDescent="0.6">
      <c r="B98" s="2263"/>
      <c r="C98" s="843">
        <v>0.2</v>
      </c>
      <c r="D98" s="844" t="s">
        <v>222</v>
      </c>
      <c r="E98" s="845" t="s">
        <v>176</v>
      </c>
      <c r="F98" s="845" t="s">
        <v>176</v>
      </c>
      <c r="G98" s="846" t="s">
        <v>201</v>
      </c>
      <c r="H98" s="847" t="s">
        <v>245</v>
      </c>
      <c r="I98" s="848" t="s">
        <v>246</v>
      </c>
      <c r="J98" s="730"/>
      <c r="K98" s="730"/>
      <c r="L98" s="730"/>
      <c r="M98" s="730"/>
      <c r="N98" s="730"/>
      <c r="O98" s="730"/>
      <c r="P98" s="730"/>
    </row>
  </sheetData>
  <mergeCells count="286">
    <mergeCell ref="B78:F78"/>
    <mergeCell ref="E91:I91"/>
    <mergeCell ref="B94:B98"/>
    <mergeCell ref="B63:G63"/>
    <mergeCell ref="U63:U64"/>
    <mergeCell ref="C64:G64"/>
    <mergeCell ref="B65:B68"/>
    <mergeCell ref="C65:G68"/>
    <mergeCell ref="C69:G69"/>
    <mergeCell ref="AT49:AT59"/>
    <mergeCell ref="AU49:AU59"/>
    <mergeCell ref="AV49:AV59"/>
    <mergeCell ref="AW49:AW51"/>
    <mergeCell ref="AW52:AW55"/>
    <mergeCell ref="AW56:AW59"/>
    <mergeCell ref="U49:U59"/>
    <mergeCell ref="W49:W59"/>
    <mergeCell ref="X49:X59"/>
    <mergeCell ref="Y49:Y53"/>
    <mergeCell ref="AR49:AR59"/>
    <mergeCell ref="AS49:AS59"/>
    <mergeCell ref="O49:O59"/>
    <mergeCell ref="P49:P59"/>
    <mergeCell ref="Q49:Q59"/>
    <mergeCell ref="R49:R59"/>
    <mergeCell ref="S49:S59"/>
    <mergeCell ref="T49:T59"/>
    <mergeCell ref="I49:I59"/>
    <mergeCell ref="J49:J59"/>
    <mergeCell ref="K49:K59"/>
    <mergeCell ref="L49:L59"/>
    <mergeCell ref="M49:M59"/>
    <mergeCell ref="N49:N59"/>
    <mergeCell ref="AT42:AT48"/>
    <mergeCell ref="AU42:AU48"/>
    <mergeCell ref="AV42:AV48"/>
    <mergeCell ref="AW42:AW48"/>
    <mergeCell ref="C49:C59"/>
    <mergeCell ref="D49:D59"/>
    <mergeCell ref="E49:E59"/>
    <mergeCell ref="F49:F59"/>
    <mergeCell ref="G49:G59"/>
    <mergeCell ref="H49:H59"/>
    <mergeCell ref="U42:U48"/>
    <mergeCell ref="W42:W48"/>
    <mergeCell ref="X42:X48"/>
    <mergeCell ref="Y42:Y45"/>
    <mergeCell ref="AR42:AR48"/>
    <mergeCell ref="AS42:AS48"/>
    <mergeCell ref="O42:O48"/>
    <mergeCell ref="P42:P48"/>
    <mergeCell ref="Q42:Q48"/>
    <mergeCell ref="R42:R48"/>
    <mergeCell ref="S42:S48"/>
    <mergeCell ref="T42:T48"/>
    <mergeCell ref="I42:I48"/>
    <mergeCell ref="J42:J48"/>
    <mergeCell ref="K42:K48"/>
    <mergeCell ref="L42:L48"/>
    <mergeCell ref="M42:M48"/>
    <mergeCell ref="N42:N48"/>
    <mergeCell ref="AU39:AU40"/>
    <mergeCell ref="AV39:AV40"/>
    <mergeCell ref="AW39:AW40"/>
    <mergeCell ref="B42:B59"/>
    <mergeCell ref="C42:C48"/>
    <mergeCell ref="D42:D48"/>
    <mergeCell ref="E42:E48"/>
    <mergeCell ref="F42:F48"/>
    <mergeCell ref="G42:G48"/>
    <mergeCell ref="H42:H48"/>
    <mergeCell ref="U39:U40"/>
    <mergeCell ref="W39:W40"/>
    <mergeCell ref="X39:X40"/>
    <mergeCell ref="AR39:AR40"/>
    <mergeCell ref="AS39:AS40"/>
    <mergeCell ref="AT39:AT40"/>
    <mergeCell ref="O39:O40"/>
    <mergeCell ref="P39:P40"/>
    <mergeCell ref="Q39:Q40"/>
    <mergeCell ref="R39:R40"/>
    <mergeCell ref="S39:S40"/>
    <mergeCell ref="T39:T40"/>
    <mergeCell ref="I39:I40"/>
    <mergeCell ref="J39:J40"/>
    <mergeCell ref="K39:K40"/>
    <mergeCell ref="L39:L40"/>
    <mergeCell ref="M39:M40"/>
    <mergeCell ref="N39:N40"/>
    <mergeCell ref="C39:C40"/>
    <mergeCell ref="D39:D40"/>
    <mergeCell ref="E39:E40"/>
    <mergeCell ref="F39:F40"/>
    <mergeCell ref="G39:G40"/>
    <mergeCell ref="H39:H40"/>
    <mergeCell ref="C37:C38"/>
    <mergeCell ref="D37:D38"/>
    <mergeCell ref="E37:E38"/>
    <mergeCell ref="F37:F38"/>
    <mergeCell ref="G37:G38"/>
    <mergeCell ref="H37:H38"/>
    <mergeCell ref="I37:I38"/>
    <mergeCell ref="J37:J38"/>
    <mergeCell ref="U31:U34"/>
    <mergeCell ref="O31:O34"/>
    <mergeCell ref="P31:P34"/>
    <mergeCell ref="Q37:Q38"/>
    <mergeCell ref="R37:R38"/>
    <mergeCell ref="S37:S38"/>
    <mergeCell ref="T37:T38"/>
    <mergeCell ref="U37:U38"/>
    <mergeCell ref="N31:N34"/>
    <mergeCell ref="K37:K38"/>
    <mergeCell ref="L37:L38"/>
    <mergeCell ref="M37:M38"/>
    <mergeCell ref="N37:N38"/>
    <mergeCell ref="O37:O38"/>
    <mergeCell ref="P37:P38"/>
    <mergeCell ref="AV31:AV34"/>
    <mergeCell ref="AW31:AW34"/>
    <mergeCell ref="W31:W34"/>
    <mergeCell ref="AR31:AR34"/>
    <mergeCell ref="AS31:AS34"/>
    <mergeCell ref="AT31:AT34"/>
    <mergeCell ref="AU31:AU34"/>
    <mergeCell ref="AR37:AR38"/>
    <mergeCell ref="AS37:AS38"/>
    <mergeCell ref="AT37:AT38"/>
    <mergeCell ref="AU37:AU38"/>
    <mergeCell ref="AV37:AV38"/>
    <mergeCell ref="AW37:AW38"/>
    <mergeCell ref="W37:W38"/>
    <mergeCell ref="AT22:AT30"/>
    <mergeCell ref="AU22:AU30"/>
    <mergeCell ref="AV22:AV30"/>
    <mergeCell ref="Y22:Y23"/>
    <mergeCell ref="Z22:Z23"/>
    <mergeCell ref="AA22:AA23"/>
    <mergeCell ref="P22:P30"/>
    <mergeCell ref="Q22:Q30"/>
    <mergeCell ref="R22:R30"/>
    <mergeCell ref="S22:S30"/>
    <mergeCell ref="T22:T30"/>
    <mergeCell ref="U22:U30"/>
    <mergeCell ref="V22:V23"/>
    <mergeCell ref="W22:W23"/>
    <mergeCell ref="X22:X23"/>
    <mergeCell ref="C31:C34"/>
    <mergeCell ref="D31:D34"/>
    <mergeCell ref="E31:E34"/>
    <mergeCell ref="F31:F34"/>
    <mergeCell ref="G31:G34"/>
    <mergeCell ref="H31:H34"/>
    <mergeCell ref="I22:I30"/>
    <mergeCell ref="J22:J30"/>
    <mergeCell ref="K22:K30"/>
    <mergeCell ref="L22:L30"/>
    <mergeCell ref="N22:N30"/>
    <mergeCell ref="O22:O30"/>
    <mergeCell ref="Q31:Q34"/>
    <mergeCell ref="R31:R34"/>
    <mergeCell ref="S31:S34"/>
    <mergeCell ref="T31:T34"/>
    <mergeCell ref="I31:I34"/>
    <mergeCell ref="J31:J34"/>
    <mergeCell ref="K31:K34"/>
    <mergeCell ref="L31:L34"/>
    <mergeCell ref="M31:M34"/>
    <mergeCell ref="N18:N20"/>
    <mergeCell ref="O18:O20"/>
    <mergeCell ref="P18:P20"/>
    <mergeCell ref="AW22:AW30"/>
    <mergeCell ref="G26:G27"/>
    <mergeCell ref="G28:G29"/>
    <mergeCell ref="AN22:AN23"/>
    <mergeCell ref="AO22:AO23"/>
    <mergeCell ref="AP22:AP23"/>
    <mergeCell ref="AQ22:AQ23"/>
    <mergeCell ref="AR22:AR30"/>
    <mergeCell ref="AS22:AS30"/>
    <mergeCell ref="AH22:AH23"/>
    <mergeCell ref="AI22:AI23"/>
    <mergeCell ref="AJ22:AJ23"/>
    <mergeCell ref="AK22:AK23"/>
    <mergeCell ref="AL22:AL23"/>
    <mergeCell ref="AM22:AM23"/>
    <mergeCell ref="AB22:AB23"/>
    <mergeCell ref="AC22:AC23"/>
    <mergeCell ref="AD22:AD23"/>
    <mergeCell ref="AE22:AE23"/>
    <mergeCell ref="AF22:AF23"/>
    <mergeCell ref="AG22:AG23"/>
    <mergeCell ref="AU18:AU20"/>
    <mergeCell ref="AV18:AV20"/>
    <mergeCell ref="AW18:AW20"/>
    <mergeCell ref="Q18:Q20"/>
    <mergeCell ref="R18:R20"/>
    <mergeCell ref="S18:S20"/>
    <mergeCell ref="T18:T20"/>
    <mergeCell ref="U18:U20"/>
    <mergeCell ref="W18:W20"/>
    <mergeCell ref="AR18:AR20"/>
    <mergeCell ref="AS18:AS20"/>
    <mergeCell ref="AT18:AT20"/>
    <mergeCell ref="AW14:AW16"/>
    <mergeCell ref="G15:G16"/>
    <mergeCell ref="C18:C20"/>
    <mergeCell ref="D18:D20"/>
    <mergeCell ref="E18:E20"/>
    <mergeCell ref="F18:F20"/>
    <mergeCell ref="G18:G20"/>
    <mergeCell ref="H18:H20"/>
    <mergeCell ref="I18:I20"/>
    <mergeCell ref="J18:J20"/>
    <mergeCell ref="W14:W16"/>
    <mergeCell ref="AR14:AR16"/>
    <mergeCell ref="AS14:AS16"/>
    <mergeCell ref="AT14:AT16"/>
    <mergeCell ref="AU14:AU16"/>
    <mergeCell ref="AV14:AV16"/>
    <mergeCell ref="P14:P16"/>
    <mergeCell ref="Q14:Q16"/>
    <mergeCell ref="R14:R16"/>
    <mergeCell ref="S14:S16"/>
    <mergeCell ref="T14:T16"/>
    <mergeCell ref="U14:U16"/>
    <mergeCell ref="J14:J16"/>
    <mergeCell ref="K14:K16"/>
    <mergeCell ref="L14:L16"/>
    <mergeCell ref="M14:M16"/>
    <mergeCell ref="N14:N16"/>
    <mergeCell ref="O14:O16"/>
    <mergeCell ref="AD12:AD13"/>
    <mergeCell ref="AE12:AE13"/>
    <mergeCell ref="AF12:AJ12"/>
    <mergeCell ref="B14:B40"/>
    <mergeCell ref="C14:C16"/>
    <mergeCell ref="D14:D16"/>
    <mergeCell ref="E14:E16"/>
    <mergeCell ref="F14:F16"/>
    <mergeCell ref="H14:H16"/>
    <mergeCell ref="I14:I16"/>
    <mergeCell ref="H11:H13"/>
    <mergeCell ref="C22:C30"/>
    <mergeCell ref="D22:D30"/>
    <mergeCell ref="E22:E30"/>
    <mergeCell ref="F22:F30"/>
    <mergeCell ref="G22:G24"/>
    <mergeCell ref="H22:H30"/>
    <mergeCell ref="K18:K20"/>
    <mergeCell ref="L18:L20"/>
    <mergeCell ref="M18:M20"/>
    <mergeCell ref="AS11:AS13"/>
    <mergeCell ref="AT11:AT13"/>
    <mergeCell ref="AU11:AU13"/>
    <mergeCell ref="AV11:AV13"/>
    <mergeCell ref="AW11:AW13"/>
    <mergeCell ref="I12:L12"/>
    <mergeCell ref="M12:T12"/>
    <mergeCell ref="W12:W13"/>
    <mergeCell ref="X12:X13"/>
    <mergeCell ref="Y12:Y13"/>
    <mergeCell ref="I11:T11"/>
    <mergeCell ref="U11:U13"/>
    <mergeCell ref="V11:V13"/>
    <mergeCell ref="W11:AJ11"/>
    <mergeCell ref="AK11:AR12"/>
    <mergeCell ref="Z12:Z13"/>
    <mergeCell ref="AA12:AA13"/>
    <mergeCell ref="AB12:AB13"/>
    <mergeCell ref="AC12:AC13"/>
    <mergeCell ref="C8:D8"/>
    <mergeCell ref="F8:G8"/>
    <mergeCell ref="C9:D9"/>
    <mergeCell ref="F9:G9"/>
    <mergeCell ref="B11:B13"/>
    <mergeCell ref="C11:C13"/>
    <mergeCell ref="D11:D13"/>
    <mergeCell ref="E11:G12"/>
    <mergeCell ref="B3:B6"/>
    <mergeCell ref="C3:F4"/>
    <mergeCell ref="G3:H3"/>
    <mergeCell ref="G4:H4"/>
    <mergeCell ref="C5:F6"/>
    <mergeCell ref="G5:H5"/>
    <mergeCell ref="G6:H6"/>
  </mergeCells>
  <conditionalFormatting sqref="L39 L61:L62 L22">
    <cfRule type="containsText" dxfId="446" priority="383" operator="containsText" text="MUY BAJA">
      <formula>NOT(ISERROR(SEARCH("MUY BAJA",L22)))</formula>
    </cfRule>
    <cfRule type="containsText" dxfId="445" priority="384" operator="containsText" text="MUY ALTA">
      <formula>NOT(ISERROR(SEARCH("MUY ALTA",L22)))</formula>
    </cfRule>
    <cfRule type="containsText" dxfId="444" priority="385" operator="containsText" text="MUY ALTA ">
      <formula>NOT(ISERROR(SEARCH("MUY ALTA ",L22)))</formula>
    </cfRule>
    <cfRule type="containsText" dxfId="443" priority="386" operator="containsText" text="ALTA">
      <formula>NOT(ISERROR(SEARCH("ALTA",L22)))</formula>
    </cfRule>
    <cfRule type="containsText" dxfId="442" priority="387" operator="containsText" text="BAJA">
      <formula>NOT(ISERROR(SEARCH("BAJA",L22)))</formula>
    </cfRule>
    <cfRule type="containsText" dxfId="441" priority="388" operator="containsText" text="MUY BAJA">
      <formula>NOT(ISERROR(SEARCH("MUY BAJA",L22)))</formula>
    </cfRule>
    <cfRule type="containsText" dxfId="440" priority="389" operator="containsText" text="MEDIA">
      <formula>NOT(ISERROR(SEARCH("MEDIA",L22)))</formula>
    </cfRule>
  </conditionalFormatting>
  <conditionalFormatting sqref="O39 R39 O61:O62 R61:R62 R22 O22">
    <cfRule type="containsText" dxfId="439" priority="377" operator="containsText" text="CATASTRÓFICO">
      <formula>NOT(ISERROR(SEARCH("CATASTRÓFICO",O22)))</formula>
    </cfRule>
    <cfRule type="containsText" dxfId="438" priority="378" operator="containsText" text="CATASTROFICO">
      <formula>NOT(ISERROR(SEARCH("CATASTROFICO",O22)))</formula>
    </cfRule>
    <cfRule type="containsText" dxfId="437" priority="379" operator="containsText" text="MAYOR">
      <formula>NOT(ISERROR(SEARCH("MAYOR",O22)))</formula>
    </cfRule>
    <cfRule type="containsText" dxfId="436" priority="380" operator="containsText" text="MODERADO">
      <formula>NOT(ISERROR(SEARCH("MODERADO",O22)))</formula>
    </cfRule>
    <cfRule type="containsText" dxfId="435" priority="381" operator="containsText" text="MENOR">
      <formula>NOT(ISERROR(SEARCH("MENOR",O22)))</formula>
    </cfRule>
    <cfRule type="containsText" dxfId="434" priority="382" operator="containsText" text="LEVE">
      <formula>NOT(ISERROR(SEARCH("LEVE",O22)))</formula>
    </cfRule>
  </conditionalFormatting>
  <conditionalFormatting sqref="T39 T61:T62 T22">
    <cfRule type="containsText" dxfId="433" priority="372" operator="containsText" text="CATASTRÓFICO">
      <formula>NOT(ISERROR(SEARCH("CATASTRÓFICO",T22)))</formula>
    </cfRule>
    <cfRule type="containsText" dxfId="432" priority="373" operator="containsText" text="MAYOR">
      <formula>NOT(ISERROR(SEARCH("MAYOR",T22)))</formula>
    </cfRule>
    <cfRule type="containsText" dxfId="431" priority="374" operator="containsText" text="MODERADO">
      <formula>NOT(ISERROR(SEARCH("MODERADO",T22)))</formula>
    </cfRule>
    <cfRule type="containsText" dxfId="430" priority="375" operator="containsText" text="MENOR">
      <formula>NOT(ISERROR(SEARCH("MENOR",T22)))</formula>
    </cfRule>
    <cfRule type="containsText" dxfId="429" priority="376" operator="containsText" text="LEVE">
      <formula>NOT(ISERROR(SEARCH("LEVE",T22)))</formula>
    </cfRule>
  </conditionalFormatting>
  <conditionalFormatting sqref="O39 R39 O61:O62 R61:R62 R22 O22">
    <cfRule type="containsBlanks" dxfId="428" priority="371">
      <formula>LEN(TRIM(O22))=0</formula>
    </cfRule>
  </conditionalFormatting>
  <conditionalFormatting sqref="AO21 AM24:AM30 AM21:AM22 AM60 AM37:AM48 AO42:AO48">
    <cfRule type="containsText" dxfId="427" priority="365" operator="containsText" text="MUY ALTA ">
      <formula>NOT(ISERROR(SEARCH("MUY ALTA ",AM21)))</formula>
    </cfRule>
    <cfRule type="containsText" dxfId="426" priority="366" operator="containsText" text="ALTA">
      <formula>NOT(ISERROR(SEARCH("ALTA",AM21)))</formula>
    </cfRule>
    <cfRule type="containsText" dxfId="425" priority="367" operator="containsText" text="MEDIA">
      <formula>NOT(ISERROR(SEARCH("MEDIA",AM21)))</formula>
    </cfRule>
    <cfRule type="containsText" dxfId="424" priority="368" operator="containsText" text="BAJA">
      <formula>NOT(ISERROR(SEARCH("BAJA",AM21)))</formula>
    </cfRule>
    <cfRule type="containsText" dxfId="423" priority="369" operator="containsText" text="MUY BAJA">
      <formula>NOT(ISERROR(SEARCH("MUY BAJA",AM21)))</formula>
    </cfRule>
    <cfRule type="containsText" dxfId="422" priority="370" operator="containsText" text="MUY BAJA ">
      <formula>NOT(ISERROR(SEARCH("MUY BAJA ",AM21)))</formula>
    </cfRule>
  </conditionalFormatting>
  <conditionalFormatting sqref="AO21 AM24:AM30 AM37:AM38 AM21:AM22 AM42:AM48 AO42:AO48">
    <cfRule type="containsText" dxfId="421" priority="364" operator="containsText" text="MUY BAJA ">
      <formula>NOT(ISERROR(SEARCH("MUY BAJA ",AM21)))</formula>
    </cfRule>
  </conditionalFormatting>
  <conditionalFormatting sqref="AO21 AM24:AM30 AM21:AM22 AM60 AM37:AM48 AO42:AO48">
    <cfRule type="containsText" dxfId="420" priority="363" operator="containsText" text="MUY BAJA">
      <formula>NOT(ISERROR(SEARCH("MUY BAJA",AM21)))</formula>
    </cfRule>
  </conditionalFormatting>
  <conditionalFormatting sqref="AN21 AN24:AO30 AN37:AO41 AN60:AO60 AN42:AN48">
    <cfRule type="containsText" dxfId="419" priority="358" operator="containsText" text="CATASTRÓFICO">
      <formula>NOT(ISERROR(SEARCH("CATASTRÓFICO",AN21)))</formula>
    </cfRule>
    <cfRule type="containsText" dxfId="418" priority="359" operator="containsText" text="MAYOR">
      <formula>NOT(ISERROR(SEARCH("MAYOR",AN21)))</formula>
    </cfRule>
    <cfRule type="containsText" dxfId="417" priority="360" operator="containsText" text="MODERADO">
      <formula>NOT(ISERROR(SEARCH("MODERADO",AN21)))</formula>
    </cfRule>
    <cfRule type="containsText" dxfId="416" priority="361" operator="containsText" text="MENOR ">
      <formula>NOT(ISERROR(SEARCH("MENOR ",AN21)))</formula>
    </cfRule>
    <cfRule type="containsText" dxfId="415" priority="362" operator="containsText" text="LEVE">
      <formula>NOT(ISERROR(SEARCH("LEVE",AN21)))</formula>
    </cfRule>
  </conditionalFormatting>
  <conditionalFormatting sqref="AQ22 U22 AQ60 AQ39:AQ48">
    <cfRule type="containsText" dxfId="414" priority="353" operator="containsText" text="EXTREMO">
      <formula>NOT(ISERROR(SEARCH("EXTREMO",U22)))</formula>
    </cfRule>
    <cfRule type="containsText" dxfId="413" priority="354" operator="containsText" text="ALTO">
      <formula>NOT(ISERROR(SEARCH("ALTO",U22)))</formula>
    </cfRule>
    <cfRule type="containsText" dxfId="412" priority="355" operator="containsText" text="MODERADO">
      <formula>NOT(ISERROR(SEARCH("MODERADO",U22)))</formula>
    </cfRule>
    <cfRule type="containsText" dxfId="411" priority="356" operator="containsText" text="BAJO">
      <formula>NOT(ISERROR(SEARCH("BAJO",U22)))</formula>
    </cfRule>
    <cfRule type="containsText" dxfId="410" priority="357" operator="containsText" text="BAJO">
      <formula>NOT(ISERROR(SEARCH("BAJO",U22)))</formula>
    </cfRule>
  </conditionalFormatting>
  <conditionalFormatting sqref="U39">
    <cfRule type="containsText" dxfId="409" priority="348" operator="containsText" text="EXTREMO">
      <formula>NOT(ISERROR(SEARCH("EXTREMO",U39)))</formula>
    </cfRule>
    <cfRule type="containsText" dxfId="408" priority="349" operator="containsText" text="ALTO">
      <formula>NOT(ISERROR(SEARCH("ALTO",U39)))</formula>
    </cfRule>
    <cfRule type="containsText" dxfId="407" priority="350" operator="containsText" text="MODERADO">
      <formula>NOT(ISERROR(SEARCH("MODERADO",U39)))</formula>
    </cfRule>
    <cfRule type="containsText" dxfId="406" priority="351" operator="containsText" text="BAJO">
      <formula>NOT(ISERROR(SEARCH("BAJO",U39)))</formula>
    </cfRule>
    <cfRule type="containsText" dxfId="405" priority="352" operator="containsText" text="BAJO">
      <formula>NOT(ISERROR(SEARCH("BAJO",U39)))</formula>
    </cfRule>
  </conditionalFormatting>
  <conditionalFormatting sqref="AN21 AN24:AO30 AN37:AO41 AN60:AO60 AN42:AN48">
    <cfRule type="containsText" dxfId="404" priority="346" operator="containsText" text="MENOR">
      <formula>NOT(ISERROR(SEARCH("MENOR",AN21)))</formula>
    </cfRule>
    <cfRule type="containsText" dxfId="403" priority="347" operator="containsText" text="MENOR">
      <formula>NOT(ISERROR(SEARCH("MENOR",AN21)))</formula>
    </cfRule>
  </conditionalFormatting>
  <conditionalFormatting sqref="U63">
    <cfRule type="containsText" dxfId="402" priority="341" operator="containsText" text="EXTREMO">
      <formula>NOT(ISERROR(SEARCH("EXTREMO",U63)))</formula>
    </cfRule>
    <cfRule type="containsText" dxfId="401" priority="342" operator="containsText" text="ALTO">
      <formula>NOT(ISERROR(SEARCH("ALTO",U63)))</formula>
    </cfRule>
    <cfRule type="containsText" dxfId="400" priority="343" operator="containsText" text="MODERADO">
      <formula>NOT(ISERROR(SEARCH("MODERADO",U63)))</formula>
    </cfRule>
    <cfRule type="containsText" dxfId="399" priority="344" operator="containsText" text="BAJO">
      <formula>NOT(ISERROR(SEARCH("BAJO",U63)))</formula>
    </cfRule>
    <cfRule type="containsText" dxfId="398" priority="345" operator="containsText" text="BAJO">
      <formula>NOT(ISERROR(SEARCH("BAJO",U63)))</formula>
    </cfRule>
  </conditionalFormatting>
  <conditionalFormatting sqref="AO22">
    <cfRule type="containsText" dxfId="397" priority="335" operator="containsText" text="MUY ALTA ">
      <formula>NOT(ISERROR(SEARCH("MUY ALTA ",AO22)))</formula>
    </cfRule>
    <cfRule type="containsText" dxfId="396" priority="336" operator="containsText" text="ALTA">
      <formula>NOT(ISERROR(SEARCH("ALTA",AO22)))</formula>
    </cfRule>
    <cfRule type="containsText" dxfId="395" priority="337" operator="containsText" text="MEDIA">
      <formula>NOT(ISERROR(SEARCH("MEDIA",AO22)))</formula>
    </cfRule>
    <cfRule type="containsText" dxfId="394" priority="338" operator="containsText" text="BAJA">
      <formula>NOT(ISERROR(SEARCH("BAJA",AO22)))</formula>
    </cfRule>
    <cfRule type="containsText" dxfId="393" priority="339" operator="containsText" text="MUY BAJA">
      <formula>NOT(ISERROR(SEARCH("MUY BAJA",AO22)))</formula>
    </cfRule>
    <cfRule type="containsText" dxfId="392" priority="340" operator="containsText" text="MUY BAJA ">
      <formula>NOT(ISERROR(SEARCH("MUY BAJA ",AO22)))</formula>
    </cfRule>
  </conditionalFormatting>
  <conditionalFormatting sqref="AO22">
    <cfRule type="containsText" dxfId="391" priority="334" operator="containsText" text="MUY BAJA ">
      <formula>NOT(ISERROR(SEARCH("MUY BAJA ",AO22)))</formula>
    </cfRule>
  </conditionalFormatting>
  <conditionalFormatting sqref="AO22">
    <cfRule type="containsText" dxfId="390" priority="333" operator="containsText" text="MUY BAJA">
      <formula>NOT(ISERROR(SEARCH("MUY BAJA",AO22)))</formula>
    </cfRule>
  </conditionalFormatting>
  <conditionalFormatting sqref="AN22">
    <cfRule type="containsText" dxfId="389" priority="328" operator="containsText" text="CATASTRÓFICO">
      <formula>NOT(ISERROR(SEARCH("CATASTRÓFICO",AN22)))</formula>
    </cfRule>
    <cfRule type="containsText" dxfId="388" priority="329" operator="containsText" text="MAYOR">
      <formula>NOT(ISERROR(SEARCH("MAYOR",AN22)))</formula>
    </cfRule>
    <cfRule type="containsText" dxfId="387" priority="330" operator="containsText" text="MODERADO">
      <formula>NOT(ISERROR(SEARCH("MODERADO",AN22)))</formula>
    </cfRule>
    <cfRule type="containsText" dxfId="386" priority="331" operator="containsText" text="MENOR ">
      <formula>NOT(ISERROR(SEARCH("MENOR ",AN22)))</formula>
    </cfRule>
    <cfRule type="containsText" dxfId="385" priority="332" operator="containsText" text="LEVE">
      <formula>NOT(ISERROR(SEARCH("LEVE",AN22)))</formula>
    </cfRule>
  </conditionalFormatting>
  <conditionalFormatting sqref="AN22">
    <cfRule type="containsText" dxfId="384" priority="326" operator="containsText" text="MENOR">
      <formula>NOT(ISERROR(SEARCH("MENOR",AN22)))</formula>
    </cfRule>
    <cfRule type="containsText" dxfId="383" priority="327" operator="containsText" text="MENOR">
      <formula>NOT(ISERROR(SEARCH("MENOR",AN22)))</formula>
    </cfRule>
  </conditionalFormatting>
  <conditionalFormatting sqref="L14">
    <cfRule type="containsText" dxfId="382" priority="319" operator="containsText" text="MUY BAJA">
      <formula>NOT(ISERROR(SEARCH("MUY BAJA",L14)))</formula>
    </cfRule>
    <cfRule type="containsText" dxfId="381" priority="320" operator="containsText" text="MUY ALTA">
      <formula>NOT(ISERROR(SEARCH("MUY ALTA",L14)))</formula>
    </cfRule>
    <cfRule type="containsText" dxfId="380" priority="321" operator="containsText" text="MUY ALTA ">
      <formula>NOT(ISERROR(SEARCH("MUY ALTA ",L14)))</formula>
    </cfRule>
    <cfRule type="containsText" dxfId="379" priority="322" operator="containsText" text="ALTA">
      <formula>NOT(ISERROR(SEARCH("ALTA",L14)))</formula>
    </cfRule>
    <cfRule type="containsText" dxfId="378" priority="323" operator="containsText" text="BAJA">
      <formula>NOT(ISERROR(SEARCH("BAJA",L14)))</formula>
    </cfRule>
    <cfRule type="containsText" dxfId="377" priority="324" operator="containsText" text="MUY BAJA">
      <formula>NOT(ISERROR(SEARCH("MUY BAJA",L14)))</formula>
    </cfRule>
    <cfRule type="containsText" dxfId="376" priority="325" operator="containsText" text="MEDIA">
      <formula>NOT(ISERROR(SEARCH("MEDIA",L14)))</formula>
    </cfRule>
  </conditionalFormatting>
  <conditionalFormatting sqref="O14 R14">
    <cfRule type="containsText" dxfId="375" priority="313" operator="containsText" text="CATASTRÓFICO">
      <formula>NOT(ISERROR(SEARCH("CATASTRÓFICO",O14)))</formula>
    </cfRule>
    <cfRule type="containsText" dxfId="374" priority="314" operator="containsText" text="CATASTROFICO">
      <formula>NOT(ISERROR(SEARCH("CATASTROFICO",O14)))</formula>
    </cfRule>
    <cfRule type="containsText" dxfId="373" priority="315" operator="containsText" text="MAYOR">
      <formula>NOT(ISERROR(SEARCH("MAYOR",O14)))</formula>
    </cfRule>
    <cfRule type="containsText" dxfId="372" priority="316" operator="containsText" text="MODERADO">
      <formula>NOT(ISERROR(SEARCH("MODERADO",O14)))</formula>
    </cfRule>
    <cfRule type="containsText" dxfId="371" priority="317" operator="containsText" text="MENOR">
      <formula>NOT(ISERROR(SEARCH("MENOR",O14)))</formula>
    </cfRule>
    <cfRule type="containsText" dxfId="370" priority="318" operator="containsText" text="LEVE">
      <formula>NOT(ISERROR(SEARCH("LEVE",O14)))</formula>
    </cfRule>
  </conditionalFormatting>
  <conditionalFormatting sqref="T14">
    <cfRule type="containsText" dxfId="369" priority="308" operator="containsText" text="CATASTRÓFICO">
      <formula>NOT(ISERROR(SEARCH("CATASTRÓFICO",T14)))</formula>
    </cfRule>
    <cfRule type="containsText" dxfId="368" priority="309" operator="containsText" text="MAYOR">
      <formula>NOT(ISERROR(SEARCH("MAYOR",T14)))</formula>
    </cfRule>
    <cfRule type="containsText" dxfId="367" priority="310" operator="containsText" text="MODERADO">
      <formula>NOT(ISERROR(SEARCH("MODERADO",T14)))</formula>
    </cfRule>
    <cfRule type="containsText" dxfId="366" priority="311" operator="containsText" text="MENOR">
      <formula>NOT(ISERROR(SEARCH("MENOR",T14)))</formula>
    </cfRule>
    <cfRule type="containsText" dxfId="365" priority="312" operator="containsText" text="LEVE">
      <formula>NOT(ISERROR(SEARCH("LEVE",T14)))</formula>
    </cfRule>
  </conditionalFormatting>
  <conditionalFormatting sqref="O14 R14">
    <cfRule type="containsBlanks" dxfId="364" priority="307">
      <formula>LEN(TRIM(O14))=0</formula>
    </cfRule>
  </conditionalFormatting>
  <conditionalFormatting sqref="AM14:AM16 AM18:AM19">
    <cfRule type="containsText" dxfId="363" priority="301" operator="containsText" text="MUY ALTA ">
      <formula>NOT(ISERROR(SEARCH("MUY ALTA ",AM14)))</formula>
    </cfRule>
    <cfRule type="containsText" dxfId="362" priority="302" operator="containsText" text="ALTA">
      <formula>NOT(ISERROR(SEARCH("ALTA",AM14)))</formula>
    </cfRule>
    <cfRule type="containsText" dxfId="361" priority="303" operator="containsText" text="MEDIA">
      <formula>NOT(ISERROR(SEARCH("MEDIA",AM14)))</formula>
    </cfRule>
    <cfRule type="containsText" dxfId="360" priority="304" operator="containsText" text="BAJA">
      <formula>NOT(ISERROR(SEARCH("BAJA",AM14)))</formula>
    </cfRule>
    <cfRule type="containsText" dxfId="359" priority="305" operator="containsText" text="MUY BAJA">
      <formula>NOT(ISERROR(SEARCH("MUY BAJA",AM14)))</formula>
    </cfRule>
    <cfRule type="containsText" dxfId="358" priority="306" operator="containsText" text="MUY BAJA ">
      <formula>NOT(ISERROR(SEARCH("MUY BAJA ",AM14)))</formula>
    </cfRule>
  </conditionalFormatting>
  <conditionalFormatting sqref="AM14:AM16 AM18:AM19">
    <cfRule type="containsText" dxfId="357" priority="300" operator="containsText" text="MUY BAJA ">
      <formula>NOT(ISERROR(SEARCH("MUY BAJA ",AM14)))</formula>
    </cfRule>
  </conditionalFormatting>
  <conditionalFormatting sqref="AM14:AM16 AM18:AM19">
    <cfRule type="containsText" dxfId="356" priority="299" operator="containsText" text="MUY BAJA">
      <formula>NOT(ISERROR(SEARCH("MUY BAJA",AM14)))</formula>
    </cfRule>
  </conditionalFormatting>
  <conditionalFormatting sqref="AQ14:AQ16 AQ18:AQ19">
    <cfRule type="containsText" dxfId="355" priority="294" operator="containsText" text="EXTREMO">
      <formula>NOT(ISERROR(SEARCH("EXTREMO",AQ14)))</formula>
    </cfRule>
    <cfRule type="containsText" dxfId="354" priority="295" operator="containsText" text="ALTO">
      <formula>NOT(ISERROR(SEARCH("ALTO",AQ14)))</formula>
    </cfRule>
    <cfRule type="containsText" dxfId="353" priority="296" operator="containsText" text="MODERADO">
      <formula>NOT(ISERROR(SEARCH("MODERADO",AQ14)))</formula>
    </cfRule>
    <cfRule type="containsText" dxfId="352" priority="297" operator="containsText" text="BAJO">
      <formula>NOT(ISERROR(SEARCH("BAJO",AQ14)))</formula>
    </cfRule>
    <cfRule type="containsText" dxfId="351" priority="298" operator="containsText" text="BAJO">
      <formula>NOT(ISERROR(SEARCH("BAJO",AQ14)))</formula>
    </cfRule>
  </conditionalFormatting>
  <conditionalFormatting sqref="U14">
    <cfRule type="containsText" dxfId="350" priority="289" operator="containsText" text="EXTREMO">
      <formula>NOT(ISERROR(SEARCH("EXTREMO",U14)))</formula>
    </cfRule>
    <cfRule type="containsText" dxfId="349" priority="290" operator="containsText" text="ALTO">
      <formula>NOT(ISERROR(SEARCH("ALTO",U14)))</formula>
    </cfRule>
    <cfRule type="containsText" dxfId="348" priority="291" operator="containsText" text="MODERADO">
      <formula>NOT(ISERROR(SEARCH("MODERADO",U14)))</formula>
    </cfRule>
    <cfRule type="containsText" dxfId="347" priority="292" operator="containsText" text="BAJO">
      <formula>NOT(ISERROR(SEARCH("BAJO",U14)))</formula>
    </cfRule>
    <cfRule type="containsText" dxfId="346" priority="293" operator="containsText" text="BAJO">
      <formula>NOT(ISERROR(SEARCH("BAJO",U14)))</formula>
    </cfRule>
  </conditionalFormatting>
  <conditionalFormatting sqref="AO14:AO16 AO18:AO19">
    <cfRule type="containsText" dxfId="345" priority="283" operator="containsText" text="MUY ALTA ">
      <formula>NOT(ISERROR(SEARCH("MUY ALTA ",AO14)))</formula>
    </cfRule>
    <cfRule type="containsText" dxfId="344" priority="284" operator="containsText" text="ALTA">
      <formula>NOT(ISERROR(SEARCH("ALTA",AO14)))</formula>
    </cfRule>
    <cfRule type="containsText" dxfId="343" priority="285" operator="containsText" text="MEDIA">
      <formula>NOT(ISERROR(SEARCH("MEDIA",AO14)))</formula>
    </cfRule>
    <cfRule type="containsText" dxfId="342" priority="286" operator="containsText" text="BAJA">
      <formula>NOT(ISERROR(SEARCH("BAJA",AO14)))</formula>
    </cfRule>
    <cfRule type="containsText" dxfId="341" priority="287" operator="containsText" text="MUY BAJA">
      <formula>NOT(ISERROR(SEARCH("MUY BAJA",AO14)))</formula>
    </cfRule>
    <cfRule type="containsText" dxfId="340" priority="288" operator="containsText" text="MUY BAJA ">
      <formula>NOT(ISERROR(SEARCH("MUY BAJA ",AO14)))</formula>
    </cfRule>
  </conditionalFormatting>
  <conditionalFormatting sqref="AO14:AO16 AO18:AO19">
    <cfRule type="containsText" dxfId="339" priority="282" operator="containsText" text="MUY BAJA ">
      <formula>NOT(ISERROR(SEARCH("MUY BAJA ",AO14)))</formula>
    </cfRule>
  </conditionalFormatting>
  <conditionalFormatting sqref="AO14:AO16 AO18:AO19">
    <cfRule type="containsText" dxfId="338" priority="281" operator="containsText" text="MUY BAJA">
      <formula>NOT(ISERROR(SEARCH("MUY BAJA",AO14)))</formula>
    </cfRule>
  </conditionalFormatting>
  <conditionalFormatting sqref="AN14:AN16 AN18:AN19">
    <cfRule type="containsText" dxfId="337" priority="276" operator="containsText" text="CATASTRÓFICO">
      <formula>NOT(ISERROR(SEARCH("CATASTRÓFICO",AN14)))</formula>
    </cfRule>
    <cfRule type="containsText" dxfId="336" priority="277" operator="containsText" text="MAYOR">
      <formula>NOT(ISERROR(SEARCH("MAYOR",AN14)))</formula>
    </cfRule>
    <cfRule type="containsText" dxfId="335" priority="278" operator="containsText" text="MODERADO">
      <formula>NOT(ISERROR(SEARCH("MODERADO",AN14)))</formula>
    </cfRule>
    <cfRule type="containsText" dxfId="334" priority="279" operator="containsText" text="MENOR ">
      <formula>NOT(ISERROR(SEARCH("MENOR ",AN14)))</formula>
    </cfRule>
    <cfRule type="containsText" dxfId="333" priority="280" operator="containsText" text="LEVE">
      <formula>NOT(ISERROR(SEARCH("LEVE",AN14)))</formula>
    </cfRule>
  </conditionalFormatting>
  <conditionalFormatting sqref="AN14:AN16 AN18:AN19">
    <cfRule type="containsText" dxfId="332" priority="274" operator="containsText" text="MENOR">
      <formula>NOT(ISERROR(SEARCH("MENOR",AN14)))</formula>
    </cfRule>
    <cfRule type="containsText" dxfId="331" priority="275" operator="containsText" text="MENOR">
      <formula>NOT(ISERROR(SEARCH("MENOR",AN14)))</formula>
    </cfRule>
  </conditionalFormatting>
  <conditionalFormatting sqref="AQ21">
    <cfRule type="containsText" dxfId="330" priority="269" operator="containsText" text="EXTREMO">
      <formula>NOT(ISERROR(SEARCH("EXTREMO",AQ21)))</formula>
    </cfRule>
    <cfRule type="containsText" dxfId="329" priority="270" operator="containsText" text="ALTO">
      <formula>NOT(ISERROR(SEARCH("ALTO",AQ21)))</formula>
    </cfRule>
    <cfRule type="containsText" dxfId="328" priority="271" operator="containsText" text="MODERADO">
      <formula>NOT(ISERROR(SEARCH("MODERADO",AQ21)))</formula>
    </cfRule>
    <cfRule type="containsText" dxfId="327" priority="272" operator="containsText" text="BAJO">
      <formula>NOT(ISERROR(SEARCH("BAJO",AQ21)))</formula>
    </cfRule>
    <cfRule type="containsText" dxfId="326" priority="273" operator="containsText" text="BAJO">
      <formula>NOT(ISERROR(SEARCH("BAJO",AQ21)))</formula>
    </cfRule>
  </conditionalFormatting>
  <conditionalFormatting sqref="R18">
    <cfRule type="containsText" dxfId="325" priority="263" operator="containsText" text="CATASTRÓFICO">
      <formula>NOT(ISERROR(SEARCH("CATASTRÓFICO",R18)))</formula>
    </cfRule>
    <cfRule type="containsText" dxfId="324" priority="264" operator="containsText" text="CATASTROFICO">
      <formula>NOT(ISERROR(SEARCH("CATASTROFICO",R18)))</formula>
    </cfRule>
    <cfRule type="containsText" dxfId="323" priority="265" operator="containsText" text="MAYOR">
      <formula>NOT(ISERROR(SEARCH("MAYOR",R18)))</formula>
    </cfRule>
    <cfRule type="containsText" dxfId="322" priority="266" operator="containsText" text="MODERADO">
      <formula>NOT(ISERROR(SEARCH("MODERADO",R18)))</formula>
    </cfRule>
    <cfRule type="containsText" dxfId="321" priority="267" operator="containsText" text="MENOR">
      <formula>NOT(ISERROR(SEARCH("MENOR",R18)))</formula>
    </cfRule>
    <cfRule type="containsText" dxfId="320" priority="268" operator="containsText" text="LEVE">
      <formula>NOT(ISERROR(SEARCH("LEVE",R18)))</formula>
    </cfRule>
  </conditionalFormatting>
  <conditionalFormatting sqref="R18">
    <cfRule type="containsBlanks" dxfId="319" priority="262">
      <formula>LEN(TRIM(R18))=0</formula>
    </cfRule>
  </conditionalFormatting>
  <conditionalFormatting sqref="T18">
    <cfRule type="containsText" dxfId="318" priority="257" operator="containsText" text="CATASTRÓFICO">
      <formula>NOT(ISERROR(SEARCH("CATASTRÓFICO",T18)))</formula>
    </cfRule>
    <cfRule type="containsText" dxfId="317" priority="258" operator="containsText" text="MAYOR">
      <formula>NOT(ISERROR(SEARCH("MAYOR",T18)))</formula>
    </cfRule>
    <cfRule type="containsText" dxfId="316" priority="259" operator="containsText" text="MODERADO">
      <formula>NOT(ISERROR(SEARCH("MODERADO",T18)))</formula>
    </cfRule>
    <cfRule type="containsText" dxfId="315" priority="260" operator="containsText" text="MENOR">
      <formula>NOT(ISERROR(SEARCH("MENOR",T18)))</formula>
    </cfRule>
    <cfRule type="containsText" dxfId="314" priority="261" operator="containsText" text="LEVE">
      <formula>NOT(ISERROR(SEARCH("LEVE",T18)))</formula>
    </cfRule>
  </conditionalFormatting>
  <conditionalFormatting sqref="L18">
    <cfRule type="containsText" dxfId="313" priority="250" operator="containsText" text="MUY BAJA">
      <formula>NOT(ISERROR(SEARCH("MUY BAJA",L18)))</formula>
    </cfRule>
    <cfRule type="containsText" dxfId="312" priority="251" operator="containsText" text="MUY ALTA">
      <formula>NOT(ISERROR(SEARCH("MUY ALTA",L18)))</formula>
    </cfRule>
    <cfRule type="containsText" dxfId="311" priority="252" operator="containsText" text="MUY ALTA ">
      <formula>NOT(ISERROR(SEARCH("MUY ALTA ",L18)))</formula>
    </cfRule>
    <cfRule type="containsText" dxfId="310" priority="253" operator="containsText" text="ALTA">
      <formula>NOT(ISERROR(SEARCH("ALTA",L18)))</formula>
    </cfRule>
    <cfRule type="containsText" dxfId="309" priority="254" operator="containsText" text="BAJA">
      <formula>NOT(ISERROR(SEARCH("BAJA",L18)))</formula>
    </cfRule>
    <cfRule type="containsText" dxfId="308" priority="255" operator="containsText" text="MUY BAJA">
      <formula>NOT(ISERROR(SEARCH("MUY BAJA",L18)))</formula>
    </cfRule>
    <cfRule type="containsText" dxfId="307" priority="256" operator="containsText" text="MEDIA">
      <formula>NOT(ISERROR(SEARCH("MEDIA",L18)))</formula>
    </cfRule>
  </conditionalFormatting>
  <conditionalFormatting sqref="O18">
    <cfRule type="containsText" dxfId="306" priority="244" operator="containsText" text="CATASTRÓFICO">
      <formula>NOT(ISERROR(SEARCH("CATASTRÓFICO",O18)))</formula>
    </cfRule>
    <cfRule type="containsText" dxfId="305" priority="245" operator="containsText" text="CATASTROFICO">
      <formula>NOT(ISERROR(SEARCH("CATASTROFICO",O18)))</formula>
    </cfRule>
    <cfRule type="containsText" dxfId="304" priority="246" operator="containsText" text="MAYOR">
      <formula>NOT(ISERROR(SEARCH("MAYOR",O18)))</formula>
    </cfRule>
    <cfRule type="containsText" dxfId="303" priority="247" operator="containsText" text="MODERADO">
      <formula>NOT(ISERROR(SEARCH("MODERADO",O18)))</formula>
    </cfRule>
    <cfRule type="containsText" dxfId="302" priority="248" operator="containsText" text="MENOR">
      <formula>NOT(ISERROR(SEARCH("MENOR",O18)))</formula>
    </cfRule>
    <cfRule type="containsText" dxfId="301" priority="249" operator="containsText" text="LEVE">
      <formula>NOT(ISERROR(SEARCH("LEVE",O18)))</formula>
    </cfRule>
  </conditionalFormatting>
  <conditionalFormatting sqref="O18">
    <cfRule type="containsBlanks" dxfId="300" priority="243">
      <formula>LEN(TRIM(O18))=0</formula>
    </cfRule>
  </conditionalFormatting>
  <conditionalFormatting sqref="AM20">
    <cfRule type="containsText" dxfId="299" priority="237" operator="containsText" text="MUY ALTA ">
      <formula>NOT(ISERROR(SEARCH("MUY ALTA ",AM20)))</formula>
    </cfRule>
    <cfRule type="containsText" dxfId="298" priority="238" operator="containsText" text="ALTA">
      <formula>NOT(ISERROR(SEARCH("ALTA",AM20)))</formula>
    </cfRule>
    <cfRule type="containsText" dxfId="297" priority="239" operator="containsText" text="MEDIA">
      <formula>NOT(ISERROR(SEARCH("MEDIA",AM20)))</formula>
    </cfRule>
    <cfRule type="containsText" dxfId="296" priority="240" operator="containsText" text="BAJA">
      <formula>NOT(ISERROR(SEARCH("BAJA",AM20)))</formula>
    </cfRule>
    <cfRule type="containsText" dxfId="295" priority="241" operator="containsText" text="MUY BAJA">
      <formula>NOT(ISERROR(SEARCH("MUY BAJA",AM20)))</formula>
    </cfRule>
    <cfRule type="containsText" dxfId="294" priority="242" operator="containsText" text="MUY BAJA ">
      <formula>NOT(ISERROR(SEARCH("MUY BAJA ",AM20)))</formula>
    </cfRule>
  </conditionalFormatting>
  <conditionalFormatting sqref="AM20">
    <cfRule type="containsText" dxfId="293" priority="236" operator="containsText" text="MUY BAJA ">
      <formula>NOT(ISERROR(SEARCH("MUY BAJA ",AM20)))</formula>
    </cfRule>
  </conditionalFormatting>
  <conditionalFormatting sqref="AM20">
    <cfRule type="containsText" dxfId="292" priority="235" operator="containsText" text="MUY BAJA">
      <formula>NOT(ISERROR(SEARCH("MUY BAJA",AM20)))</formula>
    </cfRule>
  </conditionalFormatting>
  <conditionalFormatting sqref="AQ20">
    <cfRule type="containsText" dxfId="291" priority="230" operator="containsText" text="EXTREMO">
      <formula>NOT(ISERROR(SEARCH("EXTREMO",AQ20)))</formula>
    </cfRule>
    <cfRule type="containsText" dxfId="290" priority="231" operator="containsText" text="ALTO">
      <formula>NOT(ISERROR(SEARCH("ALTO",AQ20)))</formula>
    </cfRule>
    <cfRule type="containsText" dxfId="289" priority="232" operator="containsText" text="MODERADO">
      <formula>NOT(ISERROR(SEARCH("MODERADO",AQ20)))</formula>
    </cfRule>
    <cfRule type="containsText" dxfId="288" priority="233" operator="containsText" text="BAJO">
      <formula>NOT(ISERROR(SEARCH("BAJO",AQ20)))</formula>
    </cfRule>
    <cfRule type="containsText" dxfId="287" priority="234" operator="containsText" text="BAJO">
      <formula>NOT(ISERROR(SEARCH("BAJO",AQ20)))</formula>
    </cfRule>
  </conditionalFormatting>
  <conditionalFormatting sqref="AO20">
    <cfRule type="containsText" dxfId="286" priority="224" operator="containsText" text="MUY ALTA ">
      <formula>NOT(ISERROR(SEARCH("MUY ALTA ",AO20)))</formula>
    </cfRule>
    <cfRule type="containsText" dxfId="285" priority="225" operator="containsText" text="ALTA">
      <formula>NOT(ISERROR(SEARCH("ALTA",AO20)))</formula>
    </cfRule>
    <cfRule type="containsText" dxfId="284" priority="226" operator="containsText" text="MEDIA">
      <formula>NOT(ISERROR(SEARCH("MEDIA",AO20)))</formula>
    </cfRule>
    <cfRule type="containsText" dxfId="283" priority="227" operator="containsText" text="BAJA">
      <formula>NOT(ISERROR(SEARCH("BAJA",AO20)))</formula>
    </cfRule>
    <cfRule type="containsText" dxfId="282" priority="228" operator="containsText" text="MUY BAJA">
      <formula>NOT(ISERROR(SEARCH("MUY BAJA",AO20)))</formula>
    </cfRule>
    <cfRule type="containsText" dxfId="281" priority="229" operator="containsText" text="MUY BAJA ">
      <formula>NOT(ISERROR(SEARCH("MUY BAJA ",AO20)))</formula>
    </cfRule>
  </conditionalFormatting>
  <conditionalFormatting sqref="AO20">
    <cfRule type="containsText" dxfId="280" priority="223" operator="containsText" text="MUY BAJA ">
      <formula>NOT(ISERROR(SEARCH("MUY BAJA ",AO20)))</formula>
    </cfRule>
  </conditionalFormatting>
  <conditionalFormatting sqref="AO20">
    <cfRule type="containsText" dxfId="279" priority="222" operator="containsText" text="MUY BAJA">
      <formula>NOT(ISERROR(SEARCH("MUY BAJA",AO20)))</formula>
    </cfRule>
  </conditionalFormatting>
  <conditionalFormatting sqref="AN20">
    <cfRule type="containsText" dxfId="278" priority="217" operator="containsText" text="CATASTRÓFICO">
      <formula>NOT(ISERROR(SEARCH("CATASTRÓFICO",AN20)))</formula>
    </cfRule>
    <cfRule type="containsText" dxfId="277" priority="218" operator="containsText" text="MAYOR">
      <formula>NOT(ISERROR(SEARCH("MAYOR",AN20)))</formula>
    </cfRule>
    <cfRule type="containsText" dxfId="276" priority="219" operator="containsText" text="MODERADO">
      <formula>NOT(ISERROR(SEARCH("MODERADO",AN20)))</formula>
    </cfRule>
    <cfRule type="containsText" dxfId="275" priority="220" operator="containsText" text="MENOR ">
      <formula>NOT(ISERROR(SEARCH("MENOR ",AN20)))</formula>
    </cfRule>
    <cfRule type="containsText" dxfId="274" priority="221" operator="containsText" text="LEVE">
      <formula>NOT(ISERROR(SEARCH("LEVE",AN20)))</formula>
    </cfRule>
  </conditionalFormatting>
  <conditionalFormatting sqref="AN20">
    <cfRule type="containsText" dxfId="273" priority="215" operator="containsText" text="MENOR">
      <formula>NOT(ISERROR(SEARCH("MENOR",AN20)))</formula>
    </cfRule>
    <cfRule type="containsText" dxfId="272" priority="216" operator="containsText" text="MENOR">
      <formula>NOT(ISERROR(SEARCH("MENOR",AN20)))</formula>
    </cfRule>
  </conditionalFormatting>
  <conditionalFormatting sqref="L31">
    <cfRule type="containsText" dxfId="271" priority="208" operator="containsText" text="MUY BAJA">
      <formula>NOT(ISERROR(SEARCH("MUY BAJA",L31)))</formula>
    </cfRule>
    <cfRule type="containsText" dxfId="270" priority="209" operator="containsText" text="MUY ALTA">
      <formula>NOT(ISERROR(SEARCH("MUY ALTA",L31)))</formula>
    </cfRule>
    <cfRule type="containsText" dxfId="269" priority="210" operator="containsText" text="MUY ALTA ">
      <formula>NOT(ISERROR(SEARCH("MUY ALTA ",L31)))</formula>
    </cfRule>
    <cfRule type="containsText" dxfId="268" priority="211" operator="containsText" text="ALTA">
      <formula>NOT(ISERROR(SEARCH("ALTA",L31)))</formula>
    </cfRule>
    <cfRule type="containsText" dxfId="267" priority="212" operator="containsText" text="BAJA">
      <formula>NOT(ISERROR(SEARCH("BAJA",L31)))</formula>
    </cfRule>
    <cfRule type="containsText" dxfId="266" priority="213" operator="containsText" text="MUY BAJA">
      <formula>NOT(ISERROR(SEARCH("MUY BAJA",L31)))</formula>
    </cfRule>
    <cfRule type="containsText" dxfId="265" priority="214" operator="containsText" text="MEDIA">
      <formula>NOT(ISERROR(SEARCH("MEDIA",L31)))</formula>
    </cfRule>
  </conditionalFormatting>
  <conditionalFormatting sqref="O31">
    <cfRule type="containsText" dxfId="264" priority="202" operator="containsText" text="CATASTRÓFICO">
      <formula>NOT(ISERROR(SEARCH("CATASTRÓFICO",O31)))</formula>
    </cfRule>
    <cfRule type="containsText" dxfId="263" priority="203" operator="containsText" text="CATASTROFICO">
      <formula>NOT(ISERROR(SEARCH("CATASTROFICO",O31)))</formula>
    </cfRule>
    <cfRule type="containsText" dxfId="262" priority="204" operator="containsText" text="MAYOR">
      <formula>NOT(ISERROR(SEARCH("MAYOR",O31)))</formula>
    </cfRule>
    <cfRule type="containsText" dxfId="261" priority="205" operator="containsText" text="MODERADO">
      <formula>NOT(ISERROR(SEARCH("MODERADO",O31)))</formula>
    </cfRule>
    <cfRule type="containsText" dxfId="260" priority="206" operator="containsText" text="MENOR">
      <formula>NOT(ISERROR(SEARCH("MENOR",O31)))</formula>
    </cfRule>
    <cfRule type="containsText" dxfId="259" priority="207" operator="containsText" text="LEVE">
      <formula>NOT(ISERROR(SEARCH("LEVE",O31)))</formula>
    </cfRule>
  </conditionalFormatting>
  <conditionalFormatting sqref="O31">
    <cfRule type="containsBlanks" dxfId="258" priority="201">
      <formula>LEN(TRIM(O31))=0</formula>
    </cfRule>
  </conditionalFormatting>
  <conditionalFormatting sqref="R31">
    <cfRule type="containsText" dxfId="257" priority="195" operator="containsText" text="CATASTRÓFICO">
      <formula>NOT(ISERROR(SEARCH("CATASTRÓFICO",R31)))</formula>
    </cfRule>
    <cfRule type="containsText" dxfId="256" priority="196" operator="containsText" text="CATASTROFICO">
      <formula>NOT(ISERROR(SEARCH("CATASTROFICO",R31)))</formula>
    </cfRule>
    <cfRule type="containsText" dxfId="255" priority="197" operator="containsText" text="MAYOR">
      <formula>NOT(ISERROR(SEARCH("MAYOR",R31)))</formula>
    </cfRule>
    <cfRule type="containsText" dxfId="254" priority="198" operator="containsText" text="MODERADO">
      <formula>NOT(ISERROR(SEARCH("MODERADO",R31)))</formula>
    </cfRule>
    <cfRule type="containsText" dxfId="253" priority="199" operator="containsText" text="MENOR">
      <formula>NOT(ISERROR(SEARCH("MENOR",R31)))</formula>
    </cfRule>
    <cfRule type="containsText" dxfId="252" priority="200" operator="containsText" text="LEVE">
      <formula>NOT(ISERROR(SEARCH("LEVE",R31)))</formula>
    </cfRule>
  </conditionalFormatting>
  <conditionalFormatting sqref="R31">
    <cfRule type="containsBlanks" dxfId="251" priority="194">
      <formula>LEN(TRIM(R31))=0</formula>
    </cfRule>
  </conditionalFormatting>
  <conditionalFormatting sqref="T31">
    <cfRule type="containsText" dxfId="250" priority="189" operator="containsText" text="CATASTRÓFICO">
      <formula>NOT(ISERROR(SEARCH("CATASTRÓFICO",T31)))</formula>
    </cfRule>
    <cfRule type="containsText" dxfId="249" priority="190" operator="containsText" text="MAYOR">
      <formula>NOT(ISERROR(SEARCH("MAYOR",T31)))</formula>
    </cfRule>
    <cfRule type="containsText" dxfId="248" priority="191" operator="containsText" text="MODERADO">
      <formula>NOT(ISERROR(SEARCH("MODERADO",T31)))</formula>
    </cfRule>
    <cfRule type="containsText" dxfId="247" priority="192" operator="containsText" text="MENOR">
      <formula>NOT(ISERROR(SEARCH("MENOR",T31)))</formula>
    </cfRule>
    <cfRule type="containsText" dxfId="246" priority="193" operator="containsText" text="LEVE">
      <formula>NOT(ISERROR(SEARCH("LEVE",T31)))</formula>
    </cfRule>
  </conditionalFormatting>
  <conditionalFormatting sqref="AM31:AM34">
    <cfRule type="containsText" dxfId="245" priority="183" operator="containsText" text="MUY ALTA ">
      <formula>NOT(ISERROR(SEARCH("MUY ALTA ",AM31)))</formula>
    </cfRule>
    <cfRule type="containsText" dxfId="244" priority="184" operator="containsText" text="ALTA">
      <formula>NOT(ISERROR(SEARCH("ALTA",AM31)))</formula>
    </cfRule>
    <cfRule type="containsText" dxfId="243" priority="185" operator="containsText" text="MEDIA">
      <formula>NOT(ISERROR(SEARCH("MEDIA",AM31)))</formula>
    </cfRule>
    <cfRule type="containsText" dxfId="242" priority="186" operator="containsText" text="BAJA">
      <formula>NOT(ISERROR(SEARCH("BAJA",AM31)))</formula>
    </cfRule>
    <cfRule type="containsText" dxfId="241" priority="187" operator="containsText" text="MUY BAJA">
      <formula>NOT(ISERROR(SEARCH("MUY BAJA",AM31)))</formula>
    </cfRule>
    <cfRule type="containsText" dxfId="240" priority="188" operator="containsText" text="MUY BAJA ">
      <formula>NOT(ISERROR(SEARCH("MUY BAJA ",AM31)))</formula>
    </cfRule>
  </conditionalFormatting>
  <conditionalFormatting sqref="AM31:AM34">
    <cfRule type="containsText" dxfId="239" priority="182" operator="containsText" text="MUY BAJA ">
      <formula>NOT(ISERROR(SEARCH("MUY BAJA ",AM31)))</formula>
    </cfRule>
  </conditionalFormatting>
  <conditionalFormatting sqref="AM31:AM34">
    <cfRule type="containsText" dxfId="238" priority="181" operator="containsText" text="MUY BAJA">
      <formula>NOT(ISERROR(SEARCH("MUY BAJA",AM31)))</formula>
    </cfRule>
  </conditionalFormatting>
  <conditionalFormatting sqref="AN31:AO34">
    <cfRule type="containsText" dxfId="237" priority="176" operator="containsText" text="CATASTRÓFICO">
      <formula>NOT(ISERROR(SEARCH("CATASTRÓFICO",AN31)))</formula>
    </cfRule>
    <cfRule type="containsText" dxfId="236" priority="177" operator="containsText" text="MAYOR">
      <formula>NOT(ISERROR(SEARCH("MAYOR",AN31)))</formula>
    </cfRule>
    <cfRule type="containsText" dxfId="235" priority="178" operator="containsText" text="MODERADO">
      <formula>NOT(ISERROR(SEARCH("MODERADO",AN31)))</formula>
    </cfRule>
    <cfRule type="containsText" dxfId="234" priority="179" operator="containsText" text="MENOR ">
      <formula>NOT(ISERROR(SEARCH("MENOR ",AN31)))</formula>
    </cfRule>
    <cfRule type="containsText" dxfId="233" priority="180" operator="containsText" text="LEVE">
      <formula>NOT(ISERROR(SEARCH("LEVE",AN31)))</formula>
    </cfRule>
  </conditionalFormatting>
  <conditionalFormatting sqref="AN31:AO34">
    <cfRule type="containsText" dxfId="232" priority="174" operator="containsText" text="MENOR">
      <formula>NOT(ISERROR(SEARCH("MENOR",AN31)))</formula>
    </cfRule>
    <cfRule type="containsText" dxfId="231" priority="175" operator="containsText" text="MENOR">
      <formula>NOT(ISERROR(SEARCH("MENOR",AN31)))</formula>
    </cfRule>
  </conditionalFormatting>
  <conditionalFormatting sqref="L35:L36">
    <cfRule type="containsText" dxfId="230" priority="167" operator="containsText" text="MUY BAJA">
      <formula>NOT(ISERROR(SEARCH("MUY BAJA",L35)))</formula>
    </cfRule>
    <cfRule type="containsText" dxfId="229" priority="168" operator="containsText" text="MUY ALTA">
      <formula>NOT(ISERROR(SEARCH("MUY ALTA",L35)))</formula>
    </cfRule>
    <cfRule type="containsText" dxfId="228" priority="169" operator="containsText" text="MUY ALTA ">
      <formula>NOT(ISERROR(SEARCH("MUY ALTA ",L35)))</formula>
    </cfRule>
    <cfRule type="containsText" dxfId="227" priority="170" operator="containsText" text="ALTA">
      <formula>NOT(ISERROR(SEARCH("ALTA",L35)))</formula>
    </cfRule>
    <cfRule type="containsText" dxfId="226" priority="171" operator="containsText" text="BAJA">
      <formula>NOT(ISERROR(SEARCH("BAJA",L35)))</formula>
    </cfRule>
    <cfRule type="containsText" dxfId="225" priority="172" operator="containsText" text="MUY BAJA">
      <formula>NOT(ISERROR(SEARCH("MUY BAJA",L35)))</formula>
    </cfRule>
    <cfRule type="containsText" dxfId="224" priority="173" operator="containsText" text="MEDIA">
      <formula>NOT(ISERROR(SEARCH("MEDIA",L35)))</formula>
    </cfRule>
  </conditionalFormatting>
  <conditionalFormatting sqref="O35:O36">
    <cfRule type="containsText" dxfId="223" priority="161" operator="containsText" text="CATASTRÓFICO">
      <formula>NOT(ISERROR(SEARCH("CATASTRÓFICO",O35)))</formula>
    </cfRule>
    <cfRule type="containsText" dxfId="222" priority="162" operator="containsText" text="CATASTROFICO">
      <formula>NOT(ISERROR(SEARCH("CATASTROFICO",O35)))</formula>
    </cfRule>
    <cfRule type="containsText" dxfId="221" priority="163" operator="containsText" text="MAYOR">
      <formula>NOT(ISERROR(SEARCH("MAYOR",O35)))</formula>
    </cfRule>
    <cfRule type="containsText" dxfId="220" priority="164" operator="containsText" text="MODERADO">
      <formula>NOT(ISERROR(SEARCH("MODERADO",O35)))</formula>
    </cfRule>
    <cfRule type="containsText" dxfId="219" priority="165" operator="containsText" text="MENOR">
      <formula>NOT(ISERROR(SEARCH("MENOR",O35)))</formula>
    </cfRule>
    <cfRule type="containsText" dxfId="218" priority="166" operator="containsText" text="LEVE">
      <formula>NOT(ISERROR(SEARCH("LEVE",O35)))</formula>
    </cfRule>
  </conditionalFormatting>
  <conditionalFormatting sqref="O35:O36">
    <cfRule type="containsBlanks" dxfId="217" priority="160">
      <formula>LEN(TRIM(O35))=0</formula>
    </cfRule>
  </conditionalFormatting>
  <conditionalFormatting sqref="R35:R36">
    <cfRule type="containsText" dxfId="216" priority="154" operator="containsText" text="CATASTRÓFICO">
      <formula>NOT(ISERROR(SEARCH("CATASTRÓFICO",R35)))</formula>
    </cfRule>
    <cfRule type="containsText" dxfId="215" priority="155" operator="containsText" text="CATASTROFICO">
      <formula>NOT(ISERROR(SEARCH("CATASTROFICO",R35)))</formula>
    </cfRule>
    <cfRule type="containsText" dxfId="214" priority="156" operator="containsText" text="MAYOR">
      <formula>NOT(ISERROR(SEARCH("MAYOR",R35)))</formula>
    </cfRule>
    <cfRule type="containsText" dxfId="213" priority="157" operator="containsText" text="MODERADO">
      <formula>NOT(ISERROR(SEARCH("MODERADO",R35)))</formula>
    </cfRule>
    <cfRule type="containsText" dxfId="212" priority="158" operator="containsText" text="MENOR">
      <formula>NOT(ISERROR(SEARCH("MENOR",R35)))</formula>
    </cfRule>
    <cfRule type="containsText" dxfId="211" priority="159" operator="containsText" text="LEVE">
      <formula>NOT(ISERROR(SEARCH("LEVE",R35)))</formula>
    </cfRule>
  </conditionalFormatting>
  <conditionalFormatting sqref="R35:R36">
    <cfRule type="containsBlanks" dxfId="210" priority="153">
      <formula>LEN(TRIM(R35))=0</formula>
    </cfRule>
  </conditionalFormatting>
  <conditionalFormatting sqref="AM35">
    <cfRule type="containsText" dxfId="209" priority="147" operator="containsText" text="MUY ALTA ">
      <formula>NOT(ISERROR(SEARCH("MUY ALTA ",AM35)))</formula>
    </cfRule>
    <cfRule type="containsText" dxfId="208" priority="148" operator="containsText" text="ALTA">
      <formula>NOT(ISERROR(SEARCH("ALTA",AM35)))</formula>
    </cfRule>
    <cfRule type="containsText" dxfId="207" priority="149" operator="containsText" text="MEDIA">
      <formula>NOT(ISERROR(SEARCH("MEDIA",AM35)))</formula>
    </cfRule>
    <cfRule type="containsText" dxfId="206" priority="150" operator="containsText" text="BAJA">
      <formula>NOT(ISERROR(SEARCH("BAJA",AM35)))</formula>
    </cfRule>
    <cfRule type="containsText" dxfId="205" priority="151" operator="containsText" text="MUY BAJA">
      <formula>NOT(ISERROR(SEARCH("MUY BAJA",AM35)))</formula>
    </cfRule>
    <cfRule type="containsText" dxfId="204" priority="152" operator="containsText" text="MUY BAJA ">
      <formula>NOT(ISERROR(SEARCH("MUY BAJA ",AM35)))</formula>
    </cfRule>
  </conditionalFormatting>
  <conditionalFormatting sqref="AM35">
    <cfRule type="containsText" dxfId="203" priority="146" operator="containsText" text="MUY BAJA ">
      <formula>NOT(ISERROR(SEARCH("MUY BAJA ",AM35)))</formula>
    </cfRule>
  </conditionalFormatting>
  <conditionalFormatting sqref="AM35">
    <cfRule type="containsText" dxfId="202" priority="145" operator="containsText" text="MUY BAJA">
      <formula>NOT(ISERROR(SEARCH("MUY BAJA",AM35)))</formula>
    </cfRule>
  </conditionalFormatting>
  <conditionalFormatting sqref="AQ35:AQ36">
    <cfRule type="containsText" dxfId="201" priority="140" operator="containsText" text="EXTREMO">
      <formula>NOT(ISERROR(SEARCH("EXTREMO",AQ35)))</formula>
    </cfRule>
    <cfRule type="containsText" dxfId="200" priority="141" operator="containsText" text="ALTO">
      <formula>NOT(ISERROR(SEARCH("ALTO",AQ35)))</formula>
    </cfRule>
    <cfRule type="containsText" dxfId="199" priority="142" operator="containsText" text="MODERADO">
      <formula>NOT(ISERROR(SEARCH("MODERADO",AQ35)))</formula>
    </cfRule>
    <cfRule type="containsText" dxfId="198" priority="143" operator="containsText" text="BAJO">
      <formula>NOT(ISERROR(SEARCH("BAJO",AQ35)))</formula>
    </cfRule>
    <cfRule type="containsText" dxfId="197" priority="144" operator="containsText" text="BAJO">
      <formula>NOT(ISERROR(SEARCH("BAJO",AQ35)))</formula>
    </cfRule>
  </conditionalFormatting>
  <conditionalFormatting sqref="AO35">
    <cfRule type="containsText" dxfId="196" priority="134" operator="containsText" text="MUY ALTA ">
      <formula>NOT(ISERROR(SEARCH("MUY ALTA ",AO35)))</formula>
    </cfRule>
    <cfRule type="containsText" dxfId="195" priority="135" operator="containsText" text="ALTA">
      <formula>NOT(ISERROR(SEARCH("ALTA",AO35)))</formula>
    </cfRule>
    <cfRule type="containsText" dxfId="194" priority="136" operator="containsText" text="MEDIA">
      <formula>NOT(ISERROR(SEARCH("MEDIA",AO35)))</formula>
    </cfRule>
    <cfRule type="containsText" dxfId="193" priority="137" operator="containsText" text="BAJA">
      <formula>NOT(ISERROR(SEARCH("BAJA",AO35)))</formula>
    </cfRule>
    <cfRule type="containsText" dxfId="192" priority="138" operator="containsText" text="MUY BAJA">
      <formula>NOT(ISERROR(SEARCH("MUY BAJA",AO35)))</formula>
    </cfRule>
    <cfRule type="containsText" dxfId="191" priority="139" operator="containsText" text="MUY BAJA ">
      <formula>NOT(ISERROR(SEARCH("MUY BAJA ",AO35)))</formula>
    </cfRule>
  </conditionalFormatting>
  <conditionalFormatting sqref="AO35">
    <cfRule type="containsText" dxfId="190" priority="133" operator="containsText" text="MUY BAJA ">
      <formula>NOT(ISERROR(SEARCH("MUY BAJA ",AO35)))</formula>
    </cfRule>
  </conditionalFormatting>
  <conditionalFormatting sqref="AO35">
    <cfRule type="containsText" dxfId="189" priority="132" operator="containsText" text="MUY BAJA">
      <formula>NOT(ISERROR(SEARCH("MUY BAJA",AO35)))</formula>
    </cfRule>
  </conditionalFormatting>
  <conditionalFormatting sqref="AN35">
    <cfRule type="containsText" dxfId="188" priority="127" operator="containsText" text="CATASTRÓFICO">
      <formula>NOT(ISERROR(SEARCH("CATASTRÓFICO",AN35)))</formula>
    </cfRule>
    <cfRule type="containsText" dxfId="187" priority="128" operator="containsText" text="MAYOR">
      <formula>NOT(ISERROR(SEARCH("MAYOR",AN35)))</formula>
    </cfRule>
    <cfRule type="containsText" dxfId="186" priority="129" operator="containsText" text="MODERADO">
      <formula>NOT(ISERROR(SEARCH("MODERADO",AN35)))</formula>
    </cfRule>
    <cfRule type="containsText" dxfId="185" priority="130" operator="containsText" text="MENOR ">
      <formula>NOT(ISERROR(SEARCH("MENOR ",AN35)))</formula>
    </cfRule>
    <cfRule type="containsText" dxfId="184" priority="131" operator="containsText" text="LEVE">
      <formula>NOT(ISERROR(SEARCH("LEVE",AN35)))</formula>
    </cfRule>
  </conditionalFormatting>
  <conditionalFormatting sqref="AN35">
    <cfRule type="containsText" dxfId="183" priority="125" operator="containsText" text="MENOR">
      <formula>NOT(ISERROR(SEARCH("MENOR",AN35)))</formula>
    </cfRule>
    <cfRule type="containsText" dxfId="182" priority="126" operator="containsText" text="MENOR">
      <formula>NOT(ISERROR(SEARCH("MENOR",AN35)))</formula>
    </cfRule>
  </conditionalFormatting>
  <conditionalFormatting sqref="AM36">
    <cfRule type="containsText" dxfId="181" priority="119" operator="containsText" text="MUY ALTA ">
      <formula>NOT(ISERROR(SEARCH("MUY ALTA ",AM36)))</formula>
    </cfRule>
    <cfRule type="containsText" dxfId="180" priority="120" operator="containsText" text="ALTA">
      <formula>NOT(ISERROR(SEARCH("ALTA",AM36)))</formula>
    </cfRule>
    <cfRule type="containsText" dxfId="179" priority="121" operator="containsText" text="MEDIA">
      <formula>NOT(ISERROR(SEARCH("MEDIA",AM36)))</formula>
    </cfRule>
    <cfRule type="containsText" dxfId="178" priority="122" operator="containsText" text="BAJA">
      <formula>NOT(ISERROR(SEARCH("BAJA",AM36)))</formula>
    </cfRule>
    <cfRule type="containsText" dxfId="177" priority="123" operator="containsText" text="MUY BAJA">
      <formula>NOT(ISERROR(SEARCH("MUY BAJA",AM36)))</formula>
    </cfRule>
    <cfRule type="containsText" dxfId="176" priority="124" operator="containsText" text="MUY BAJA ">
      <formula>NOT(ISERROR(SEARCH("MUY BAJA ",AM36)))</formula>
    </cfRule>
  </conditionalFormatting>
  <conditionalFormatting sqref="AM36">
    <cfRule type="containsText" dxfId="175" priority="118" operator="containsText" text="MUY BAJA ">
      <formula>NOT(ISERROR(SEARCH("MUY BAJA ",AM36)))</formula>
    </cfRule>
  </conditionalFormatting>
  <conditionalFormatting sqref="AM36">
    <cfRule type="containsText" dxfId="174" priority="117" operator="containsText" text="MUY BAJA">
      <formula>NOT(ISERROR(SEARCH("MUY BAJA",AM36)))</formula>
    </cfRule>
  </conditionalFormatting>
  <conditionalFormatting sqref="AO36">
    <cfRule type="containsText" dxfId="173" priority="111" operator="containsText" text="MUY ALTA ">
      <formula>NOT(ISERROR(SEARCH("MUY ALTA ",AO36)))</formula>
    </cfRule>
    <cfRule type="containsText" dxfId="172" priority="112" operator="containsText" text="ALTA">
      <formula>NOT(ISERROR(SEARCH("ALTA",AO36)))</formula>
    </cfRule>
    <cfRule type="containsText" dxfId="171" priority="113" operator="containsText" text="MEDIA">
      <formula>NOT(ISERROR(SEARCH("MEDIA",AO36)))</formula>
    </cfRule>
    <cfRule type="containsText" dxfId="170" priority="114" operator="containsText" text="BAJA">
      <formula>NOT(ISERROR(SEARCH("BAJA",AO36)))</formula>
    </cfRule>
    <cfRule type="containsText" dxfId="169" priority="115" operator="containsText" text="MUY BAJA">
      <formula>NOT(ISERROR(SEARCH("MUY BAJA",AO36)))</formula>
    </cfRule>
    <cfRule type="containsText" dxfId="168" priority="116" operator="containsText" text="MUY BAJA ">
      <formula>NOT(ISERROR(SEARCH("MUY BAJA ",AO36)))</formula>
    </cfRule>
  </conditionalFormatting>
  <conditionalFormatting sqref="AO36">
    <cfRule type="containsText" dxfId="167" priority="110" operator="containsText" text="MUY BAJA ">
      <formula>NOT(ISERROR(SEARCH("MUY BAJA ",AO36)))</formula>
    </cfRule>
  </conditionalFormatting>
  <conditionalFormatting sqref="AO36">
    <cfRule type="containsText" dxfId="166" priority="109" operator="containsText" text="MUY BAJA">
      <formula>NOT(ISERROR(SEARCH("MUY BAJA",AO36)))</formula>
    </cfRule>
  </conditionalFormatting>
  <conditionalFormatting sqref="AN36">
    <cfRule type="containsText" dxfId="165" priority="104" operator="containsText" text="CATASTRÓFICO">
      <formula>NOT(ISERROR(SEARCH("CATASTRÓFICO",AN36)))</formula>
    </cfRule>
    <cfRule type="containsText" dxfId="164" priority="105" operator="containsText" text="MAYOR">
      <formula>NOT(ISERROR(SEARCH("MAYOR",AN36)))</formula>
    </cfRule>
    <cfRule type="containsText" dxfId="163" priority="106" operator="containsText" text="MODERADO">
      <formula>NOT(ISERROR(SEARCH("MODERADO",AN36)))</formula>
    </cfRule>
    <cfRule type="containsText" dxfId="162" priority="107" operator="containsText" text="MENOR ">
      <formula>NOT(ISERROR(SEARCH("MENOR ",AN36)))</formula>
    </cfRule>
    <cfRule type="containsText" dxfId="161" priority="108" operator="containsText" text="LEVE">
      <formula>NOT(ISERROR(SEARCH("LEVE",AN36)))</formula>
    </cfRule>
  </conditionalFormatting>
  <conditionalFormatting sqref="AN36">
    <cfRule type="containsText" dxfId="160" priority="102" operator="containsText" text="MENOR">
      <formula>NOT(ISERROR(SEARCH("MENOR",AN36)))</formula>
    </cfRule>
    <cfRule type="containsText" dxfId="159" priority="103" operator="containsText" text="MENOR">
      <formula>NOT(ISERROR(SEARCH("MENOR",AN36)))</formula>
    </cfRule>
  </conditionalFormatting>
  <conditionalFormatting sqref="R37">
    <cfRule type="containsText" dxfId="158" priority="96" operator="containsText" text="CATASTRÓFICO">
      <formula>NOT(ISERROR(SEARCH("CATASTRÓFICO",R37)))</formula>
    </cfRule>
    <cfRule type="containsText" dxfId="157" priority="97" operator="containsText" text="CATASTROFICO">
      <formula>NOT(ISERROR(SEARCH("CATASTROFICO",R37)))</formula>
    </cfRule>
    <cfRule type="containsText" dxfId="156" priority="98" operator="containsText" text="MAYOR">
      <formula>NOT(ISERROR(SEARCH("MAYOR",R37)))</formula>
    </cfRule>
    <cfRule type="containsText" dxfId="155" priority="99" operator="containsText" text="MODERADO">
      <formula>NOT(ISERROR(SEARCH("MODERADO",R37)))</formula>
    </cfRule>
    <cfRule type="containsText" dxfId="154" priority="100" operator="containsText" text="MENOR">
      <formula>NOT(ISERROR(SEARCH("MENOR",R37)))</formula>
    </cfRule>
    <cfRule type="containsText" dxfId="153" priority="101" operator="containsText" text="LEVE">
      <formula>NOT(ISERROR(SEARCH("LEVE",R37)))</formula>
    </cfRule>
  </conditionalFormatting>
  <conditionalFormatting sqref="R37">
    <cfRule type="containsBlanks" dxfId="152" priority="95">
      <formula>LEN(TRIM(R37))=0</formula>
    </cfRule>
  </conditionalFormatting>
  <conditionalFormatting sqref="L37">
    <cfRule type="containsText" dxfId="151" priority="88" operator="containsText" text="MUY BAJA">
      <formula>NOT(ISERROR(SEARCH("MUY BAJA",L37)))</formula>
    </cfRule>
    <cfRule type="containsText" dxfId="150" priority="89" operator="containsText" text="MUY ALTA">
      <formula>NOT(ISERROR(SEARCH("MUY ALTA",L37)))</formula>
    </cfRule>
    <cfRule type="containsText" dxfId="149" priority="90" operator="containsText" text="MUY ALTA ">
      <formula>NOT(ISERROR(SEARCH("MUY ALTA ",L37)))</formula>
    </cfRule>
    <cfRule type="containsText" dxfId="148" priority="91" operator="containsText" text="ALTA">
      <formula>NOT(ISERROR(SEARCH("ALTA",L37)))</formula>
    </cfRule>
    <cfRule type="containsText" dxfId="147" priority="92" operator="containsText" text="BAJA">
      <formula>NOT(ISERROR(SEARCH("BAJA",L37)))</formula>
    </cfRule>
    <cfRule type="containsText" dxfId="146" priority="93" operator="containsText" text="MUY BAJA">
      <formula>NOT(ISERROR(SEARCH("MUY BAJA",L37)))</formula>
    </cfRule>
    <cfRule type="containsText" dxfId="145" priority="94" operator="containsText" text="MEDIA">
      <formula>NOT(ISERROR(SEARCH("MEDIA",L37)))</formula>
    </cfRule>
  </conditionalFormatting>
  <conditionalFormatting sqref="AQ37:AQ38">
    <cfRule type="containsText" dxfId="144" priority="83" operator="containsText" text="EXTREMO">
      <formula>NOT(ISERROR(SEARCH("EXTREMO",AQ37)))</formula>
    </cfRule>
    <cfRule type="containsText" dxfId="143" priority="84" operator="containsText" text="ALTO">
      <formula>NOT(ISERROR(SEARCH("ALTO",AQ37)))</formula>
    </cfRule>
    <cfRule type="containsText" dxfId="142" priority="85" operator="containsText" text="MODERADO">
      <formula>NOT(ISERROR(SEARCH("MODERADO",AQ37)))</formula>
    </cfRule>
    <cfRule type="containsText" dxfId="141" priority="86" operator="containsText" text="BAJO">
      <formula>NOT(ISERROR(SEARCH("BAJO",AQ37)))</formula>
    </cfRule>
    <cfRule type="containsText" dxfId="140" priority="87" operator="containsText" text="BAJO">
      <formula>NOT(ISERROR(SEARCH("BAJO",AQ37)))</formula>
    </cfRule>
  </conditionalFormatting>
  <conditionalFormatting sqref="L42">
    <cfRule type="containsText" dxfId="139" priority="76" operator="containsText" text="MUY BAJA">
      <formula>NOT(ISERROR(SEARCH("MUY BAJA",L42)))</formula>
    </cfRule>
    <cfRule type="containsText" dxfId="138" priority="77" operator="containsText" text="MUY ALTA">
      <formula>NOT(ISERROR(SEARCH("MUY ALTA",L42)))</formula>
    </cfRule>
    <cfRule type="containsText" dxfId="137" priority="78" operator="containsText" text="MUY ALTA ">
      <formula>NOT(ISERROR(SEARCH("MUY ALTA ",L42)))</formula>
    </cfRule>
    <cfRule type="containsText" dxfId="136" priority="79" operator="containsText" text="ALTA">
      <formula>NOT(ISERROR(SEARCH("ALTA",L42)))</formula>
    </cfRule>
    <cfRule type="containsText" dxfId="135" priority="80" operator="containsText" text="BAJA">
      <formula>NOT(ISERROR(SEARCH("BAJA",L42)))</formula>
    </cfRule>
    <cfRule type="containsText" dxfId="134" priority="81" operator="containsText" text="MUY BAJA">
      <formula>NOT(ISERROR(SEARCH("MUY BAJA",L42)))</formula>
    </cfRule>
    <cfRule type="containsText" dxfId="133" priority="82" operator="containsText" text="MEDIA">
      <formula>NOT(ISERROR(SEARCH("MEDIA",L42)))</formula>
    </cfRule>
  </conditionalFormatting>
  <conditionalFormatting sqref="R42">
    <cfRule type="containsText" dxfId="132" priority="70" operator="containsText" text="CATASTRÓFICO">
      <formula>NOT(ISERROR(SEARCH("CATASTRÓFICO",R42)))</formula>
    </cfRule>
    <cfRule type="containsText" dxfId="131" priority="71" operator="containsText" text="CATASTROFICO">
      <formula>NOT(ISERROR(SEARCH("CATASTROFICO",R42)))</formula>
    </cfRule>
    <cfRule type="containsText" dxfId="130" priority="72" operator="containsText" text="MAYOR">
      <formula>NOT(ISERROR(SEARCH("MAYOR",R42)))</formula>
    </cfRule>
    <cfRule type="containsText" dxfId="129" priority="73" operator="containsText" text="MODERADO">
      <formula>NOT(ISERROR(SEARCH("MODERADO",R42)))</formula>
    </cfRule>
    <cfRule type="containsText" dxfId="128" priority="74" operator="containsText" text="MENOR">
      <formula>NOT(ISERROR(SEARCH("MENOR",R42)))</formula>
    </cfRule>
    <cfRule type="containsText" dxfId="127" priority="75" operator="containsText" text="LEVE">
      <formula>NOT(ISERROR(SEARCH("LEVE",R42)))</formula>
    </cfRule>
  </conditionalFormatting>
  <conditionalFormatting sqref="R42">
    <cfRule type="containsBlanks" dxfId="126" priority="69">
      <formula>LEN(TRIM(R42))=0</formula>
    </cfRule>
  </conditionalFormatting>
  <conditionalFormatting sqref="U42">
    <cfRule type="containsText" dxfId="125" priority="64" operator="containsText" text="EXTREMO">
      <formula>NOT(ISERROR(SEARCH("EXTREMO",U42)))</formula>
    </cfRule>
    <cfRule type="containsText" dxfId="124" priority="65" operator="containsText" text="ALTO">
      <formula>NOT(ISERROR(SEARCH("ALTO",U42)))</formula>
    </cfRule>
    <cfRule type="containsText" dxfId="123" priority="66" operator="containsText" text="MODERADO">
      <formula>NOT(ISERROR(SEARCH("MODERADO",U42)))</formula>
    </cfRule>
    <cfRule type="containsText" dxfId="122" priority="67" operator="containsText" text="BAJO">
      <formula>NOT(ISERROR(SEARCH("BAJO",U42)))</formula>
    </cfRule>
    <cfRule type="containsText" dxfId="121" priority="68" operator="containsText" text="BAJO">
      <formula>NOT(ISERROR(SEARCH("BAJO",U42)))</formula>
    </cfRule>
  </conditionalFormatting>
  <conditionalFormatting sqref="AN49:AO59">
    <cfRule type="containsText" dxfId="120" priority="45" operator="containsText" text="MENOR">
      <formula>NOT(ISERROR(SEARCH("MENOR",AN49)))</formula>
    </cfRule>
    <cfRule type="containsText" dxfId="119" priority="46" operator="containsText" text="MENOR">
      <formula>NOT(ISERROR(SEARCH("MENOR",AN49)))</formula>
    </cfRule>
  </conditionalFormatting>
  <conditionalFormatting sqref="AM49:AM59">
    <cfRule type="containsText" dxfId="118" priority="58" operator="containsText" text="MUY ALTA ">
      <formula>NOT(ISERROR(SEARCH("MUY ALTA ",AM49)))</formula>
    </cfRule>
    <cfRule type="containsText" dxfId="117" priority="59" operator="containsText" text="ALTA">
      <formula>NOT(ISERROR(SEARCH("ALTA",AM49)))</formula>
    </cfRule>
    <cfRule type="containsText" dxfId="116" priority="60" operator="containsText" text="MEDIA">
      <formula>NOT(ISERROR(SEARCH("MEDIA",AM49)))</formula>
    </cfRule>
    <cfRule type="containsText" dxfId="115" priority="61" operator="containsText" text="BAJA">
      <formula>NOT(ISERROR(SEARCH("BAJA",AM49)))</formula>
    </cfRule>
    <cfRule type="containsText" dxfId="114" priority="62" operator="containsText" text="MUY BAJA">
      <formula>NOT(ISERROR(SEARCH("MUY BAJA",AM49)))</formula>
    </cfRule>
    <cfRule type="containsText" dxfId="113" priority="63" operator="containsText" text="MUY BAJA ">
      <formula>NOT(ISERROR(SEARCH("MUY BAJA ",AM49)))</formula>
    </cfRule>
  </conditionalFormatting>
  <conditionalFormatting sqref="AM49:AM59">
    <cfRule type="containsText" dxfId="112" priority="57" operator="containsText" text="MUY BAJA">
      <formula>NOT(ISERROR(SEARCH("MUY BAJA",AM49)))</formula>
    </cfRule>
  </conditionalFormatting>
  <conditionalFormatting sqref="AN49:AO59">
    <cfRule type="containsText" dxfId="111" priority="52" operator="containsText" text="CATASTRÓFICO">
      <formula>NOT(ISERROR(SEARCH("CATASTRÓFICO",AN49)))</formula>
    </cfRule>
    <cfRule type="containsText" dxfId="110" priority="53" operator="containsText" text="MAYOR">
      <formula>NOT(ISERROR(SEARCH("MAYOR",AN49)))</formula>
    </cfRule>
    <cfRule type="containsText" dxfId="109" priority="54" operator="containsText" text="MODERADO">
      <formula>NOT(ISERROR(SEARCH("MODERADO",AN49)))</formula>
    </cfRule>
    <cfRule type="containsText" dxfId="108" priority="55" operator="containsText" text="MENOR ">
      <formula>NOT(ISERROR(SEARCH("MENOR ",AN49)))</formula>
    </cfRule>
    <cfRule type="containsText" dxfId="107" priority="56" operator="containsText" text="LEVE">
      <formula>NOT(ISERROR(SEARCH("LEVE",AN49)))</formula>
    </cfRule>
  </conditionalFormatting>
  <conditionalFormatting sqref="AQ49:AQ59">
    <cfRule type="containsText" dxfId="106" priority="47" operator="containsText" text="EXTREMO">
      <formula>NOT(ISERROR(SEARCH("EXTREMO",AQ49)))</formula>
    </cfRule>
    <cfRule type="containsText" dxfId="105" priority="48" operator="containsText" text="ALTO">
      <formula>NOT(ISERROR(SEARCH("ALTO",AQ49)))</formula>
    </cfRule>
    <cfRule type="containsText" dxfId="104" priority="49" operator="containsText" text="MODERADO">
      <formula>NOT(ISERROR(SEARCH("MODERADO",AQ49)))</formula>
    </cfRule>
    <cfRule type="containsText" dxfId="103" priority="50" operator="containsText" text="BAJO">
      <formula>NOT(ISERROR(SEARCH("BAJO",AQ49)))</formula>
    </cfRule>
    <cfRule type="containsText" dxfId="102" priority="51" operator="containsText" text="BAJO">
      <formula>NOT(ISERROR(SEARCH("BAJO",AQ49)))</formula>
    </cfRule>
  </conditionalFormatting>
  <conditionalFormatting sqref="L49:L50">
    <cfRule type="containsText" dxfId="101" priority="38" operator="containsText" text="MUY BAJA">
      <formula>NOT(ISERROR(SEARCH("MUY BAJA",L49)))</formula>
    </cfRule>
    <cfRule type="containsText" dxfId="100" priority="39" operator="containsText" text="MUY ALTA">
      <formula>NOT(ISERROR(SEARCH("MUY ALTA",L49)))</formula>
    </cfRule>
    <cfRule type="containsText" dxfId="99" priority="40" operator="containsText" text="MUY ALTA ">
      <formula>NOT(ISERROR(SEARCH("MUY ALTA ",L49)))</formula>
    </cfRule>
    <cfRule type="containsText" dxfId="98" priority="41" operator="containsText" text="ALTA">
      <formula>NOT(ISERROR(SEARCH("ALTA",L49)))</formula>
    </cfRule>
    <cfRule type="containsText" dxfId="97" priority="42" operator="containsText" text="BAJA">
      <formula>NOT(ISERROR(SEARCH("BAJA",L49)))</formula>
    </cfRule>
    <cfRule type="containsText" dxfId="96" priority="43" operator="containsText" text="MUY BAJA">
      <formula>NOT(ISERROR(SEARCH("MUY BAJA",L49)))</formula>
    </cfRule>
    <cfRule type="containsText" dxfId="95" priority="44" operator="containsText" text="MEDIA">
      <formula>NOT(ISERROR(SEARCH("MEDIA",L49)))</formula>
    </cfRule>
  </conditionalFormatting>
  <conditionalFormatting sqref="O49:O50 R49:R50">
    <cfRule type="containsText" dxfId="94" priority="32" operator="containsText" text="CATASTRÓFICO">
      <formula>NOT(ISERROR(SEARCH("CATASTRÓFICO",O49)))</formula>
    </cfRule>
    <cfRule type="containsText" dxfId="93" priority="33" operator="containsText" text="CATASTROFICO">
      <formula>NOT(ISERROR(SEARCH("CATASTROFICO",O49)))</formula>
    </cfRule>
    <cfRule type="containsText" dxfId="92" priority="34" operator="containsText" text="MAYOR">
      <formula>NOT(ISERROR(SEARCH("MAYOR",O49)))</formula>
    </cfRule>
    <cfRule type="containsText" dxfId="91" priority="35" operator="containsText" text="MODERADO">
      <formula>NOT(ISERROR(SEARCH("MODERADO",O49)))</formula>
    </cfRule>
    <cfRule type="containsText" dxfId="90" priority="36" operator="containsText" text="MENOR">
      <formula>NOT(ISERROR(SEARCH("MENOR",O49)))</formula>
    </cfRule>
    <cfRule type="containsText" dxfId="89" priority="37" operator="containsText" text="LEVE">
      <formula>NOT(ISERROR(SEARCH("LEVE",O49)))</formula>
    </cfRule>
  </conditionalFormatting>
  <conditionalFormatting sqref="T49:T50">
    <cfRule type="containsText" dxfId="88" priority="27" operator="containsText" text="CATASTRÓFICO">
      <formula>NOT(ISERROR(SEARCH("CATASTRÓFICO",T49)))</formula>
    </cfRule>
    <cfRule type="containsText" dxfId="87" priority="28" operator="containsText" text="MAYOR">
      <formula>NOT(ISERROR(SEARCH("MAYOR",T49)))</formula>
    </cfRule>
    <cfRule type="containsText" dxfId="86" priority="29" operator="containsText" text="MODERADO">
      <formula>NOT(ISERROR(SEARCH("MODERADO",T49)))</formula>
    </cfRule>
    <cfRule type="containsText" dxfId="85" priority="30" operator="containsText" text="MENOR">
      <formula>NOT(ISERROR(SEARCH("MENOR",T49)))</formula>
    </cfRule>
    <cfRule type="containsText" dxfId="84" priority="31" operator="containsText" text="LEVE">
      <formula>NOT(ISERROR(SEARCH("LEVE",T49)))</formula>
    </cfRule>
  </conditionalFormatting>
  <conditionalFormatting sqref="O49:O50 R49:R50">
    <cfRule type="containsBlanks" dxfId="83" priority="26">
      <formula>LEN(TRIM(O49))=0</formula>
    </cfRule>
  </conditionalFormatting>
  <conditionalFormatting sqref="U49:U50">
    <cfRule type="containsText" dxfId="82" priority="21" operator="containsText" text="EXTREMO">
      <formula>NOT(ISERROR(SEARCH("EXTREMO",U49)))</formula>
    </cfRule>
    <cfRule type="containsText" dxfId="81" priority="22" operator="containsText" text="ALTO">
      <formula>NOT(ISERROR(SEARCH("ALTO",U49)))</formula>
    </cfRule>
    <cfRule type="containsText" dxfId="80" priority="23" operator="containsText" text="MODERADO">
      <formula>NOT(ISERROR(SEARCH("MODERADO",U49)))</formula>
    </cfRule>
    <cfRule type="containsText" dxfId="79" priority="24" operator="containsText" text="BAJO">
      <formula>NOT(ISERROR(SEARCH("BAJO",U49)))</formula>
    </cfRule>
    <cfRule type="containsText" dxfId="78" priority="25" operator="containsText" text="BAJO">
      <formula>NOT(ISERROR(SEARCH("BAJO",U49)))</formula>
    </cfRule>
  </conditionalFormatting>
  <conditionalFormatting sqref="AM17 AO17">
    <cfRule type="containsText" dxfId="77" priority="15" operator="containsText" text="MUY ALTA ">
      <formula>NOT(ISERROR(SEARCH("MUY ALTA ",AM17)))</formula>
    </cfRule>
    <cfRule type="containsText" dxfId="76" priority="16" operator="containsText" text="ALTA">
      <formula>NOT(ISERROR(SEARCH("ALTA",AM17)))</formula>
    </cfRule>
    <cfRule type="containsText" dxfId="75" priority="17" operator="containsText" text="MEDIA">
      <formula>NOT(ISERROR(SEARCH("MEDIA",AM17)))</formula>
    </cfRule>
    <cfRule type="containsText" dxfId="74" priority="18" operator="containsText" text="BAJA">
      <formula>NOT(ISERROR(SEARCH("BAJA",AM17)))</formula>
    </cfRule>
    <cfRule type="containsText" dxfId="73" priority="19" operator="containsText" text="MUY BAJA">
      <formula>NOT(ISERROR(SEARCH("MUY BAJA",AM17)))</formula>
    </cfRule>
    <cfRule type="containsText" dxfId="72" priority="20" operator="containsText" text="MUY BAJA ">
      <formula>NOT(ISERROR(SEARCH("MUY BAJA ",AM17)))</formula>
    </cfRule>
  </conditionalFormatting>
  <conditionalFormatting sqref="AM17 AO17">
    <cfRule type="containsText" dxfId="71" priority="14" operator="containsText" text="MUY BAJA ">
      <formula>NOT(ISERROR(SEARCH("MUY BAJA ",AM17)))</formula>
    </cfRule>
  </conditionalFormatting>
  <conditionalFormatting sqref="AM17 AO17">
    <cfRule type="containsText" dxfId="70" priority="13" operator="containsText" text="MUY BAJA">
      <formula>NOT(ISERROR(SEARCH("MUY BAJA",AM17)))</formula>
    </cfRule>
  </conditionalFormatting>
  <conditionalFormatting sqref="AN17">
    <cfRule type="containsText" dxfId="69" priority="8" operator="containsText" text="CATASTRÓFICO">
      <formula>NOT(ISERROR(SEARCH("CATASTRÓFICO",AN17)))</formula>
    </cfRule>
    <cfRule type="containsText" dxfId="68" priority="9" operator="containsText" text="MAYOR">
      <formula>NOT(ISERROR(SEARCH("MAYOR",AN17)))</formula>
    </cfRule>
    <cfRule type="containsText" dxfId="67" priority="10" operator="containsText" text="MODERADO">
      <formula>NOT(ISERROR(SEARCH("MODERADO",AN17)))</formula>
    </cfRule>
    <cfRule type="containsText" dxfId="66" priority="11" operator="containsText" text="MENOR ">
      <formula>NOT(ISERROR(SEARCH("MENOR ",AN17)))</formula>
    </cfRule>
    <cfRule type="containsText" dxfId="65" priority="12" operator="containsText" text="LEVE">
      <formula>NOT(ISERROR(SEARCH("LEVE",AN17)))</formula>
    </cfRule>
  </conditionalFormatting>
  <conditionalFormatting sqref="AQ17">
    <cfRule type="containsText" dxfId="64" priority="3" operator="containsText" text="EXTREMO">
      <formula>NOT(ISERROR(SEARCH("EXTREMO",AQ17)))</formula>
    </cfRule>
    <cfRule type="containsText" dxfId="63" priority="4" operator="containsText" text="ALTO">
      <formula>NOT(ISERROR(SEARCH("ALTO",AQ17)))</formula>
    </cfRule>
    <cfRule type="containsText" dxfId="62" priority="5" operator="containsText" text="MODERADO">
      <formula>NOT(ISERROR(SEARCH("MODERADO",AQ17)))</formula>
    </cfRule>
    <cfRule type="containsText" dxfId="61" priority="6" operator="containsText" text="BAJO">
      <formula>NOT(ISERROR(SEARCH("BAJO",AQ17)))</formula>
    </cfRule>
    <cfRule type="containsText" dxfId="60" priority="7" operator="containsText" text="BAJO">
      <formula>NOT(ISERROR(SEARCH("BAJO",AQ17)))</formula>
    </cfRule>
  </conditionalFormatting>
  <conditionalFormatting sqref="AN17">
    <cfRule type="containsText" dxfId="59" priority="1" operator="containsText" text="MENOR">
      <formula>NOT(ISERROR(SEARCH("MENOR",AN17)))</formula>
    </cfRule>
    <cfRule type="containsText" dxfId="58" priority="2" operator="containsText" text="MENOR">
      <formula>NOT(ISERROR(SEARCH("MENOR",AN17)))</formula>
    </cfRule>
  </conditionalFormatting>
  <dataValidations count="11">
    <dataValidation type="list" allowBlank="1" showInputMessage="1" showErrorMessage="1" sqref="J17">
      <formula1>$C$42:$C$45</formula1>
    </dataValidation>
    <dataValidation type="list" allowBlank="1" showInputMessage="1" showErrorMessage="1" sqref="P17">
      <formula1>$N$42:$N$46</formula1>
    </dataValidation>
    <dataValidation type="list" allowBlank="1" showInputMessage="1" showErrorMessage="1" sqref="M17">
      <formula1>$M$42:$M$46</formula1>
    </dataValidation>
    <dataValidation type="list" allowBlank="1" showInputMessage="1" showErrorMessage="1" sqref="P42:P48">
      <formula1>$N$68:$N$73</formula1>
    </dataValidation>
    <dataValidation type="list" allowBlank="1" showInputMessage="1" showErrorMessage="1" sqref="J42:J48">
      <formula1>$C$68:$C$72</formula1>
    </dataValidation>
    <dataValidation type="list" allowBlank="1" showInputMessage="1" showErrorMessage="1" sqref="M49:M50">
      <formula1>$M$54:$M$59</formula1>
    </dataValidation>
    <dataValidation type="list" allowBlank="1" showInputMessage="1" showErrorMessage="1" sqref="P49:P50">
      <formula1>$N$54:$N$59</formula1>
    </dataValidation>
    <dataValidation type="list" allowBlank="1" showInputMessage="1" showErrorMessage="1" sqref="J49:J57">
      <formula1>$C$54:$C$58</formula1>
    </dataValidation>
    <dataValidation type="list" allowBlank="1" showInputMessage="1" showErrorMessage="1" sqref="M61:M62 M35:M36 M39 M14 M21:M31 M18">
      <formula1>$M$81:$M$86</formula1>
    </dataValidation>
    <dataValidation type="list" allowBlank="1" showInputMessage="1" showErrorMessage="1" sqref="P14 P35:P37 P61:P62 P39 P21:P22 P18 P31">
      <formula1>$N$81:$N$86</formula1>
    </dataValidation>
    <dataValidation type="list" allowBlank="1" showInputMessage="1" showErrorMessage="1" sqref="J14 J35:J37 J18 J39 J31 J21:J22">
      <formula1>$C$81:$C$85</formula1>
    </dataValidation>
  </dataValidations>
  <pageMargins left="0.7" right="0.7" top="0.75" bottom="0.75" header="0.3" footer="0.3"/>
  <pageSetup scale="10" orientation="portrait" r:id="rId1"/>
  <rowBreaks count="1" manualBreakCount="1">
    <brk id="30" max="49" man="1"/>
  </rowBreaks>
  <colBreaks count="3" manualBreakCount="3">
    <brk id="7" max="93" man="1"/>
    <brk id="21" max="89" man="1"/>
    <brk id="28" max="9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'C:\Users\sebastian\Downloads\DOCUMENTOS  BOMBEROS\contextos elaborados\AJUSTES\[GESTION  GESTRATEGICA.xlsx]FORMULAS '!#REF!</xm:f>
          </x14:formula1>
          <xm:sqref>E17 H17 AD17 AF17 AH17:AJ17</xm:sqref>
        </x14:dataValidation>
        <x14:dataValidation type="list" allowBlank="1" showInputMessage="1" showErrorMessage="1">
          <x14:formula1>
            <xm:f>'C:\Users\sebastian\Downloads\DOCUMENTOS  BOMBEROS\contextos elaborados\FINALES\mapas\RECURSOS\[MATRIZ RIESGOS GESTION 2025 RECURSO FISICO 22 - 23 , 27 mayo - 5, 11  junio ANA.xlsx]FORMULAS '!#REF!</xm:f>
          </x14:formula1>
          <xm:sqref>C49 AD42:AD48</xm:sqref>
        </x14:dataValidation>
        <x14:dataValidation type="list" allowBlank="1" showInputMessage="1" showErrorMessage="1">
          <x14:formula1>
            <xm:f>'C:\Users\sebastian\Downloads\DOCUMENTOS  BOMBEROS\contextos elaborados\FINALES\mapas\RECURSOS\[MATRIZ RIESGOS GESTION 2025 RECURSO FISICO 22 - 23 , 27 mayo - 5, 11 , 16  y 19  junio albert solo.xlsx]FORMULAS '!#REF!</xm:f>
          </x14:formula1>
          <xm:sqref>H49:H57 E49:E57 AR49 AH49:AJ59 AF49:AF59 AD49:AD59</xm:sqref>
        </x14:dataValidation>
        <x14:dataValidation type="list" allowBlank="1" showInputMessage="1" showErrorMessage="1">
          <x14:formula1>
            <xm:f>'C:\Users\sebastian\Downloads\[Mapa De Riesgos De Gestión Recursos V3.xlsx]FORMULAS '!#REF!</xm:f>
          </x14:formula1>
          <xm:sqref>AR39 AR14 AR18 AR31 AR35:AR37 AR21:AR22 AR42 AH24:AJ29 AF18:AF22 AH60:AJ60 AF24:AF29 AD18:AD22 AF60 B42 AD24:AD41 AD60 E39 E61:E62 E22 E31 E14 E42 C39 B61:C62 C22 B14:C14 C31 C18 C37 H39 H31:H32 H42 AD14:AD16 AF14:AF16 AH14:AJ16 AH18:AJ22 C42:C48 AF31:AF48 AH31:AJ48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76"/>
  <sheetViews>
    <sheetView view="pageBreakPreview" topLeftCell="A16" zoomScale="10" zoomScaleNormal="10" zoomScaleSheetLayoutView="10" zoomScalePageLayoutView="50" workbookViewId="0">
      <selection activeCell="D17" sqref="D17:D19"/>
    </sheetView>
  </sheetViews>
  <sheetFormatPr baseColWidth="10" defaultColWidth="11" defaultRowHeight="14.25" x14ac:dyDescent="0.2"/>
  <cols>
    <col min="1" max="1" width="11" style="8"/>
    <col min="2" max="2" width="31.125" style="8" customWidth="1"/>
    <col min="3" max="3" width="33.625" style="8" customWidth="1"/>
    <col min="4" max="4" width="18.75" style="8" customWidth="1"/>
    <col min="5" max="5" width="50.875" style="8" customWidth="1"/>
    <col min="6" max="6" width="134.875" style="8" customWidth="1"/>
    <col min="7" max="7" width="61.75" style="8" customWidth="1"/>
    <col min="8" max="8" width="75" style="8" customWidth="1"/>
    <col min="9" max="9" width="43.75" style="8" customWidth="1"/>
    <col min="10" max="10" width="47.5" style="8" customWidth="1"/>
    <col min="11" max="11" width="42.125" style="8" customWidth="1"/>
    <col min="12" max="12" width="42.5" style="8" customWidth="1"/>
    <col min="13" max="13" width="30" style="8" customWidth="1"/>
    <col min="14" max="14" width="40" style="8" customWidth="1"/>
    <col min="15" max="15" width="32.5" style="8" customWidth="1"/>
    <col min="16" max="16" width="46.625" style="8" customWidth="1"/>
    <col min="17" max="17" width="33.75" style="8" customWidth="1"/>
    <col min="18" max="18" width="39.625" style="8" customWidth="1"/>
    <col min="19" max="19" width="32.5" style="8" customWidth="1"/>
    <col min="20" max="20" width="40.375" style="8" customWidth="1"/>
    <col min="21" max="21" width="45.375" style="8" customWidth="1"/>
    <col min="22" max="22" width="21.625" style="8" customWidth="1"/>
    <col min="23" max="23" width="65" style="8" customWidth="1"/>
    <col min="24" max="24" width="105.875" style="8" customWidth="1"/>
    <col min="25" max="25" width="104" style="8" customWidth="1"/>
    <col min="26" max="26" width="124.75" style="8" customWidth="1"/>
    <col min="27" max="27" width="203" style="8" customWidth="1"/>
    <col min="28" max="28" width="129.125" style="8" customWidth="1"/>
    <col min="29" max="29" width="87" style="8" customWidth="1"/>
    <col min="30" max="30" width="38.875" style="8" customWidth="1"/>
    <col min="31" max="31" width="49.25" style="8" customWidth="1"/>
    <col min="32" max="32" width="25.125" style="8" customWidth="1"/>
    <col min="33" max="33" width="20.375" style="8" customWidth="1"/>
    <col min="34" max="34" width="47.875" style="8" customWidth="1"/>
    <col min="35" max="35" width="29.5" style="8" customWidth="1"/>
    <col min="36" max="36" width="51.375" style="8" customWidth="1"/>
    <col min="37" max="37" width="23.5" style="8" customWidth="1"/>
    <col min="38" max="38" width="19.375" style="8" customWidth="1"/>
    <col min="39" max="39" width="42.375" style="8" customWidth="1"/>
    <col min="40" max="40" width="41.25" style="8" customWidth="1"/>
    <col min="41" max="41" width="24.5" style="8" customWidth="1"/>
    <col min="42" max="42" width="44.75" style="8" customWidth="1"/>
    <col min="43" max="43" width="52.25" style="8" customWidth="1"/>
    <col min="44" max="44" width="43.25" style="8" customWidth="1"/>
    <col min="45" max="45" width="136.25" style="8" customWidth="1"/>
    <col min="46" max="46" width="44.75" style="8" customWidth="1"/>
    <col min="47" max="47" width="35.125" style="8" customWidth="1"/>
    <col min="48" max="48" width="44.5" style="8" customWidth="1"/>
    <col min="49" max="49" width="231.875" style="8" customWidth="1"/>
    <col min="50" max="16384" width="11" style="8"/>
  </cols>
  <sheetData>
    <row r="4" spans="1:29" ht="62.25" customHeight="1" x14ac:dyDescent="0.2">
      <c r="B4" s="1393"/>
      <c r="C4" s="1393"/>
      <c r="D4" s="2282" t="s">
        <v>92</v>
      </c>
      <c r="E4" s="2283"/>
      <c r="F4" s="2283"/>
      <c r="G4" s="2283"/>
      <c r="H4" s="631" t="s">
        <v>93</v>
      </c>
      <c r="I4" s="346"/>
      <c r="J4" s="346"/>
      <c r="K4" s="346"/>
    </row>
    <row r="5" spans="1:29" ht="48" customHeight="1" x14ac:dyDescent="0.2">
      <c r="B5" s="1393"/>
      <c r="C5" s="1393"/>
      <c r="D5" s="2284"/>
      <c r="E5" s="2285"/>
      <c r="F5" s="2285"/>
      <c r="G5" s="2285"/>
      <c r="H5" s="632" t="s">
        <v>94</v>
      </c>
      <c r="I5" s="623"/>
      <c r="J5" s="623"/>
      <c r="K5" s="623"/>
    </row>
    <row r="6" spans="1:29" ht="49.5" customHeight="1" x14ac:dyDescent="0.2">
      <c r="B6" s="1393"/>
      <c r="C6" s="1393"/>
      <c r="D6" s="2282" t="s">
        <v>95</v>
      </c>
      <c r="E6" s="2283"/>
      <c r="F6" s="2283"/>
      <c r="G6" s="2283"/>
      <c r="H6" s="632" t="s">
        <v>96</v>
      </c>
      <c r="I6" s="623"/>
      <c r="J6" s="623"/>
      <c r="K6" s="623"/>
    </row>
    <row r="7" spans="1:29" ht="70.5" customHeight="1" x14ac:dyDescent="0.2">
      <c r="B7" s="1393"/>
      <c r="C7" s="1393"/>
      <c r="D7" s="2284"/>
      <c r="E7" s="2285"/>
      <c r="F7" s="2285"/>
      <c r="G7" s="2285"/>
      <c r="H7" s="633" t="s">
        <v>97</v>
      </c>
      <c r="I7" s="456"/>
      <c r="J7" s="456"/>
      <c r="K7" s="456"/>
    </row>
    <row r="10" spans="1:29" ht="69.75" customHeight="1" x14ac:dyDescent="0.2">
      <c r="A10" s="182"/>
      <c r="B10" s="2286"/>
      <c r="C10" s="2286"/>
      <c r="D10" s="2286"/>
      <c r="E10" s="2286"/>
      <c r="F10" s="346"/>
      <c r="G10" s="347"/>
      <c r="H10" s="2280"/>
      <c r="I10" s="2280"/>
      <c r="J10" s="347"/>
      <c r="K10" s="2281"/>
      <c r="L10" s="2281"/>
      <c r="M10" s="347"/>
      <c r="N10" s="1211"/>
      <c r="O10" s="182"/>
      <c r="P10" s="182"/>
      <c r="Q10" s="182"/>
      <c r="R10" s="182"/>
      <c r="S10" s="182"/>
      <c r="T10" s="182"/>
      <c r="U10" s="182"/>
      <c r="V10" s="182"/>
      <c r="W10" s="182"/>
      <c r="X10" s="182"/>
      <c r="Y10" s="182"/>
      <c r="Z10" s="182"/>
      <c r="AA10" s="182"/>
      <c r="AB10" s="182"/>
      <c r="AC10" s="182"/>
    </row>
    <row r="11" spans="1:29" x14ac:dyDescent="0.2">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29" x14ac:dyDescent="0.2">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29" x14ac:dyDescent="0.2">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29" ht="66" customHeight="1" x14ac:dyDescent="0.2">
      <c r="A14" s="182"/>
      <c r="B14" s="1392" t="s">
        <v>98</v>
      </c>
      <c r="C14" s="1392"/>
      <c r="D14" s="1392"/>
      <c r="E14" s="1392"/>
      <c r="F14" s="1109" t="s">
        <v>99</v>
      </c>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29" ht="112.5" customHeight="1" x14ac:dyDescent="0.2">
      <c r="A15" s="182"/>
      <c r="B15" s="1392" t="s">
        <v>1000</v>
      </c>
      <c r="C15" s="1392"/>
      <c r="D15" s="1392"/>
      <c r="E15" s="1392"/>
      <c r="F15" s="1110">
        <v>2</v>
      </c>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29" ht="57" customHeight="1" thickBot="1" x14ac:dyDescent="0.25">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row>
    <row r="17" spans="1:50" ht="28.5" customHeight="1" thickBot="1" x14ac:dyDescent="0.25">
      <c r="A17" s="182"/>
      <c r="B17" s="2083" t="s">
        <v>100</v>
      </c>
      <c r="C17" s="2085" t="s">
        <v>101</v>
      </c>
      <c r="D17" s="2083" t="s">
        <v>102</v>
      </c>
      <c r="E17" s="2089" t="s">
        <v>103</v>
      </c>
      <c r="F17" s="2090"/>
      <c r="G17" s="2091"/>
      <c r="H17" s="2165" t="s">
        <v>104</v>
      </c>
      <c r="I17" s="2107" t="s">
        <v>105</v>
      </c>
      <c r="J17" s="2108"/>
      <c r="K17" s="2108"/>
      <c r="L17" s="2108"/>
      <c r="M17" s="2108"/>
      <c r="N17" s="2108"/>
      <c r="O17" s="2108"/>
      <c r="P17" s="2108"/>
      <c r="Q17" s="2108"/>
      <c r="R17" s="2108"/>
      <c r="S17" s="2108"/>
      <c r="T17" s="2109"/>
      <c r="U17" s="2114" t="s">
        <v>106</v>
      </c>
      <c r="V17" s="2117" t="s">
        <v>107</v>
      </c>
      <c r="W17" s="2118" t="s">
        <v>108</v>
      </c>
      <c r="X17" s="2119"/>
      <c r="Y17" s="2119"/>
      <c r="Z17" s="2119"/>
      <c r="AA17" s="2119"/>
      <c r="AB17" s="2119"/>
      <c r="AC17" s="2120"/>
      <c r="AD17" s="2120"/>
      <c r="AE17" s="2120"/>
      <c r="AF17" s="2120"/>
      <c r="AG17" s="2120"/>
      <c r="AH17" s="2120"/>
      <c r="AI17" s="2120"/>
      <c r="AJ17" s="2120"/>
      <c r="AK17" s="2121" t="s">
        <v>109</v>
      </c>
      <c r="AL17" s="2122"/>
      <c r="AM17" s="2122"/>
      <c r="AN17" s="2122"/>
      <c r="AO17" s="2122"/>
      <c r="AP17" s="2122"/>
      <c r="AQ17" s="2122"/>
      <c r="AR17" s="2123"/>
      <c r="AS17" s="2104" t="s">
        <v>110</v>
      </c>
      <c r="AT17" s="2104" t="s">
        <v>111</v>
      </c>
      <c r="AU17" s="2104" t="s">
        <v>112</v>
      </c>
      <c r="AV17" s="2104" t="s">
        <v>113</v>
      </c>
      <c r="AW17" s="2104" t="s">
        <v>114</v>
      </c>
    </row>
    <row r="18" spans="1:50" ht="32.25" customHeight="1" thickBot="1" x14ac:dyDescent="0.25">
      <c r="A18" s="182"/>
      <c r="B18" s="2084"/>
      <c r="C18" s="2086"/>
      <c r="D18" s="2084"/>
      <c r="E18" s="2092"/>
      <c r="F18" s="2093"/>
      <c r="G18" s="2094"/>
      <c r="H18" s="2166"/>
      <c r="I18" s="2106" t="s">
        <v>115</v>
      </c>
      <c r="J18" s="2106"/>
      <c r="K18" s="2106"/>
      <c r="L18" s="2106"/>
      <c r="M18" s="2107" t="s">
        <v>116</v>
      </c>
      <c r="N18" s="2108"/>
      <c r="O18" s="2108"/>
      <c r="P18" s="2108"/>
      <c r="Q18" s="2108"/>
      <c r="R18" s="2108"/>
      <c r="S18" s="2108"/>
      <c r="T18" s="2109"/>
      <c r="U18" s="2115"/>
      <c r="V18" s="2110"/>
      <c r="W18" s="2110" t="s">
        <v>117</v>
      </c>
      <c r="X18" s="2110" t="s">
        <v>118</v>
      </c>
      <c r="Y18" s="2110" t="s">
        <v>119</v>
      </c>
      <c r="Z18" s="2288" t="s">
        <v>120</v>
      </c>
      <c r="AA18" s="2290" t="s">
        <v>121</v>
      </c>
      <c r="AB18" s="2291" t="s">
        <v>122</v>
      </c>
      <c r="AC18" s="2293" t="s">
        <v>123</v>
      </c>
      <c r="AD18" s="2147" t="s">
        <v>124</v>
      </c>
      <c r="AE18" s="2149" t="s">
        <v>125</v>
      </c>
      <c r="AF18" s="2151" t="s">
        <v>126</v>
      </c>
      <c r="AG18" s="2152"/>
      <c r="AH18" s="2152"/>
      <c r="AI18" s="2152"/>
      <c r="AJ18" s="2152"/>
      <c r="AK18" s="2124"/>
      <c r="AL18" s="2125"/>
      <c r="AM18" s="2125"/>
      <c r="AN18" s="2125"/>
      <c r="AO18" s="2125"/>
      <c r="AP18" s="2125"/>
      <c r="AQ18" s="2125"/>
      <c r="AR18" s="2126"/>
      <c r="AS18" s="2105"/>
      <c r="AT18" s="2105"/>
      <c r="AU18" s="2105"/>
      <c r="AV18" s="2105"/>
      <c r="AW18" s="2105"/>
    </row>
    <row r="19" spans="1:50" ht="247.5" customHeight="1" thickBot="1" x14ac:dyDescent="0.55000000000000004">
      <c r="A19" s="182"/>
      <c r="B19" s="2088"/>
      <c r="C19" s="2087"/>
      <c r="D19" s="2088"/>
      <c r="E19" s="211" t="s">
        <v>127</v>
      </c>
      <c r="F19" s="211" t="s">
        <v>128</v>
      </c>
      <c r="G19" s="211" t="s">
        <v>129</v>
      </c>
      <c r="H19" s="2167"/>
      <c r="I19" s="212" t="s">
        <v>130</v>
      </c>
      <c r="J19" s="213" t="s">
        <v>131</v>
      </c>
      <c r="K19" s="214" t="s">
        <v>132</v>
      </c>
      <c r="L19" s="215" t="s">
        <v>133</v>
      </c>
      <c r="M19" s="211" t="s">
        <v>134</v>
      </c>
      <c r="N19" s="214" t="s">
        <v>135</v>
      </c>
      <c r="O19" s="214" t="s">
        <v>136</v>
      </c>
      <c r="P19" s="214" t="s">
        <v>137</v>
      </c>
      <c r="Q19" s="216" t="s">
        <v>135</v>
      </c>
      <c r="R19" s="217" t="s">
        <v>138</v>
      </c>
      <c r="S19" s="218" t="s">
        <v>139</v>
      </c>
      <c r="T19" s="219" t="s">
        <v>140</v>
      </c>
      <c r="U19" s="2116"/>
      <c r="V19" s="2111"/>
      <c r="W19" s="2110"/>
      <c r="X19" s="2111"/>
      <c r="Y19" s="2111"/>
      <c r="Z19" s="2289"/>
      <c r="AA19" s="2106"/>
      <c r="AB19" s="2292"/>
      <c r="AC19" s="2294"/>
      <c r="AD19" s="2148"/>
      <c r="AE19" s="2150"/>
      <c r="AF19" s="220" t="s">
        <v>141</v>
      </c>
      <c r="AG19" s="221" t="s">
        <v>142</v>
      </c>
      <c r="AH19" s="221" t="s">
        <v>143</v>
      </c>
      <c r="AI19" s="221" t="s">
        <v>144</v>
      </c>
      <c r="AJ19" s="221" t="s">
        <v>123</v>
      </c>
      <c r="AK19" s="222" t="s">
        <v>145</v>
      </c>
      <c r="AL19" s="222"/>
      <c r="AM19" s="223" t="s">
        <v>146</v>
      </c>
      <c r="AN19" s="222" t="s">
        <v>147</v>
      </c>
      <c r="AO19" s="222"/>
      <c r="AP19" s="223" t="s">
        <v>148</v>
      </c>
      <c r="AQ19" s="223" t="s">
        <v>149</v>
      </c>
      <c r="AR19" s="224" t="s">
        <v>150</v>
      </c>
      <c r="AS19" s="2287"/>
      <c r="AT19" s="2287"/>
      <c r="AU19" s="2287"/>
      <c r="AV19" s="2287"/>
      <c r="AW19" s="2287"/>
    </row>
    <row r="20" spans="1:50" ht="342" customHeight="1" x14ac:dyDescent="0.2">
      <c r="A20" s="182"/>
      <c r="B20" s="2233" t="s">
        <v>855</v>
      </c>
      <c r="C20" s="2233" t="s">
        <v>152</v>
      </c>
      <c r="D20" s="2233">
        <v>1</v>
      </c>
      <c r="E20" s="2233" t="s">
        <v>153</v>
      </c>
      <c r="F20" s="2295" t="s">
        <v>856</v>
      </c>
      <c r="G20" s="2295" t="s">
        <v>857</v>
      </c>
      <c r="H20" s="2233" t="s">
        <v>156</v>
      </c>
      <c r="I20" s="2299">
        <v>12</v>
      </c>
      <c r="J20" s="2300" t="s">
        <v>157</v>
      </c>
      <c r="K20" s="2296">
        <f>+IF(J20="","",IF(J20=$C$56,$D$56,IF(J20=$C$57,$D$57,IF(J20=$C$58,$D$58, IF(J20=$C$59,$D$59,IF(J20=$C$60,$D$60))))))</f>
        <v>0.4</v>
      </c>
      <c r="L20" s="2301" t="str">
        <f>+IF(J20="","",IF(J20=$C$56,$B$56,IF(J20=$C$57,$B$57,IF(J20=$C$58,$B$58, IF(J20=$C$59,$B$59,IF(J20=$C$60,$B$60))))))</f>
        <v>Baja</v>
      </c>
      <c r="M20" s="2233" t="s">
        <v>159</v>
      </c>
      <c r="N20" s="2303" t="str">
        <f>+IF(M20="","",IF(M20="N/A","",IF(OR(M20=$M$56,M20=$N$56),$L$56,IF(OR(M20=$M$57,M20=$N$57),$L$57,IF(OR(M20=$M$58,M20=$N$58),$L$58,IF(OR(M20=$M$59,M20=$N$59),$L$59,IF(OR(M20=$M$60,M20=$N$60),$L$60)))))))</f>
        <v/>
      </c>
      <c r="O20" s="2311" t="str">
        <f>+IF(M20="","",IF(M20="N/A","",IF(OR(M20=$M$56,M20=$N$56),$K$56,IF(OR(M20=$M$57,M20=$N$57),$K$57,IF(OR(M20=$M$58,M20=$N$58),$K$58,IF(OR(M20=$M$59,M20=$N$59),$K$59,IF(OR(M20=$M$60,M20=$N$60),$K$60)))))))</f>
        <v/>
      </c>
      <c r="P20" s="2233" t="s">
        <v>200</v>
      </c>
      <c r="Q20" s="2303">
        <f>+IF(P20="","",IF(P20="N/A","",IF(OR(P20=$M$56,P20=$N$56),$L$56,IF(OR(P20=$M$56,P20=$N$56),$L$56,IF(OR(P20=$M$57,P20=$N$57),$L$57,IF(OR(P20=$M$58,P20=$N$58),$L$58,IF(OR(P20=$M$59,P20=$N$59),$L$59,(IF(OR(P20=$M$60,P20=$N$60),$L$60)))))))))</f>
        <v>0.6</v>
      </c>
      <c r="R20" s="2297" t="str">
        <f>+IF(P20="","",IF(P20="N/A","",IF(OR(P20=$M$56,P20=$N$56),$K$56,IF(OR(P20=$M$57,P20=$N$57),$K$57,IF(OR(P20=$M$58,P20=$N$58),$K$58,IF(OR(P20=$M$59,P20=$N$59),$K$59,IF(OR(P20=$M$60,P20=$N$60),$K$60)))))))</f>
        <v xml:space="preserve">Moderado </v>
      </c>
      <c r="S20" s="2296">
        <f>+IF(N20="",Q20,IF(Q20="",N20,IF(N20&gt;Q20,N20,Q20)))</f>
        <v>0.6</v>
      </c>
      <c r="T20" s="2297" t="str">
        <f>+IF(S20="","",IF(S20=$L$56,$K$56,IF(S20=$L$57,$K$57,IF(S20=$L$58,$K$58,IF(S20=$L$59,$K$59,IF(S20=$L$60,$K$60))))))</f>
        <v xml:space="preserve">Moderado </v>
      </c>
      <c r="U20" s="2308" t="s">
        <v>201</v>
      </c>
      <c r="V20" s="1194">
        <v>1</v>
      </c>
      <c r="W20" s="2171" t="s">
        <v>858</v>
      </c>
      <c r="X20" s="225" t="s">
        <v>859</v>
      </c>
      <c r="Y20" s="226" t="s">
        <v>305</v>
      </c>
      <c r="Z20" s="1149" t="s">
        <v>860</v>
      </c>
      <c r="AA20" s="1149" t="s">
        <v>861</v>
      </c>
      <c r="AB20" s="1212" t="s">
        <v>862</v>
      </c>
      <c r="AC20" s="227" t="s">
        <v>863</v>
      </c>
      <c r="AD20" s="1194" t="s">
        <v>197</v>
      </c>
      <c r="AE20" s="1194" t="str">
        <f t="shared" ref="AE20:AE28" si="0">IF(OR(AD20="Preventivo",AD20="Detectivo"),"Probabilidad",IF(AD20="Correctivo","Impacto",""))</f>
        <v>Probabilidad</v>
      </c>
      <c r="AF20" s="1194" t="s">
        <v>172</v>
      </c>
      <c r="AG20" s="1194" t="str">
        <f t="shared" ref="AG20:AG28" si="1">IF(AND(AD20="Preventivo",AF20="Automático"),"50%",IF(AND(AD20="Preventivo",AF20="Manual"),"40%",IF(AND(AD20="Detectivo",AF20="Automático"),"40%",IF(AND(AD20="Detectivo",AF20="Manual"),"30%",IF(AND(AD20="Correctivo",AF20="Automático"),"35%",IF(AND(AD20="Correctivo",AF20="Manual"),"25%",""))))))</f>
        <v>40%</v>
      </c>
      <c r="AH20" s="1194" t="s">
        <v>173</v>
      </c>
      <c r="AI20" s="1194" t="s">
        <v>174</v>
      </c>
      <c r="AJ20" s="1194" t="s">
        <v>175</v>
      </c>
      <c r="AK20" s="1188">
        <f>IFERROR(IF(AE20="Probabilidad",(K20-(+K20*AG20)),IF(AE20="Impacto",KK20,"")),"")</f>
        <v>0.24</v>
      </c>
      <c r="AL20" s="1188">
        <f>+AK20</f>
        <v>0.24</v>
      </c>
      <c r="AM20" s="228" t="str">
        <f t="shared" ref="AM20:AM29" si="2">IFERROR(IF(AK20="","",IF(AK20&lt;=0.2,"Muy Baja",IF(AK20&lt;=0.4,"Baja",IF(AK20&lt;=0.6,"Media",IF(AK20&lt;=0.8,"Alta","Muy Alta"))))),"")</f>
        <v>Baja</v>
      </c>
      <c r="AN20" s="1192">
        <f>IF(AE20='[16]FORMULAS '!$G$60,S20-(S20*AG20),S20)</f>
        <v>0.6</v>
      </c>
      <c r="AO20" s="1192">
        <f>+AN20</f>
        <v>0.6</v>
      </c>
      <c r="AP20" s="229" t="str">
        <f t="shared" ref="AP20:AP26" si="3">+IF(AN20="","",IF(AN20=$L$56,$K$56,IF(AN20=$L$57,$K$57,IF(AN20=$L$58,$K$58,IF(AN20=$L$59,$K$59,IF(AN20=$L$60,$K$60))))))</f>
        <v xml:space="preserve">Moderado </v>
      </c>
      <c r="AQ20" s="230" t="s">
        <v>201</v>
      </c>
      <c r="AR20" s="2310" t="s">
        <v>204</v>
      </c>
      <c r="AS20" s="2295" t="s">
        <v>864</v>
      </c>
      <c r="AT20" s="2295" t="s">
        <v>865</v>
      </c>
      <c r="AU20" s="2295" t="s">
        <v>274</v>
      </c>
      <c r="AV20" s="2295" t="s">
        <v>312</v>
      </c>
      <c r="AW20" s="2304" t="s">
        <v>866</v>
      </c>
      <c r="AX20" s="182"/>
    </row>
    <row r="21" spans="1:50" ht="231" customHeight="1" x14ac:dyDescent="0.2">
      <c r="A21" s="182"/>
      <c r="B21" s="2139"/>
      <c r="C21" s="2139"/>
      <c r="D21" s="2139"/>
      <c r="E21" s="2139"/>
      <c r="F21" s="2177"/>
      <c r="G21" s="2177"/>
      <c r="H21" s="2139"/>
      <c r="I21" s="2163"/>
      <c r="J21" s="2174"/>
      <c r="K21" s="2186"/>
      <c r="L21" s="2302"/>
      <c r="M21" s="2139"/>
      <c r="N21" s="2142"/>
      <c r="O21" s="2267"/>
      <c r="P21" s="2139"/>
      <c r="Q21" s="2142"/>
      <c r="R21" s="2298"/>
      <c r="S21" s="2186"/>
      <c r="T21" s="2298"/>
      <c r="U21" s="2309"/>
      <c r="V21" s="1194">
        <v>2</v>
      </c>
      <c r="W21" s="2160"/>
      <c r="X21" s="231" t="s">
        <v>867</v>
      </c>
      <c r="Y21" s="1143" t="s">
        <v>305</v>
      </c>
      <c r="Z21" s="1149" t="s">
        <v>868</v>
      </c>
      <c r="AA21" s="1212" t="s">
        <v>869</v>
      </c>
      <c r="AB21" s="1212" t="s">
        <v>870</v>
      </c>
      <c r="AC21" s="1177" t="s">
        <v>871</v>
      </c>
      <c r="AD21" s="1194" t="s">
        <v>171</v>
      </c>
      <c r="AE21" s="1194" t="str">
        <f t="shared" si="0"/>
        <v>Probabilidad</v>
      </c>
      <c r="AF21" s="1194" t="s">
        <v>172</v>
      </c>
      <c r="AG21" s="1194" t="str">
        <f t="shared" si="1"/>
        <v>30%</v>
      </c>
      <c r="AH21" s="1194" t="s">
        <v>173</v>
      </c>
      <c r="AI21" s="1194" t="s">
        <v>174</v>
      </c>
      <c r="AJ21" s="1194" t="s">
        <v>175</v>
      </c>
      <c r="AK21" s="1188">
        <f>IFERROR(IF(AND(AE20="Probabilidad",AE21="Probabilidad"),(AL20-(+AL20*AG21)),IF(AE20="Probabilidad",(K20-(+K20*AG21)),IF(AE20="Impacto",AL20,""))),"")</f>
        <v>0.16799999999999998</v>
      </c>
      <c r="AL21" s="1188">
        <f t="shared" ref="AL21:AL35" si="4">+AK21</f>
        <v>0.16799999999999998</v>
      </c>
      <c r="AM21" s="232" t="str">
        <f t="shared" si="2"/>
        <v>Muy Baja</v>
      </c>
      <c r="AN21" s="1192">
        <f>IF(AE21='[16]FORMULAS '!$G$60,S20-(S20*AG21),S20)</f>
        <v>0.6</v>
      </c>
      <c r="AO21" s="233">
        <f>+AN21</f>
        <v>0.6</v>
      </c>
      <c r="AP21" s="234" t="str">
        <f t="shared" si="3"/>
        <v xml:space="preserve">Moderado </v>
      </c>
      <c r="AQ21" s="235" t="s">
        <v>201</v>
      </c>
      <c r="AR21" s="2180"/>
      <c r="AS21" s="2177"/>
      <c r="AT21" s="2177"/>
      <c r="AU21" s="2177"/>
      <c r="AV21" s="2177"/>
      <c r="AW21" s="2193"/>
      <c r="AX21" s="182"/>
    </row>
    <row r="22" spans="1:50" ht="378.75" customHeight="1" x14ac:dyDescent="0.2">
      <c r="A22" s="182"/>
      <c r="B22" s="2139"/>
      <c r="C22" s="2139"/>
      <c r="D22" s="2139"/>
      <c r="E22" s="2139"/>
      <c r="F22" s="2177"/>
      <c r="G22" s="2177"/>
      <c r="H22" s="2139"/>
      <c r="I22" s="2163"/>
      <c r="J22" s="2174"/>
      <c r="K22" s="2186"/>
      <c r="L22" s="2302"/>
      <c r="M22" s="2139"/>
      <c r="N22" s="2142"/>
      <c r="O22" s="2267"/>
      <c r="P22" s="2139"/>
      <c r="Q22" s="2142"/>
      <c r="R22" s="2298"/>
      <c r="S22" s="2186"/>
      <c r="T22" s="2298"/>
      <c r="U22" s="2309"/>
      <c r="V22" s="1174">
        <v>3</v>
      </c>
      <c r="W22" s="2160"/>
      <c r="X22" s="231" t="s">
        <v>859</v>
      </c>
      <c r="Y22" s="1148" t="s">
        <v>305</v>
      </c>
      <c r="Z22" s="1148" t="s">
        <v>872</v>
      </c>
      <c r="AA22" s="1177" t="s">
        <v>873</v>
      </c>
      <c r="AB22" s="1177" t="s">
        <v>874</v>
      </c>
      <c r="AC22" s="1177" t="s">
        <v>875</v>
      </c>
      <c r="AD22" s="1194" t="s">
        <v>171</v>
      </c>
      <c r="AE22" s="1194" t="str">
        <f t="shared" si="0"/>
        <v>Probabilidad</v>
      </c>
      <c r="AF22" s="1194" t="s">
        <v>172</v>
      </c>
      <c r="AG22" s="1194" t="str">
        <f t="shared" si="1"/>
        <v>30%</v>
      </c>
      <c r="AH22" s="1194" t="s">
        <v>173</v>
      </c>
      <c r="AI22" s="1194" t="s">
        <v>174</v>
      </c>
      <c r="AJ22" s="1194" t="s">
        <v>175</v>
      </c>
      <c r="AK22" s="1188">
        <f>IFERROR(IF(AND(AE21="Probabilidad",AE22="Probabilidad"),(AL21-(+AL21*AG22)),IF(AE21="Probabilidad",(K21-(+K21*AG22)),IF(AE21="Impacto",AL21,""))),"")</f>
        <v>0.11759999999999998</v>
      </c>
      <c r="AL22" s="236">
        <v>0.12</v>
      </c>
      <c r="AM22" s="232" t="str">
        <f t="shared" si="2"/>
        <v>Muy Baja</v>
      </c>
      <c r="AN22" s="1192">
        <v>0.6</v>
      </c>
      <c r="AO22" s="233">
        <f>+AN22</f>
        <v>0.6</v>
      </c>
      <c r="AP22" s="234" t="str">
        <f t="shared" si="3"/>
        <v xml:space="preserve">Moderado </v>
      </c>
      <c r="AQ22" s="235" t="s">
        <v>201</v>
      </c>
      <c r="AR22" s="2180"/>
      <c r="AS22" s="2207"/>
      <c r="AT22" s="2207"/>
      <c r="AU22" s="2207"/>
      <c r="AV22" s="2207"/>
      <c r="AW22" s="2193"/>
      <c r="AX22" s="182"/>
    </row>
    <row r="23" spans="1:50" ht="378.75" customHeight="1" x14ac:dyDescent="0.2">
      <c r="A23" s="182"/>
      <c r="B23" s="2139"/>
      <c r="C23" s="2139"/>
      <c r="D23" s="2139"/>
      <c r="E23" s="2139"/>
      <c r="F23" s="2177"/>
      <c r="G23" s="2177"/>
      <c r="H23" s="2139"/>
      <c r="I23" s="2163"/>
      <c r="J23" s="2174"/>
      <c r="K23" s="2186"/>
      <c r="L23" s="2302"/>
      <c r="M23" s="2139"/>
      <c r="N23" s="2142"/>
      <c r="O23" s="2267"/>
      <c r="P23" s="2139"/>
      <c r="Q23" s="2142"/>
      <c r="R23" s="2298"/>
      <c r="S23" s="2186"/>
      <c r="T23" s="2298"/>
      <c r="U23" s="2309"/>
      <c r="V23" s="1174">
        <v>4</v>
      </c>
      <c r="W23" s="2215" t="s">
        <v>876</v>
      </c>
      <c r="X23" s="231" t="s">
        <v>876</v>
      </c>
      <c r="Y23" s="1143" t="s">
        <v>305</v>
      </c>
      <c r="Z23" s="1143" t="s">
        <v>877</v>
      </c>
      <c r="AA23" s="2305" t="s">
        <v>878</v>
      </c>
      <c r="AB23" s="2305" t="s">
        <v>879</v>
      </c>
      <c r="AC23" s="2305" t="s">
        <v>880</v>
      </c>
      <c r="AD23" s="1194" t="s">
        <v>197</v>
      </c>
      <c r="AE23" s="1194" t="str">
        <f t="shared" si="0"/>
        <v>Probabilidad</v>
      </c>
      <c r="AF23" s="1194" t="s">
        <v>172</v>
      </c>
      <c r="AG23" s="1194" t="str">
        <f t="shared" si="1"/>
        <v>40%</v>
      </c>
      <c r="AH23" s="1194" t="s">
        <v>173</v>
      </c>
      <c r="AI23" s="1194" t="s">
        <v>174</v>
      </c>
      <c r="AJ23" s="1194" t="s">
        <v>175</v>
      </c>
      <c r="AK23" s="1188">
        <f>IFERROR(IF(AND(AE22="Probabilidad",AE23="Probabilidad"),(AL22-(+AL22*AG23)),IF(AE22="Probabilidad",(K22-(+K22*AG23)),IF(AE22="Impacto",AL22,""))),"")</f>
        <v>7.1999999999999995E-2</v>
      </c>
      <c r="AL23" s="1188">
        <f>+AK23</f>
        <v>7.1999999999999995E-2</v>
      </c>
      <c r="AM23" s="232" t="str">
        <f t="shared" si="2"/>
        <v>Muy Baja</v>
      </c>
      <c r="AN23" s="1192">
        <v>0.6</v>
      </c>
      <c r="AO23" s="233">
        <f>+AN23</f>
        <v>0.6</v>
      </c>
      <c r="AP23" s="234" t="str">
        <f t="shared" si="3"/>
        <v xml:space="preserve">Moderado </v>
      </c>
      <c r="AQ23" s="235" t="s">
        <v>201</v>
      </c>
      <c r="AR23" s="2180"/>
      <c r="AS23" s="2307" t="s">
        <v>881</v>
      </c>
      <c r="AT23" s="2307" t="s">
        <v>882</v>
      </c>
      <c r="AU23" s="2307" t="s">
        <v>260</v>
      </c>
      <c r="AV23" s="2307" t="s">
        <v>261</v>
      </c>
      <c r="AW23" s="2193"/>
      <c r="AX23" s="182"/>
    </row>
    <row r="24" spans="1:50" ht="378.75" customHeight="1" x14ac:dyDescent="0.2">
      <c r="A24" s="182"/>
      <c r="B24" s="2139"/>
      <c r="C24" s="2139"/>
      <c r="D24" s="2139"/>
      <c r="E24" s="2139"/>
      <c r="F24" s="2177"/>
      <c r="G24" s="2177"/>
      <c r="H24" s="2139"/>
      <c r="I24" s="2163"/>
      <c r="J24" s="2174"/>
      <c r="K24" s="2186"/>
      <c r="L24" s="2302"/>
      <c r="M24" s="2139"/>
      <c r="N24" s="2142"/>
      <c r="O24" s="2267"/>
      <c r="P24" s="2139"/>
      <c r="Q24" s="2142"/>
      <c r="R24" s="2298"/>
      <c r="S24" s="2186"/>
      <c r="T24" s="2298"/>
      <c r="U24" s="2309"/>
      <c r="V24" s="1174">
        <v>5</v>
      </c>
      <c r="W24" s="2215"/>
      <c r="X24" s="231" t="s">
        <v>867</v>
      </c>
      <c r="Y24" s="1143" t="s">
        <v>495</v>
      </c>
      <c r="Z24" s="1143" t="s">
        <v>883</v>
      </c>
      <c r="AA24" s="2306"/>
      <c r="AB24" s="2306"/>
      <c r="AC24" s="2306"/>
      <c r="AD24" s="1194" t="s">
        <v>197</v>
      </c>
      <c r="AE24" s="1194" t="str">
        <f t="shared" si="0"/>
        <v>Probabilidad</v>
      </c>
      <c r="AF24" s="1194" t="s">
        <v>172</v>
      </c>
      <c r="AG24" s="1194" t="str">
        <f t="shared" si="1"/>
        <v>40%</v>
      </c>
      <c r="AH24" s="1194" t="s">
        <v>173</v>
      </c>
      <c r="AI24" s="1194" t="s">
        <v>174</v>
      </c>
      <c r="AJ24" s="1194" t="s">
        <v>175</v>
      </c>
      <c r="AK24" s="1188">
        <f>IFERROR(IF(AND(AE23="Probabilidad",AE24="Probabilidad"),(AL23-(+AL23*AG24)),IF(AE23="Probabilidad",(K23-(+K23*AG24)),IF(AE23="Impacto",AL23,""))),"")</f>
        <v>4.3199999999999995E-2</v>
      </c>
      <c r="AL24" s="1188">
        <f>+AK24</f>
        <v>4.3199999999999995E-2</v>
      </c>
      <c r="AM24" s="232" t="str">
        <f t="shared" si="2"/>
        <v>Muy Baja</v>
      </c>
      <c r="AN24" s="1192">
        <v>0.6</v>
      </c>
      <c r="AO24" s="233">
        <f>+AN24</f>
        <v>0.6</v>
      </c>
      <c r="AP24" s="234" t="str">
        <f t="shared" si="3"/>
        <v xml:space="preserve">Moderado </v>
      </c>
      <c r="AQ24" s="235" t="s">
        <v>201</v>
      </c>
      <c r="AR24" s="2180"/>
      <c r="AS24" s="2177"/>
      <c r="AT24" s="2177"/>
      <c r="AU24" s="2177"/>
      <c r="AV24" s="2177"/>
      <c r="AW24" s="2193"/>
      <c r="AX24" s="182"/>
    </row>
    <row r="25" spans="1:50" ht="408" customHeight="1" thickBot="1" x14ac:dyDescent="0.25">
      <c r="A25" s="182"/>
      <c r="B25" s="2139"/>
      <c r="C25" s="2139"/>
      <c r="D25" s="2139"/>
      <c r="E25" s="2139"/>
      <c r="F25" s="2177"/>
      <c r="G25" s="2177"/>
      <c r="H25" s="2139"/>
      <c r="I25" s="2163"/>
      <c r="J25" s="2174"/>
      <c r="K25" s="2186"/>
      <c r="L25" s="2302"/>
      <c r="M25" s="2139"/>
      <c r="N25" s="2142"/>
      <c r="O25" s="2267"/>
      <c r="P25" s="2139"/>
      <c r="Q25" s="2142"/>
      <c r="R25" s="2298"/>
      <c r="S25" s="2186"/>
      <c r="T25" s="2298"/>
      <c r="U25" s="2309"/>
      <c r="V25" s="237">
        <v>6</v>
      </c>
      <c r="W25" s="1176" t="s">
        <v>884</v>
      </c>
      <c r="X25" s="238" t="s">
        <v>885</v>
      </c>
      <c r="Y25" s="1178" t="s">
        <v>886</v>
      </c>
      <c r="Z25" s="1176" t="s">
        <v>887</v>
      </c>
      <c r="AA25" s="1176" t="s">
        <v>888</v>
      </c>
      <c r="AB25" s="1176" t="s">
        <v>889</v>
      </c>
      <c r="AC25" s="1178" t="s">
        <v>890</v>
      </c>
      <c r="AD25" s="1175" t="s">
        <v>197</v>
      </c>
      <c r="AE25" s="1175" t="str">
        <f t="shared" si="0"/>
        <v>Probabilidad</v>
      </c>
      <c r="AF25" s="1194" t="s">
        <v>172</v>
      </c>
      <c r="AG25" s="1194" t="str">
        <f t="shared" si="1"/>
        <v>40%</v>
      </c>
      <c r="AH25" s="1194" t="s">
        <v>173</v>
      </c>
      <c r="AI25" s="1194" t="s">
        <v>174</v>
      </c>
      <c r="AJ25" s="1194" t="s">
        <v>175</v>
      </c>
      <c r="AK25" s="1188">
        <f>IFERROR(IF(AND(AE24="Probabilidad",AE25="Probabilidad"),(AL24-(+AL24*AG25)),IF(AE24="Probabilidad",(K24-(+K24*AG25)),IF(AE24="Impacto",AL24,""))),"")</f>
        <v>2.5919999999999995E-2</v>
      </c>
      <c r="AL25" s="1188">
        <f>+AK25</f>
        <v>2.5919999999999995E-2</v>
      </c>
      <c r="AM25" s="232" t="str">
        <f t="shared" si="2"/>
        <v>Muy Baja</v>
      </c>
      <c r="AN25" s="233">
        <v>0.6</v>
      </c>
      <c r="AO25" s="233">
        <v>0.6</v>
      </c>
      <c r="AP25" s="234" t="str">
        <f t="shared" si="3"/>
        <v xml:space="preserve">Moderado </v>
      </c>
      <c r="AQ25" s="235" t="s">
        <v>201</v>
      </c>
      <c r="AR25" s="2180"/>
      <c r="AS25" s="2178"/>
      <c r="AT25" s="2178"/>
      <c r="AU25" s="2178"/>
      <c r="AV25" s="2178"/>
      <c r="AW25" s="2193"/>
      <c r="AX25" s="182"/>
    </row>
    <row r="26" spans="1:50" ht="275.25" customHeight="1" thickTop="1" x14ac:dyDescent="0.2">
      <c r="A26" s="182"/>
      <c r="B26" s="2139"/>
      <c r="C26" s="2138" t="s">
        <v>152</v>
      </c>
      <c r="D26" s="2138">
        <v>2</v>
      </c>
      <c r="E26" s="2138" t="s">
        <v>153</v>
      </c>
      <c r="F26" s="2159" t="s">
        <v>891</v>
      </c>
      <c r="G26" s="2138" t="s">
        <v>892</v>
      </c>
      <c r="H26" s="2138" t="s">
        <v>156</v>
      </c>
      <c r="I26" s="2162">
        <v>2</v>
      </c>
      <c r="J26" s="2173" t="s">
        <v>223</v>
      </c>
      <c r="K26" s="2185">
        <v>0.2</v>
      </c>
      <c r="L26" s="2135" t="s">
        <v>158</v>
      </c>
      <c r="M26" s="2138" t="s">
        <v>159</v>
      </c>
      <c r="N26" s="239" t="str">
        <f>+IF(M26="","",IF(M26="N/A","",IF(OR(M26=$M$56,M26=$N$56),$L$56,IF(OR(M26=$M$57,M26=$N$57),$L$57,IF(OR(M26=$M$58,M26=$N$58),$L$58,IF(OR(M26=$M$59,M26=$N$59),$L$59,IF(OR(M26=$M$60,M26=$N$60),$L$60)))))))</f>
        <v/>
      </c>
      <c r="O26" s="2201" t="str">
        <f>+IF(M26="","",IF(M26="N/A","",IF(OR(M26=$M$56,M26=$N$56),$K$56,IF(OR(M26=$M$57,M26=$N$57),$K$57,IF(OR(M26=$M$58,M26=$N$58),$K$58,IF(OR(M26=$M$59,M26=$N$59),$K$59,IF(OR(M26=$M$60,M26=$N$60),$K$60)))))))</f>
        <v/>
      </c>
      <c r="P26" s="2138" t="s">
        <v>160</v>
      </c>
      <c r="Q26" s="2141">
        <v>0.4</v>
      </c>
      <c r="R26" s="2320" t="s">
        <v>162</v>
      </c>
      <c r="S26" s="2185">
        <f>+IF(N26="",Q26,IF(Q26="",N26,IF(N26&gt;Q26,N26,Q26)))</f>
        <v>0.4</v>
      </c>
      <c r="T26" s="2320" t="s">
        <v>162</v>
      </c>
      <c r="U26" s="2322" t="s">
        <v>176</v>
      </c>
      <c r="V26" s="1194">
        <v>1</v>
      </c>
      <c r="W26" s="2139" t="s">
        <v>893</v>
      </c>
      <c r="X26" s="240" t="s">
        <v>894</v>
      </c>
      <c r="Y26" s="1194" t="s">
        <v>181</v>
      </c>
      <c r="Z26" s="1212" t="s">
        <v>895</v>
      </c>
      <c r="AA26" s="241" t="s">
        <v>896</v>
      </c>
      <c r="AB26" s="241" t="s">
        <v>897</v>
      </c>
      <c r="AC26" s="1212" t="s">
        <v>898</v>
      </c>
      <c r="AD26" s="1158" t="s">
        <v>171</v>
      </c>
      <c r="AE26" s="1194" t="str">
        <f t="shared" si="0"/>
        <v>Probabilidad</v>
      </c>
      <c r="AF26" s="242" t="s">
        <v>172</v>
      </c>
      <c r="AG26" s="1194" t="str">
        <f t="shared" si="1"/>
        <v>30%</v>
      </c>
      <c r="AH26" s="242" t="s">
        <v>173</v>
      </c>
      <c r="AI26" s="243" t="s">
        <v>174</v>
      </c>
      <c r="AJ26" s="243" t="s">
        <v>175</v>
      </c>
      <c r="AK26" s="1187">
        <f>IFERROR(IF(AE26="Probabilidad",(K26-(+K26*AG26)),IF(AE26="Impacto",KK26,"")),"")</f>
        <v>0.14000000000000001</v>
      </c>
      <c r="AL26" s="244">
        <f t="shared" si="4"/>
        <v>0.14000000000000001</v>
      </c>
      <c r="AM26" s="245" t="str">
        <f t="shared" si="2"/>
        <v>Muy Baja</v>
      </c>
      <c r="AN26" s="246">
        <f>IF(AE26='[16]FORMULAS '!G62,S26-(S26*AG26),S26)</f>
        <v>0.4</v>
      </c>
      <c r="AO26" s="246">
        <f>+AN26</f>
        <v>0.4</v>
      </c>
      <c r="AP26" s="247" t="str">
        <f t="shared" si="3"/>
        <v>Menor</v>
      </c>
      <c r="AQ26" s="1214" t="s">
        <v>176</v>
      </c>
      <c r="AR26" s="2179" t="s">
        <v>177</v>
      </c>
      <c r="AS26" s="2312" t="s">
        <v>899</v>
      </c>
      <c r="AT26" s="2313"/>
      <c r="AU26" s="2313"/>
      <c r="AV26" s="2314"/>
      <c r="AW26" s="2192" t="s">
        <v>900</v>
      </c>
      <c r="AX26" s="182"/>
    </row>
    <row r="27" spans="1:50" ht="315" customHeight="1" thickBot="1" x14ac:dyDescent="0.25">
      <c r="A27" s="182"/>
      <c r="B27" s="2139"/>
      <c r="C27" s="2140"/>
      <c r="D27" s="2140"/>
      <c r="E27" s="2140"/>
      <c r="F27" s="2161"/>
      <c r="G27" s="2140"/>
      <c r="H27" s="2140"/>
      <c r="I27" s="2164"/>
      <c r="J27" s="2175"/>
      <c r="K27" s="2187"/>
      <c r="L27" s="2137"/>
      <c r="M27" s="2140"/>
      <c r="N27" s="248"/>
      <c r="O27" s="2218"/>
      <c r="P27" s="2140"/>
      <c r="Q27" s="2143"/>
      <c r="R27" s="2321"/>
      <c r="S27" s="2187"/>
      <c r="T27" s="2321"/>
      <c r="U27" s="2323"/>
      <c r="V27" s="1175">
        <v>2</v>
      </c>
      <c r="W27" s="2139"/>
      <c r="X27" s="249" t="s">
        <v>901</v>
      </c>
      <c r="Y27" s="1159" t="s">
        <v>181</v>
      </c>
      <c r="Z27" s="1164" t="s">
        <v>902</v>
      </c>
      <c r="AA27" s="250" t="s">
        <v>903</v>
      </c>
      <c r="AB27" s="250" t="s">
        <v>904</v>
      </c>
      <c r="AC27" s="1164" t="s">
        <v>905</v>
      </c>
      <c r="AD27" s="1175" t="s">
        <v>284</v>
      </c>
      <c r="AE27" s="1194" t="str">
        <f t="shared" si="0"/>
        <v>Impacto</v>
      </c>
      <c r="AF27" s="1153" t="s">
        <v>172</v>
      </c>
      <c r="AG27" s="1194" t="str">
        <f t="shared" si="1"/>
        <v>25%</v>
      </c>
      <c r="AH27" s="1153" t="s">
        <v>173</v>
      </c>
      <c r="AI27" s="1194" t="s">
        <v>174</v>
      </c>
      <c r="AJ27" s="1194" t="s">
        <v>175</v>
      </c>
      <c r="AK27" s="236">
        <v>0.14000000000000001</v>
      </c>
      <c r="AL27" s="1188">
        <f t="shared" si="4"/>
        <v>0.14000000000000001</v>
      </c>
      <c r="AM27" s="228" t="str">
        <f t="shared" si="2"/>
        <v>Muy Baja</v>
      </c>
      <c r="AN27" s="1192">
        <v>0.3</v>
      </c>
      <c r="AO27" s="1192">
        <v>0.3</v>
      </c>
      <c r="AP27" s="251" t="s">
        <v>162</v>
      </c>
      <c r="AQ27" s="252" t="s">
        <v>163</v>
      </c>
      <c r="AR27" s="2180"/>
      <c r="AS27" s="2315"/>
      <c r="AT27" s="2316"/>
      <c r="AU27" s="2316"/>
      <c r="AV27" s="2317"/>
      <c r="AW27" s="2193"/>
      <c r="AX27" s="182"/>
    </row>
    <row r="28" spans="1:50" ht="408.75" customHeight="1" thickTop="1" thickBot="1" x14ac:dyDescent="0.25">
      <c r="A28" s="182"/>
      <c r="B28" s="2139"/>
      <c r="C28" s="253" t="s">
        <v>152</v>
      </c>
      <c r="D28" s="253">
        <v>3</v>
      </c>
      <c r="E28" s="253" t="s">
        <v>404</v>
      </c>
      <c r="F28" s="1149" t="s">
        <v>906</v>
      </c>
      <c r="G28" s="1212" t="s">
        <v>907</v>
      </c>
      <c r="H28" s="257" t="s">
        <v>156</v>
      </c>
      <c r="I28" s="259">
        <v>85</v>
      </c>
      <c r="J28" s="718" t="s">
        <v>230</v>
      </c>
      <c r="K28" s="719">
        <v>0.6</v>
      </c>
      <c r="L28" s="744" t="s">
        <v>229</v>
      </c>
      <c r="M28" s="257" t="s">
        <v>232</v>
      </c>
      <c r="N28" s="721">
        <v>0.6</v>
      </c>
      <c r="O28" s="745" t="s">
        <v>201</v>
      </c>
      <c r="P28" s="257" t="s">
        <v>200</v>
      </c>
      <c r="Q28" s="721">
        <v>0.6</v>
      </c>
      <c r="R28" s="1227" t="str">
        <f>+IF(P28="","",IF(P28="N/A","",IF(OR(P28=$M$56,P28=$N$56),$K$56,IF(OR(P28=$M$57,P28=$N$57),$K$57,IF(OR(P28=$M$58,P28=$N$58),$K$58,IF(OR(P28=$M$59,P28=$N$59),$K$59,IF(OR(P28=$M$60,P28=$N$60),$K$60)))))))</f>
        <v xml:space="preserve">Moderado </v>
      </c>
      <c r="S28" s="719">
        <f t="shared" ref="S28:S29" si="5">+IF(N28="",Q28,IF(Q28="",N28,IF(N28&gt;Q28,N28,Q28)))</f>
        <v>0.6</v>
      </c>
      <c r="T28" s="745" t="s">
        <v>231</v>
      </c>
      <c r="U28" s="755" t="s">
        <v>201</v>
      </c>
      <c r="V28" s="1194">
        <v>1</v>
      </c>
      <c r="W28" s="255" t="s">
        <v>893</v>
      </c>
      <c r="X28" s="256" t="s">
        <v>894</v>
      </c>
      <c r="Y28" s="256" t="s">
        <v>908</v>
      </c>
      <c r="Z28" s="257" t="s">
        <v>909</v>
      </c>
      <c r="AA28" s="256" t="s">
        <v>910</v>
      </c>
      <c r="AB28" s="256" t="s">
        <v>911</v>
      </c>
      <c r="AC28" s="258" t="s">
        <v>912</v>
      </c>
      <c r="AD28" s="259" t="s">
        <v>197</v>
      </c>
      <c r="AE28" s="259" t="str">
        <f t="shared" si="0"/>
        <v>Probabilidad</v>
      </c>
      <c r="AF28" s="259" t="s">
        <v>172</v>
      </c>
      <c r="AG28" s="259" t="str">
        <f t="shared" si="1"/>
        <v>40%</v>
      </c>
      <c r="AH28" s="259" t="s">
        <v>173</v>
      </c>
      <c r="AI28" s="259" t="s">
        <v>174</v>
      </c>
      <c r="AJ28" s="259" t="s">
        <v>175</v>
      </c>
      <c r="AK28" s="260">
        <f t="shared" ref="AK28" si="6">IFERROR(IF(AE28="Probabilidad",(K28-(+K28*AG28)),IF(AE28="Impacto",KK28,"")),"")</f>
        <v>0.36</v>
      </c>
      <c r="AL28" s="260">
        <f t="shared" si="4"/>
        <v>0.36</v>
      </c>
      <c r="AM28" s="261" t="str">
        <f t="shared" si="2"/>
        <v>Baja</v>
      </c>
      <c r="AN28" s="262">
        <v>0.6</v>
      </c>
      <c r="AO28" s="262">
        <f t="shared" ref="AO28" si="7">+AN28</f>
        <v>0.6</v>
      </c>
      <c r="AP28" s="263" t="s">
        <v>231</v>
      </c>
      <c r="AQ28" s="264" t="s">
        <v>201</v>
      </c>
      <c r="AR28" s="1181" t="s">
        <v>913</v>
      </c>
      <c r="AS28" s="1228" t="s">
        <v>914</v>
      </c>
      <c r="AT28" s="1229" t="s">
        <v>915</v>
      </c>
      <c r="AU28" s="1230">
        <v>45839</v>
      </c>
      <c r="AV28" s="1230">
        <v>46022</v>
      </c>
      <c r="AW28" s="266" t="s">
        <v>916</v>
      </c>
      <c r="AX28" s="182"/>
    </row>
    <row r="29" spans="1:50" ht="409.6" customHeight="1" thickTop="1" thickBot="1" x14ac:dyDescent="0.25">
      <c r="A29" s="182"/>
      <c r="B29" s="2139"/>
      <c r="C29" s="257" t="s">
        <v>152</v>
      </c>
      <c r="D29" s="257">
        <v>4</v>
      </c>
      <c r="E29" s="257" t="s">
        <v>153</v>
      </c>
      <c r="F29" s="258" t="s">
        <v>1013</v>
      </c>
      <c r="G29" s="258" t="s">
        <v>1014</v>
      </c>
      <c r="H29" s="1146" t="s">
        <v>156</v>
      </c>
      <c r="I29" s="1159">
        <v>800</v>
      </c>
      <c r="J29" s="1160" t="s">
        <v>198</v>
      </c>
      <c r="K29" s="1157">
        <v>0.8</v>
      </c>
      <c r="L29" s="1231" t="s">
        <v>199</v>
      </c>
      <c r="M29" s="1146" t="s">
        <v>159</v>
      </c>
      <c r="N29" s="1155"/>
      <c r="O29" s="1183"/>
      <c r="P29" s="1146" t="s">
        <v>200</v>
      </c>
      <c r="Q29" s="1155">
        <v>0.6</v>
      </c>
      <c r="R29" s="1227" t="str">
        <f>+IF(P29="","",IF(P29="N/A","",IF(OR(P29=$M$56,P29=$N$56),$K$56,IF(OR(P29=$M$57,P29=$N$57),$K$57,IF(OR(P29=$M$58,P29=$N$58),$K$58,IF(OR(P29=$M$59,P29=$N$59),$K$59,IF(OR(P29=$M$60,P29=$N$60),$K$60)))))))</f>
        <v xml:space="preserve">Moderado </v>
      </c>
      <c r="S29" s="1157">
        <f t="shared" si="5"/>
        <v>0.6</v>
      </c>
      <c r="T29" s="1156" t="s">
        <v>231</v>
      </c>
      <c r="U29" s="1184" t="s">
        <v>245</v>
      </c>
      <c r="V29" s="259">
        <v>1</v>
      </c>
      <c r="W29" s="1232" t="s">
        <v>917</v>
      </c>
      <c r="X29" s="1233" t="s">
        <v>918</v>
      </c>
      <c r="Y29" s="1233" t="s">
        <v>393</v>
      </c>
      <c r="Z29" s="1233" t="s">
        <v>1015</v>
      </c>
      <c r="AA29" s="1233" t="s">
        <v>1016</v>
      </c>
      <c r="AB29" s="1233" t="s">
        <v>1017</v>
      </c>
      <c r="AC29" s="1233" t="s">
        <v>1018</v>
      </c>
      <c r="AD29" s="1175" t="s">
        <v>197</v>
      </c>
      <c r="AE29" s="1175" t="str">
        <f>IF(OR(AD29="Preventivo",AD29="Detectivo"),"Probabilidad",IF(AD29="Correctivo","Impacto",""))</f>
        <v>Probabilidad</v>
      </c>
      <c r="AF29" s="237" t="s">
        <v>172</v>
      </c>
      <c r="AG29" s="1234">
        <v>0.48</v>
      </c>
      <c r="AH29" s="237" t="s">
        <v>173</v>
      </c>
      <c r="AI29" s="237" t="s">
        <v>174</v>
      </c>
      <c r="AJ29" s="237" t="s">
        <v>175</v>
      </c>
      <c r="AK29" s="267">
        <v>0.48</v>
      </c>
      <c r="AL29" s="267">
        <f t="shared" si="4"/>
        <v>0.48</v>
      </c>
      <c r="AM29" s="1235" t="str">
        <f t="shared" si="2"/>
        <v>Media</v>
      </c>
      <c r="AN29" s="709">
        <f>IF(AE29='[17]FORMULAS '!G64,S29-(S29*AG29),S29)</f>
        <v>0.6</v>
      </c>
      <c r="AO29" s="709">
        <f>+AN29</f>
        <v>0.6</v>
      </c>
      <c r="AP29" s="263" t="s">
        <v>231</v>
      </c>
      <c r="AQ29" s="1236" t="s">
        <v>201</v>
      </c>
      <c r="AR29" s="1237" t="s">
        <v>177</v>
      </c>
      <c r="AS29" s="1238" t="s">
        <v>1019</v>
      </c>
      <c r="AT29" s="265" t="s">
        <v>918</v>
      </c>
      <c r="AU29" s="265" t="s">
        <v>261</v>
      </c>
      <c r="AV29" s="265" t="s">
        <v>261</v>
      </c>
      <c r="AW29" s="1239" t="s">
        <v>1020</v>
      </c>
    </row>
    <row r="30" spans="1:50" ht="346.5" customHeight="1" thickTop="1" x14ac:dyDescent="0.2">
      <c r="A30" s="182"/>
      <c r="B30" s="2139"/>
      <c r="C30" s="2177" t="s">
        <v>152</v>
      </c>
      <c r="D30" s="2177">
        <v>5</v>
      </c>
      <c r="E30" s="2177" t="s">
        <v>153</v>
      </c>
      <c r="F30" s="2160" t="s">
        <v>919</v>
      </c>
      <c r="G30" s="2160" t="s">
        <v>920</v>
      </c>
      <c r="H30" s="2160" t="s">
        <v>156</v>
      </c>
      <c r="I30" s="2267"/>
      <c r="J30" s="2174" t="s">
        <v>230</v>
      </c>
      <c r="K30" s="2186">
        <f>+IF(J30="","",IF(J30=$C$56,$D$56,IF(J30=$C$57,$D$57,IF(J30=$C$58,$D$58, IF(J30=$C$59,$D$59,IF(J30=$C$60,$D$60))))))</f>
        <v>0.6</v>
      </c>
      <c r="L30" s="2340" t="str">
        <f>+IF(J30="","",IF(J30=$C$56,$B$56,IF(J30=$C$57,$B$57,IF(J30=$C$58,$B$58, IF(J30=$C$59,$B$59,IF(J30=$C$60,$B$60))))))</f>
        <v>Media</v>
      </c>
      <c r="M30" s="2139" t="s">
        <v>159</v>
      </c>
      <c r="N30" s="2142" t="str">
        <f>+IF(M30="","",IF(M30="N/A","",IF(OR(M30=$M$56,M30=$N$56),$L$56,IF(OR(M30=$M$57,M30=$N$57),$L$57,IF(OR(M30=$M$58,M30=$N$58),$L$58,IF(OR(M30=$M$59,M30=$N$59),$L$59,IF(OR(M30=$M$60,M30=$N$60),$L$60)))))))</f>
        <v/>
      </c>
      <c r="O30" s="2267" t="str">
        <f>+IF(M30="","",IF(M30="N/A","",IF(OR(M30=$M$56,M30=$N$56),$K$56,IF(OR(M30=$M$57,M30=$N$57),$K$57,IF(OR(M30=$M$58,M30=$N$58),$K$58,IF(OR(M30=$M$59,M30=$N$59),$K$59,IF(OR(M30=$M$60,M30=$N$60),$K$60)))))))</f>
        <v/>
      </c>
      <c r="P30" s="2139" t="s">
        <v>160</v>
      </c>
      <c r="Q30" s="2142">
        <v>0.4</v>
      </c>
      <c r="R30" s="2336" t="str">
        <f>+IF(P30="","",IF(P30="N/A","",IF(OR(P30=$M$56,P30=$N$56),$K$56,IF(OR(P30=$M$57,P30=$N$57),$K$57,IF(OR(P30=$M$58,P30=$N$58),$K$58,IF(OR(P30=$M$59,P30=$N$59),$K$59,IF(OR(P30=$M$60,P30=$N$60),$K$60)))))))</f>
        <v>Menor</v>
      </c>
      <c r="S30" s="2186">
        <f>+IF(N30="",Q30,IF(Q30="",N30,IF(N30&gt;Q30,N30,Q30)))</f>
        <v>0.4</v>
      </c>
      <c r="T30" s="2336" t="str">
        <f>+IF(S30="","",IF(S30=$L$56,$K$56,IF(S30=$L$57,$K$57,IF(S30=$L$58,$K$58,IF(S30=$L$59,$K$59,IF(S30=$L$60,$K$60))))))</f>
        <v>Menor</v>
      </c>
      <c r="U30" s="2309" t="s">
        <v>201</v>
      </c>
      <c r="V30" s="1153">
        <v>1</v>
      </c>
      <c r="W30" s="2177" t="s">
        <v>164</v>
      </c>
      <c r="X30" s="1193" t="s">
        <v>165</v>
      </c>
      <c r="Y30" s="1194" t="s">
        <v>253</v>
      </c>
      <c r="Z30" s="1212" t="s">
        <v>921</v>
      </c>
      <c r="AA30" s="253" t="s">
        <v>922</v>
      </c>
      <c r="AB30" s="253" t="s">
        <v>923</v>
      </c>
      <c r="AC30" s="253" t="s">
        <v>924</v>
      </c>
      <c r="AD30" s="1158" t="s">
        <v>284</v>
      </c>
      <c r="AE30" s="1158" t="str">
        <f>IF(OR(AD30="Preventivo",AD30="Detectivo"),"Probabilidad",IF(AD30="Correctivo","Impacto",""))</f>
        <v>Impacto</v>
      </c>
      <c r="AF30" s="1158" t="s">
        <v>172</v>
      </c>
      <c r="AG30" s="1158" t="str">
        <f>IF(AND(AD30="Preventivo",AF30="Automático"),"50%",IF(AND(AD30="Preventivo",AF30="Manual"),"40%",IF(AND(AD30="Detectivo",AF30="Automático"),"40%",IF(AND(AD30="Detectivo",AF30="Manual"),"30%",IF(AND(AD30="Correctivo",AF30="Automático"),"35%",IF(AND(AD30="Correctivo",AF30="Manual"),"25%",""))))))</f>
        <v>25%</v>
      </c>
      <c r="AH30" s="1158" t="s">
        <v>173</v>
      </c>
      <c r="AI30" s="1158" t="s">
        <v>174</v>
      </c>
      <c r="AJ30" s="1158" t="s">
        <v>175</v>
      </c>
      <c r="AK30" s="270">
        <v>0.6</v>
      </c>
      <c r="AL30" s="270">
        <f t="shared" si="4"/>
        <v>0.6</v>
      </c>
      <c r="AM30" s="230" t="s">
        <v>231</v>
      </c>
      <c r="AN30" s="1192">
        <v>0.3</v>
      </c>
      <c r="AO30" s="1192">
        <f>+AN30</f>
        <v>0.3</v>
      </c>
      <c r="AP30" s="1240" t="s">
        <v>162</v>
      </c>
      <c r="AQ30" s="1241" t="s">
        <v>201</v>
      </c>
      <c r="AR30" s="2180" t="s">
        <v>177</v>
      </c>
      <c r="AS30" s="2324" t="s">
        <v>899</v>
      </c>
      <c r="AT30" s="2325"/>
      <c r="AU30" s="2325"/>
      <c r="AV30" s="2326"/>
      <c r="AW30" s="2193" t="s">
        <v>925</v>
      </c>
    </row>
    <row r="31" spans="1:50" ht="409.6" customHeight="1" x14ac:dyDescent="0.2">
      <c r="A31" s="182"/>
      <c r="B31" s="2139"/>
      <c r="C31" s="2177"/>
      <c r="D31" s="2177"/>
      <c r="E31" s="2177"/>
      <c r="F31" s="2160"/>
      <c r="G31" s="2160"/>
      <c r="H31" s="2160"/>
      <c r="I31" s="2267"/>
      <c r="J31" s="2174"/>
      <c r="K31" s="2186"/>
      <c r="L31" s="2340"/>
      <c r="M31" s="2139"/>
      <c r="N31" s="2142"/>
      <c r="O31" s="2267"/>
      <c r="P31" s="2139"/>
      <c r="Q31" s="2142"/>
      <c r="R31" s="2336"/>
      <c r="S31" s="2186"/>
      <c r="T31" s="2336"/>
      <c r="U31" s="2309"/>
      <c r="V31" s="1151">
        <v>2</v>
      </c>
      <c r="W31" s="2177"/>
      <c r="X31" s="1162" t="s">
        <v>165</v>
      </c>
      <c r="Y31" s="273" t="s">
        <v>305</v>
      </c>
      <c r="Z31" s="1212" t="s">
        <v>926</v>
      </c>
      <c r="AA31" s="1212" t="s">
        <v>927</v>
      </c>
      <c r="AB31" s="1173" t="s">
        <v>928</v>
      </c>
      <c r="AC31" s="1173" t="s">
        <v>929</v>
      </c>
      <c r="AD31" s="1171" t="s">
        <v>930</v>
      </c>
      <c r="AE31" s="274" t="s">
        <v>242</v>
      </c>
      <c r="AF31" s="274" t="s">
        <v>172</v>
      </c>
      <c r="AG31" s="275">
        <v>0.25</v>
      </c>
      <c r="AH31" s="1174" t="s">
        <v>173</v>
      </c>
      <c r="AI31" s="1174" t="s">
        <v>174</v>
      </c>
      <c r="AJ31" s="1174" t="s">
        <v>175</v>
      </c>
      <c r="AK31" s="236">
        <v>0.6</v>
      </c>
      <c r="AL31" s="236">
        <f t="shared" si="4"/>
        <v>0.6</v>
      </c>
      <c r="AM31" s="235" t="s">
        <v>231</v>
      </c>
      <c r="AN31" s="233">
        <v>0.23</v>
      </c>
      <c r="AO31" s="233">
        <v>0.23</v>
      </c>
      <c r="AP31" s="271" t="s">
        <v>162</v>
      </c>
      <c r="AQ31" s="272" t="s">
        <v>201</v>
      </c>
      <c r="AR31" s="2180"/>
      <c r="AS31" s="2327"/>
      <c r="AT31" s="2328"/>
      <c r="AU31" s="2328"/>
      <c r="AV31" s="2326"/>
      <c r="AW31" s="2193"/>
    </row>
    <row r="32" spans="1:50" ht="409.6" customHeight="1" x14ac:dyDescent="0.2">
      <c r="A32" s="182"/>
      <c r="B32" s="2139"/>
      <c r="C32" s="2177"/>
      <c r="D32" s="2177"/>
      <c r="E32" s="2177"/>
      <c r="F32" s="2160"/>
      <c r="G32" s="2160"/>
      <c r="H32" s="2160"/>
      <c r="I32" s="2267"/>
      <c r="J32" s="2174"/>
      <c r="K32" s="2186"/>
      <c r="L32" s="2340"/>
      <c r="M32" s="2139"/>
      <c r="N32" s="2142"/>
      <c r="O32" s="2267"/>
      <c r="P32" s="2139"/>
      <c r="Q32" s="2142"/>
      <c r="R32" s="2336"/>
      <c r="S32" s="2186"/>
      <c r="T32" s="2336"/>
      <c r="U32" s="2309"/>
      <c r="V32" s="1171">
        <v>3</v>
      </c>
      <c r="W32" s="2177"/>
      <c r="X32" s="1169" t="s">
        <v>165</v>
      </c>
      <c r="Y32" s="1171" t="s">
        <v>253</v>
      </c>
      <c r="Z32" s="1149" t="s">
        <v>931</v>
      </c>
      <c r="AA32" s="1193" t="s">
        <v>932</v>
      </c>
      <c r="AB32" s="1193" t="s">
        <v>923</v>
      </c>
      <c r="AC32" s="1173" t="s">
        <v>933</v>
      </c>
      <c r="AD32" s="1151" t="s">
        <v>930</v>
      </c>
      <c r="AE32" s="1174" t="s">
        <v>242</v>
      </c>
      <c r="AF32" s="274" t="s">
        <v>172</v>
      </c>
      <c r="AG32" s="276">
        <v>0.25</v>
      </c>
      <c r="AH32" s="1158" t="s">
        <v>173</v>
      </c>
      <c r="AI32" s="1158" t="s">
        <v>174</v>
      </c>
      <c r="AJ32" s="1158" t="s">
        <v>175</v>
      </c>
      <c r="AK32" s="270">
        <v>0.6</v>
      </c>
      <c r="AL32" s="270">
        <f t="shared" si="4"/>
        <v>0.6</v>
      </c>
      <c r="AM32" s="235" t="s">
        <v>231</v>
      </c>
      <c r="AN32" s="233">
        <v>0.17</v>
      </c>
      <c r="AO32" s="233">
        <f t="shared" ref="AO32:AO34" si="8">+AN32</f>
        <v>0.17</v>
      </c>
      <c r="AP32" s="277" t="s">
        <v>243</v>
      </c>
      <c r="AQ32" s="272" t="s">
        <v>201</v>
      </c>
      <c r="AR32" s="2180"/>
      <c r="AS32" s="2327"/>
      <c r="AT32" s="2328"/>
      <c r="AU32" s="2328"/>
      <c r="AV32" s="2326"/>
      <c r="AW32" s="2193"/>
    </row>
    <row r="33" spans="1:49" ht="365.25" customHeight="1" x14ac:dyDescent="0.2">
      <c r="A33" s="182"/>
      <c r="B33" s="2139"/>
      <c r="C33" s="2177"/>
      <c r="D33" s="2177"/>
      <c r="E33" s="2177"/>
      <c r="F33" s="2160"/>
      <c r="G33" s="2160"/>
      <c r="H33" s="2160"/>
      <c r="I33" s="2267"/>
      <c r="J33" s="2174"/>
      <c r="K33" s="2186"/>
      <c r="L33" s="2340"/>
      <c r="M33" s="2139"/>
      <c r="N33" s="2142"/>
      <c r="O33" s="2267"/>
      <c r="P33" s="2139"/>
      <c r="Q33" s="2142"/>
      <c r="R33" s="2336"/>
      <c r="S33" s="2186"/>
      <c r="T33" s="2336"/>
      <c r="U33" s="2309"/>
      <c r="V33" s="1171">
        <v>4</v>
      </c>
      <c r="W33" s="2177"/>
      <c r="X33" s="1169" t="s">
        <v>165</v>
      </c>
      <c r="Y33" s="1171" t="s">
        <v>305</v>
      </c>
      <c r="Z33" s="1149" t="s">
        <v>934</v>
      </c>
      <c r="AA33" s="1193" t="s">
        <v>935</v>
      </c>
      <c r="AB33" s="1193" t="s">
        <v>923</v>
      </c>
      <c r="AC33" s="1173" t="s">
        <v>936</v>
      </c>
      <c r="AD33" s="1151" t="s">
        <v>930</v>
      </c>
      <c r="AE33" s="274" t="s">
        <v>937</v>
      </c>
      <c r="AF33" s="274" t="s">
        <v>172</v>
      </c>
      <c r="AG33" s="276">
        <v>0.25</v>
      </c>
      <c r="AH33" s="1174" t="s">
        <v>173</v>
      </c>
      <c r="AI33" s="1174" t="s">
        <v>174</v>
      </c>
      <c r="AJ33" s="1174" t="s">
        <v>175</v>
      </c>
      <c r="AK33" s="236">
        <v>0.6</v>
      </c>
      <c r="AL33" s="236">
        <f t="shared" si="4"/>
        <v>0.6</v>
      </c>
      <c r="AM33" s="235" t="s">
        <v>231</v>
      </c>
      <c r="AN33" s="233">
        <v>0.13</v>
      </c>
      <c r="AO33" s="233">
        <f t="shared" si="8"/>
        <v>0.13</v>
      </c>
      <c r="AP33" s="277" t="s">
        <v>243</v>
      </c>
      <c r="AQ33" s="272" t="s">
        <v>201</v>
      </c>
      <c r="AR33" s="2180"/>
      <c r="AS33" s="2327"/>
      <c r="AT33" s="2328"/>
      <c r="AU33" s="2328"/>
      <c r="AV33" s="2326"/>
      <c r="AW33" s="2193"/>
    </row>
    <row r="34" spans="1:49" ht="402.75" customHeight="1" x14ac:dyDescent="0.2">
      <c r="A34" s="182"/>
      <c r="B34" s="2139"/>
      <c r="C34" s="2177"/>
      <c r="D34" s="2177"/>
      <c r="E34" s="2177"/>
      <c r="F34" s="2160"/>
      <c r="G34" s="2160"/>
      <c r="H34" s="2160"/>
      <c r="I34" s="2267"/>
      <c r="J34" s="2174"/>
      <c r="K34" s="2186"/>
      <c r="L34" s="2340"/>
      <c r="M34" s="2139"/>
      <c r="N34" s="2142"/>
      <c r="O34" s="2267"/>
      <c r="P34" s="2139"/>
      <c r="Q34" s="2142"/>
      <c r="R34" s="2336"/>
      <c r="S34" s="2186"/>
      <c r="T34" s="2336"/>
      <c r="U34" s="2309"/>
      <c r="V34" s="1153">
        <v>5</v>
      </c>
      <c r="W34" s="2177"/>
      <c r="X34" s="1169" t="s">
        <v>165</v>
      </c>
      <c r="Y34" s="1151" t="s">
        <v>305</v>
      </c>
      <c r="Z34" s="1149" t="s">
        <v>938</v>
      </c>
      <c r="AA34" s="1193" t="s">
        <v>939</v>
      </c>
      <c r="AB34" s="1193" t="s">
        <v>940</v>
      </c>
      <c r="AC34" s="278" t="s">
        <v>941</v>
      </c>
      <c r="AD34" s="1151" t="s">
        <v>942</v>
      </c>
      <c r="AE34" s="1151" t="s">
        <v>217</v>
      </c>
      <c r="AF34" s="274" t="s">
        <v>172</v>
      </c>
      <c r="AG34" s="279">
        <v>0.3</v>
      </c>
      <c r="AH34" s="1174" t="s">
        <v>173</v>
      </c>
      <c r="AI34" s="1174" t="s">
        <v>174</v>
      </c>
      <c r="AJ34" s="1174" t="s">
        <v>175</v>
      </c>
      <c r="AK34" s="236">
        <v>0.42</v>
      </c>
      <c r="AL34" s="236">
        <f t="shared" si="4"/>
        <v>0.42</v>
      </c>
      <c r="AM34" s="235" t="s">
        <v>231</v>
      </c>
      <c r="AN34" s="233">
        <v>0.13</v>
      </c>
      <c r="AO34" s="233">
        <f t="shared" si="8"/>
        <v>0.13</v>
      </c>
      <c r="AP34" s="277" t="s">
        <v>243</v>
      </c>
      <c r="AQ34" s="272" t="s">
        <v>201</v>
      </c>
      <c r="AR34" s="2180"/>
      <c r="AS34" s="2327"/>
      <c r="AT34" s="2328"/>
      <c r="AU34" s="2328"/>
      <c r="AV34" s="2326"/>
      <c r="AW34" s="2193"/>
    </row>
    <row r="35" spans="1:49" ht="327.75" customHeight="1" thickBot="1" x14ac:dyDescent="0.25">
      <c r="A35" s="182"/>
      <c r="B35" s="2139"/>
      <c r="C35" s="2318"/>
      <c r="D35" s="2318"/>
      <c r="E35" s="2318"/>
      <c r="F35" s="2319"/>
      <c r="G35" s="2319"/>
      <c r="H35" s="2319"/>
      <c r="I35" s="2333"/>
      <c r="J35" s="2339"/>
      <c r="K35" s="2338"/>
      <c r="L35" s="2341"/>
      <c r="M35" s="2334"/>
      <c r="N35" s="2335"/>
      <c r="O35" s="2333"/>
      <c r="P35" s="2334"/>
      <c r="Q35" s="2335"/>
      <c r="R35" s="2337"/>
      <c r="S35" s="2338"/>
      <c r="T35" s="2337"/>
      <c r="U35" s="2353"/>
      <c r="V35" s="280">
        <v>6</v>
      </c>
      <c r="W35" s="2318"/>
      <c r="X35" s="281" t="s">
        <v>165</v>
      </c>
      <c r="Y35" s="280" t="s">
        <v>305</v>
      </c>
      <c r="Z35" s="1217" t="s">
        <v>943</v>
      </c>
      <c r="AA35" s="1216" t="s">
        <v>944</v>
      </c>
      <c r="AB35" s="1170" t="s">
        <v>945</v>
      </c>
      <c r="AC35" s="282" t="s">
        <v>941</v>
      </c>
      <c r="AD35" s="283" t="s">
        <v>942</v>
      </c>
      <c r="AE35" s="1172" t="s">
        <v>946</v>
      </c>
      <c r="AF35" s="1175" t="s">
        <v>172</v>
      </c>
      <c r="AG35" s="284">
        <v>0.3</v>
      </c>
      <c r="AH35" s="1175" t="s">
        <v>173</v>
      </c>
      <c r="AI35" s="1175" t="s">
        <v>174</v>
      </c>
      <c r="AJ35" s="1175" t="s">
        <v>175</v>
      </c>
      <c r="AK35" s="267">
        <v>0.28999999999999998</v>
      </c>
      <c r="AL35" s="267">
        <f t="shared" si="4"/>
        <v>0.28999999999999998</v>
      </c>
      <c r="AM35" s="252" t="str">
        <f t="shared" ref="AM35" si="9">IFERROR(IF(AK35="","",IF(AK35&lt;=0.2,"Muy Baja",IF(AK35&lt;=0.4,"Baja",IF(AK35&lt;=0.6,"Media",IF(AK35&lt;=0.8,"Alta","Muy Alta"))))),"")</f>
        <v>Baja</v>
      </c>
      <c r="AN35" s="233">
        <v>0.13</v>
      </c>
      <c r="AO35" s="233">
        <v>0.13</v>
      </c>
      <c r="AP35" s="277" t="s">
        <v>243</v>
      </c>
      <c r="AQ35" s="285" t="s">
        <v>163</v>
      </c>
      <c r="AR35" s="2354"/>
      <c r="AS35" s="2329"/>
      <c r="AT35" s="2330"/>
      <c r="AU35" s="2330"/>
      <c r="AV35" s="2331"/>
      <c r="AW35" s="2332"/>
    </row>
    <row r="36" spans="1:49" ht="76.5" customHeight="1" x14ac:dyDescent="0.2">
      <c r="A36" s="182"/>
      <c r="B36" s="286"/>
      <c r="C36" s="287"/>
      <c r="D36" s="287"/>
      <c r="E36" s="287"/>
      <c r="F36" s="287" t="s">
        <v>947</v>
      </c>
      <c r="G36" s="287"/>
      <c r="H36" s="287"/>
      <c r="I36" s="288"/>
      <c r="J36" s="289"/>
      <c r="K36" s="290"/>
      <c r="L36" s="288"/>
      <c r="M36" s="287"/>
      <c r="N36" s="290"/>
      <c r="O36" s="288"/>
      <c r="P36" s="291"/>
      <c r="Q36" s="290"/>
      <c r="R36" s="288"/>
      <c r="S36" s="290"/>
      <c r="T36" s="288"/>
      <c r="U36" s="292"/>
      <c r="V36" s="182"/>
      <c r="W36" s="182"/>
      <c r="X36" s="182"/>
      <c r="Y36" s="182"/>
      <c r="Z36" s="182"/>
      <c r="AA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row>
    <row r="37" spans="1:49" ht="76.5" customHeight="1" x14ac:dyDescent="0.2">
      <c r="A37" s="182"/>
      <c r="B37" s="286"/>
      <c r="C37" s="287"/>
      <c r="D37" s="287"/>
      <c r="E37" s="287"/>
      <c r="F37" s="287"/>
      <c r="G37" s="287"/>
      <c r="H37" s="287"/>
      <c r="I37" s="288"/>
      <c r="J37" s="289"/>
      <c r="K37" s="290"/>
      <c r="L37" s="288"/>
      <c r="M37" s="287"/>
      <c r="N37" s="290"/>
      <c r="O37" s="288"/>
      <c r="P37" s="291"/>
      <c r="Q37" s="290"/>
      <c r="R37" s="288"/>
      <c r="S37" s="290"/>
      <c r="T37" s="288"/>
      <c r="U37" s="292"/>
      <c r="V37" s="182"/>
      <c r="W37" s="182"/>
      <c r="X37" s="182"/>
      <c r="Y37" s="182"/>
      <c r="Z37" s="182"/>
      <c r="AA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row>
    <row r="38" spans="1:49" ht="76.5" customHeight="1" x14ac:dyDescent="0.2">
      <c r="A38" s="182"/>
      <c r="B38" s="286"/>
      <c r="C38" s="287"/>
      <c r="D38" s="287"/>
      <c r="E38" s="287"/>
      <c r="F38" s="287"/>
      <c r="G38" s="287"/>
      <c r="H38" s="287"/>
      <c r="I38" s="288"/>
      <c r="J38" s="289"/>
      <c r="K38" s="290"/>
      <c r="L38" s="288"/>
      <c r="M38" s="287"/>
      <c r="N38" s="290"/>
      <c r="O38" s="288"/>
      <c r="P38" s="291"/>
      <c r="Q38" s="290"/>
      <c r="R38" s="288"/>
      <c r="S38" s="290"/>
      <c r="T38" s="288"/>
      <c r="U38" s="29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row>
    <row r="39" spans="1:49" ht="30" customHeight="1" x14ac:dyDescent="0.2">
      <c r="A39" s="182"/>
      <c r="B39" s="1622" t="s">
        <v>209</v>
      </c>
      <c r="C39" s="1622"/>
      <c r="D39" s="1622"/>
      <c r="E39" s="1622"/>
      <c r="F39" s="1622"/>
      <c r="G39" s="1622"/>
      <c r="H39" s="1622"/>
      <c r="I39" s="182"/>
      <c r="J39" s="182"/>
      <c r="K39" s="182"/>
      <c r="L39" s="182"/>
      <c r="M39" s="182"/>
      <c r="N39" s="182"/>
      <c r="O39" s="182"/>
      <c r="P39" s="182"/>
      <c r="Q39" s="182"/>
      <c r="R39" s="182"/>
      <c r="S39" s="182"/>
      <c r="T39" s="182"/>
      <c r="U39" s="1514" t="str">
        <f>IFERROR(IF(OR(AND(L39="Muy Baja",T39="Leve"),AND(L39="Muy Baja",T39="Menor"),AND(L39="Baja",T39="Leve")),"BAJO",IF(OR(AND(L39="Muy baja",T39="Moderado"),AND(L39="Baja",T39="Menor"),AND(L39="Baja",T39="Moderado"),AND(L39="Media",T39="Leve"),AND(L39="Media",T39="Menor"),AND(L39="Media",T39="Moderado"),AND(L39="Alta",T39="Leve"),AND(L39="Alta",T39="Menor")),"MODERADO",IF(OR(AND(L39="Muy Baja",T39="Mayor"),AND(L39="Baja",T39="Mayor"),AND(L39="Media",T39="Mayor"),AND(L39="Alta",T39="Moderado"),AND(L39="Alta",T39="Mayor"),AND(L39="Muy Alta",T39="Leve"),AND(L39="Muy Alta",T39="Menor"),AND(L39="Muy Alta",T39="Moderado"),AND(L39="Muy Alta",T39="Mayor")),"ALTO",IF(OR(AND(L39="Muy Baja",T39="Catastrófico"),AND(L39="Baja",T39="Catastrófico"),AND(L39="Media",T39="Catastrófico"),AND(L39="Alta",T39="Catastrófico"),AND(L39="Muy Alta",T39="Catastrófico")),"EXTREMO","")))),"")</f>
        <v/>
      </c>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row>
    <row r="40" spans="1:49" ht="33.75" customHeight="1" x14ac:dyDescent="0.2">
      <c r="A40" s="182"/>
      <c r="B40" s="1108" t="s">
        <v>210</v>
      </c>
      <c r="C40" s="1622" t="s">
        <v>211</v>
      </c>
      <c r="D40" s="1622"/>
      <c r="E40" s="1622"/>
      <c r="F40" s="1622"/>
      <c r="G40" s="1622"/>
      <c r="H40" s="1622"/>
      <c r="I40" s="182"/>
      <c r="J40" s="182"/>
      <c r="K40" s="182"/>
      <c r="L40" s="182"/>
      <c r="M40" s="182"/>
      <c r="N40" s="182"/>
      <c r="O40" s="182"/>
      <c r="P40" s="182"/>
      <c r="Q40" s="182"/>
      <c r="R40" s="182"/>
      <c r="S40" s="182"/>
      <c r="T40" s="182"/>
      <c r="U40" s="1514"/>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row>
    <row r="41" spans="1:49" ht="408.75" customHeight="1" x14ac:dyDescent="0.2">
      <c r="A41" s="182"/>
      <c r="B41" s="2342" t="s">
        <v>212</v>
      </c>
      <c r="C41" s="2344" t="s">
        <v>948</v>
      </c>
      <c r="D41" s="2345"/>
      <c r="E41" s="2345"/>
      <c r="F41" s="2345"/>
      <c r="G41" s="2345"/>
      <c r="H41" s="2346"/>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row>
    <row r="42" spans="1:49" ht="409.5" customHeight="1" x14ac:dyDescent="0.2">
      <c r="A42" s="182"/>
      <c r="B42" s="2343"/>
      <c r="C42" s="2347"/>
      <c r="D42" s="2348"/>
      <c r="E42" s="2348"/>
      <c r="F42" s="2348"/>
      <c r="G42" s="2348"/>
      <c r="H42" s="2349"/>
      <c r="I42" s="182"/>
      <c r="J42" s="182"/>
      <c r="K42" s="182"/>
      <c r="L42" s="182"/>
      <c r="M42" s="182"/>
      <c r="N42" s="182"/>
      <c r="O42" s="182"/>
      <c r="P42" s="182"/>
      <c r="Q42" s="182"/>
      <c r="R42" s="182"/>
      <c r="S42" s="182"/>
      <c r="T42" s="182"/>
      <c r="U42" s="182"/>
      <c r="V42" s="182"/>
      <c r="W42" s="182"/>
      <c r="X42" s="182"/>
      <c r="Y42" s="182"/>
      <c r="AI42" s="182"/>
      <c r="AJ42" s="182"/>
      <c r="AK42" s="182"/>
      <c r="AL42" s="182"/>
      <c r="AM42" s="182"/>
      <c r="AN42" s="182"/>
      <c r="AO42" s="182"/>
      <c r="AP42" s="182"/>
      <c r="AQ42" s="182"/>
      <c r="AR42" s="182"/>
      <c r="AS42" s="182"/>
      <c r="AT42" s="182"/>
      <c r="AU42" s="182"/>
      <c r="AV42" s="182"/>
      <c r="AW42" s="182"/>
    </row>
    <row r="43" spans="1:49" ht="228" customHeight="1" x14ac:dyDescent="0.2">
      <c r="A43" s="182"/>
      <c r="B43" s="566" t="s">
        <v>1000</v>
      </c>
      <c r="C43" s="2350" t="s">
        <v>1021</v>
      </c>
      <c r="D43" s="2351"/>
      <c r="E43" s="2351"/>
      <c r="F43" s="2351"/>
      <c r="G43" s="2351"/>
      <c r="H43" s="2352"/>
      <c r="I43" s="182"/>
      <c r="J43" s="182"/>
      <c r="K43" s="182"/>
      <c r="L43" s="182"/>
      <c r="M43" s="182"/>
      <c r="N43" s="182"/>
      <c r="O43" s="182"/>
      <c r="P43" s="182"/>
      <c r="Q43" s="182"/>
      <c r="R43" s="182"/>
      <c r="S43" s="182"/>
      <c r="T43" s="182"/>
      <c r="U43" s="182"/>
      <c r="V43" s="182"/>
      <c r="W43" s="182"/>
      <c r="X43" s="182"/>
      <c r="Y43" s="182"/>
      <c r="AI43" s="182"/>
      <c r="AJ43" s="182"/>
      <c r="AK43" s="182"/>
      <c r="AL43" s="182"/>
      <c r="AM43" s="182"/>
      <c r="AN43" s="182"/>
      <c r="AO43" s="182"/>
      <c r="AP43" s="182"/>
      <c r="AQ43" s="182"/>
      <c r="AR43" s="182"/>
      <c r="AS43" s="182"/>
      <c r="AT43" s="182"/>
      <c r="AU43" s="182"/>
      <c r="AV43" s="182"/>
      <c r="AW43" s="182"/>
    </row>
    <row r="44" spans="1:49" x14ac:dyDescent="0.2">
      <c r="A44" s="182"/>
      <c r="B44" s="182"/>
      <c r="C44" s="182"/>
      <c r="D44" s="182"/>
      <c r="E44" s="182"/>
      <c r="F44" s="182"/>
      <c r="G44" s="182"/>
      <c r="H44" s="182"/>
      <c r="I44" s="182"/>
      <c r="J44" s="182"/>
      <c r="K44" s="182"/>
      <c r="L44" s="182"/>
      <c r="M44" s="182"/>
      <c r="N44" s="182"/>
      <c r="O44" s="182"/>
      <c r="P44" s="182"/>
      <c r="Q44" s="182"/>
      <c r="R44" s="182"/>
      <c r="S44" s="182"/>
      <c r="T44" s="182"/>
      <c r="AI44" s="182"/>
      <c r="AJ44" s="182"/>
      <c r="AK44" s="182"/>
      <c r="AL44" s="182"/>
      <c r="AM44" s="182"/>
      <c r="AN44" s="182"/>
      <c r="AO44" s="182"/>
      <c r="AP44" s="182"/>
      <c r="AQ44" s="182"/>
      <c r="AR44" s="182"/>
      <c r="AS44" s="182"/>
      <c r="AT44" s="182"/>
      <c r="AU44" s="182"/>
      <c r="AV44" s="182"/>
      <c r="AW44" s="182"/>
    </row>
    <row r="45" spans="1:49" x14ac:dyDescent="0.2">
      <c r="A45" s="182"/>
      <c r="B45" s="182"/>
      <c r="C45" s="182"/>
      <c r="D45" s="182"/>
      <c r="E45" s="182"/>
      <c r="F45" s="182"/>
      <c r="G45" s="182"/>
      <c r="H45" s="182"/>
      <c r="I45" s="182"/>
      <c r="J45" s="182"/>
      <c r="K45" s="182"/>
      <c r="L45" s="182"/>
      <c r="M45" s="182"/>
      <c r="N45" s="182"/>
      <c r="O45" s="182"/>
      <c r="P45" s="182"/>
      <c r="Q45" s="182"/>
      <c r="R45" s="182"/>
      <c r="S45" s="182"/>
      <c r="T45" s="182"/>
      <c r="AI45" s="182"/>
      <c r="AJ45" s="182"/>
      <c r="AK45" s="182"/>
      <c r="AL45" s="182"/>
      <c r="AM45" s="182"/>
      <c r="AN45" s="182"/>
      <c r="AO45" s="182"/>
      <c r="AP45" s="182"/>
      <c r="AQ45" s="182"/>
      <c r="AR45" s="182"/>
      <c r="AS45" s="182"/>
      <c r="AT45" s="182"/>
      <c r="AU45" s="182"/>
      <c r="AV45" s="182"/>
      <c r="AW45" s="182"/>
    </row>
    <row r="46" spans="1:49" x14ac:dyDescent="0.2">
      <c r="A46" s="182"/>
      <c r="B46" s="182"/>
      <c r="C46" s="182"/>
      <c r="D46" s="182"/>
      <c r="E46" s="182"/>
      <c r="F46" s="182"/>
      <c r="G46" s="182"/>
      <c r="H46" s="182"/>
      <c r="I46" s="182"/>
      <c r="J46" s="182"/>
      <c r="K46" s="182"/>
      <c r="L46" s="182"/>
      <c r="M46" s="182"/>
      <c r="N46" s="182"/>
      <c r="O46" s="182"/>
      <c r="P46" s="182"/>
      <c r="Q46" s="182"/>
      <c r="R46" s="182"/>
      <c r="S46" s="182"/>
      <c r="T46" s="182"/>
      <c r="AI46" s="182"/>
      <c r="AJ46" s="182"/>
      <c r="AK46" s="182"/>
      <c r="AL46" s="182"/>
      <c r="AM46" s="182"/>
      <c r="AN46" s="182"/>
      <c r="AO46" s="182"/>
      <c r="AP46" s="182"/>
      <c r="AQ46" s="182"/>
      <c r="AR46" s="182"/>
      <c r="AS46" s="182"/>
      <c r="AT46" s="182"/>
      <c r="AU46" s="182"/>
      <c r="AV46" s="182"/>
      <c r="AW46" s="182"/>
    </row>
    <row r="47" spans="1:49" x14ac:dyDescent="0.2">
      <c r="A47" s="182"/>
      <c r="B47" s="182"/>
      <c r="C47" s="182"/>
      <c r="D47" s="182"/>
      <c r="E47" s="182"/>
      <c r="F47" s="182"/>
      <c r="G47" s="182"/>
      <c r="H47" s="182"/>
      <c r="I47" s="182"/>
      <c r="J47" s="182"/>
      <c r="K47" s="182"/>
      <c r="L47" s="182"/>
      <c r="M47" s="182"/>
      <c r="N47" s="182"/>
      <c r="O47" s="182"/>
      <c r="P47" s="182"/>
      <c r="Q47" s="182"/>
      <c r="R47" s="182"/>
      <c r="S47" s="182"/>
      <c r="T47" s="182"/>
      <c r="AI47" s="182"/>
      <c r="AJ47" s="182"/>
      <c r="AK47" s="182"/>
      <c r="AL47" s="182"/>
      <c r="AM47" s="182"/>
      <c r="AN47" s="182"/>
      <c r="AO47" s="182"/>
      <c r="AP47" s="182"/>
      <c r="AQ47" s="182"/>
      <c r="AR47" s="182"/>
      <c r="AS47" s="182"/>
      <c r="AT47" s="182"/>
      <c r="AU47" s="182"/>
      <c r="AV47" s="182"/>
      <c r="AW47" s="182"/>
    </row>
    <row r="48" spans="1:49" x14ac:dyDescent="0.2">
      <c r="A48" s="182"/>
      <c r="B48" s="182"/>
      <c r="C48" s="182"/>
      <c r="D48" s="182"/>
      <c r="E48" s="182"/>
      <c r="F48" s="182"/>
      <c r="G48" s="182"/>
      <c r="H48" s="182"/>
      <c r="I48" s="182"/>
      <c r="J48" s="182"/>
      <c r="K48" s="182"/>
      <c r="L48" s="182"/>
      <c r="M48" s="182"/>
      <c r="N48" s="182"/>
      <c r="O48" s="182"/>
      <c r="P48" s="182"/>
      <c r="Q48" s="182"/>
      <c r="R48" s="182"/>
      <c r="S48" s="182"/>
      <c r="T48" s="182"/>
      <c r="AI48" s="182"/>
      <c r="AJ48" s="182"/>
      <c r="AK48" s="182"/>
      <c r="AL48" s="182"/>
      <c r="AM48" s="182"/>
      <c r="AN48" s="182"/>
      <c r="AO48" s="182"/>
      <c r="AP48" s="182"/>
      <c r="AQ48" s="182"/>
      <c r="AR48" s="182"/>
      <c r="AS48" s="182"/>
      <c r="AT48" s="182"/>
      <c r="AU48" s="182"/>
      <c r="AV48" s="182"/>
      <c r="AW48" s="182"/>
    </row>
    <row r="49" spans="1:49" x14ac:dyDescent="0.2">
      <c r="A49" s="182"/>
      <c r="B49" s="182"/>
      <c r="C49" s="182"/>
      <c r="D49" s="182"/>
      <c r="E49" s="182"/>
      <c r="F49" s="182"/>
      <c r="G49" s="182"/>
      <c r="H49" s="182"/>
      <c r="I49" s="182"/>
      <c r="J49" s="182"/>
      <c r="K49" s="182"/>
      <c r="L49" s="182"/>
      <c r="M49" s="182"/>
      <c r="N49" s="182"/>
      <c r="O49" s="182"/>
      <c r="P49" s="182"/>
      <c r="Q49" s="182"/>
      <c r="R49" s="182"/>
      <c r="S49" s="182"/>
      <c r="T49" s="182"/>
      <c r="AI49" s="182"/>
      <c r="AJ49" s="182"/>
      <c r="AK49" s="182"/>
      <c r="AL49" s="182"/>
      <c r="AM49" s="182"/>
      <c r="AN49" s="182"/>
      <c r="AO49" s="182"/>
      <c r="AP49" s="182"/>
      <c r="AQ49" s="182"/>
      <c r="AR49" s="182"/>
      <c r="AS49" s="182"/>
      <c r="AT49" s="182"/>
      <c r="AU49" s="182"/>
      <c r="AV49" s="182"/>
      <c r="AW49" s="182"/>
    </row>
    <row r="50" spans="1:49" x14ac:dyDescent="0.2">
      <c r="A50" s="182"/>
      <c r="B50" s="182"/>
      <c r="C50" s="182"/>
      <c r="D50" s="182"/>
      <c r="E50" s="182"/>
      <c r="F50" s="182"/>
      <c r="G50" s="182"/>
      <c r="H50" s="182"/>
      <c r="I50" s="182"/>
      <c r="J50" s="182"/>
      <c r="K50" s="182"/>
      <c r="L50" s="182"/>
      <c r="M50" s="182"/>
      <c r="N50" s="182"/>
      <c r="O50" s="182"/>
      <c r="P50" s="182"/>
      <c r="Q50" s="182"/>
      <c r="R50" s="182"/>
      <c r="S50" s="182"/>
      <c r="T50" s="182"/>
      <c r="AI50" s="182"/>
      <c r="AJ50" s="182"/>
      <c r="AK50" s="182"/>
      <c r="AL50" s="182"/>
      <c r="AM50" s="182"/>
      <c r="AN50" s="182"/>
      <c r="AO50" s="182"/>
      <c r="AP50" s="182"/>
      <c r="AQ50" s="182"/>
      <c r="AR50" s="182"/>
      <c r="AS50" s="182"/>
      <c r="AT50" s="182"/>
      <c r="AU50" s="182"/>
      <c r="AV50" s="182"/>
      <c r="AW50" s="182"/>
    </row>
    <row r="51" spans="1:49" x14ac:dyDescent="0.2">
      <c r="A51" s="182"/>
      <c r="B51" s="182"/>
      <c r="C51" s="182"/>
      <c r="D51" s="182"/>
      <c r="E51" s="182"/>
      <c r="F51" s="182"/>
      <c r="G51" s="182"/>
      <c r="H51" s="182"/>
      <c r="I51" s="182"/>
      <c r="J51" s="182"/>
      <c r="K51" s="182"/>
      <c r="L51" s="182"/>
      <c r="M51" s="182"/>
      <c r="N51" s="182"/>
      <c r="O51" s="182"/>
      <c r="P51" s="182"/>
      <c r="Q51" s="182"/>
      <c r="R51" s="182"/>
      <c r="S51" s="182"/>
      <c r="T51" s="182"/>
      <c r="AI51" s="182"/>
      <c r="AJ51" s="182"/>
      <c r="AK51" s="182"/>
      <c r="AL51" s="182"/>
      <c r="AM51" s="182"/>
      <c r="AN51" s="182"/>
      <c r="AO51" s="182"/>
      <c r="AP51" s="182"/>
      <c r="AQ51" s="182"/>
      <c r="AR51" s="182"/>
      <c r="AS51" s="182"/>
      <c r="AT51" s="182"/>
      <c r="AU51" s="182"/>
      <c r="AV51" s="182"/>
      <c r="AW51" s="182"/>
    </row>
    <row r="52" spans="1:49" x14ac:dyDescent="0.2">
      <c r="A52" s="182"/>
      <c r="B52" s="182"/>
      <c r="C52" s="182"/>
      <c r="D52" s="182"/>
      <c r="E52" s="182"/>
      <c r="F52" s="182"/>
      <c r="G52" s="182"/>
      <c r="H52" s="182"/>
      <c r="I52" s="182"/>
      <c r="K52" s="182"/>
      <c r="L52" s="182"/>
      <c r="M52" s="182"/>
      <c r="N52" s="182"/>
      <c r="O52" s="182"/>
      <c r="P52" s="182"/>
      <c r="Q52" s="182"/>
      <c r="R52" s="182"/>
      <c r="S52" s="182"/>
      <c r="T52" s="182"/>
      <c r="AI52" s="182"/>
      <c r="AJ52" s="182"/>
      <c r="AK52" s="182"/>
      <c r="AL52" s="182"/>
      <c r="AM52" s="182"/>
      <c r="AN52" s="182"/>
      <c r="AO52" s="182"/>
      <c r="AP52" s="182"/>
      <c r="AQ52" s="182"/>
      <c r="AR52" s="182"/>
      <c r="AS52" s="182"/>
      <c r="AT52" s="182"/>
      <c r="AU52" s="182"/>
      <c r="AV52" s="182"/>
      <c r="AW52" s="182"/>
    </row>
    <row r="53" spans="1:49" ht="15.75" x14ac:dyDescent="0.25">
      <c r="A53" s="182"/>
      <c r="B53" s="1640" t="s">
        <v>214</v>
      </c>
      <c r="C53" s="1640"/>
      <c r="D53" s="1640"/>
      <c r="E53" s="1640"/>
      <c r="F53" s="1640"/>
      <c r="G53" s="294"/>
      <c r="H53" s="294"/>
      <c r="I53" s="294"/>
      <c r="J53" s="294"/>
      <c r="K53" s="295" t="s">
        <v>215</v>
      </c>
      <c r="L53" s="295"/>
      <c r="M53" s="296"/>
      <c r="N53" s="296"/>
      <c r="O53" s="296"/>
      <c r="P53" s="296"/>
      <c r="Q53" s="182"/>
      <c r="R53" s="182"/>
      <c r="S53" s="182"/>
      <c r="T53" s="182"/>
      <c r="AI53" s="182"/>
      <c r="AJ53" s="182"/>
      <c r="AK53" s="182"/>
      <c r="AL53" s="182"/>
      <c r="AM53" s="182"/>
      <c r="AN53" s="182"/>
      <c r="AO53" s="182"/>
      <c r="AP53" s="182"/>
      <c r="AQ53" s="182"/>
      <c r="AR53" s="182"/>
      <c r="AS53" s="182"/>
      <c r="AT53" s="182"/>
      <c r="AU53" s="182"/>
      <c r="AV53" s="182"/>
      <c r="AW53" s="182"/>
    </row>
    <row r="54" spans="1:49" ht="15.75" x14ac:dyDescent="0.25">
      <c r="B54" s="294"/>
      <c r="C54" s="294"/>
      <c r="D54" s="294"/>
      <c r="E54" s="294"/>
      <c r="F54" s="294"/>
      <c r="G54" s="294"/>
      <c r="H54" s="294"/>
      <c r="I54" s="294"/>
      <c r="J54" s="294"/>
      <c r="K54" s="294"/>
      <c r="L54" s="294"/>
      <c r="M54" s="294"/>
      <c r="N54" s="294"/>
      <c r="O54" s="294"/>
      <c r="P54" s="294"/>
      <c r="AI54" s="182"/>
      <c r="AJ54" s="182"/>
      <c r="AK54" s="182"/>
      <c r="AL54" s="182"/>
      <c r="AM54" s="182"/>
      <c r="AN54" s="182"/>
      <c r="AO54" s="182"/>
      <c r="AP54" s="182"/>
      <c r="AQ54" s="182"/>
      <c r="AR54" s="182"/>
      <c r="AS54" s="182"/>
      <c r="AT54" s="182"/>
      <c r="AU54" s="182"/>
      <c r="AV54" s="182"/>
      <c r="AW54" s="182"/>
    </row>
    <row r="55" spans="1:49" ht="59.25" customHeight="1" x14ac:dyDescent="0.25">
      <c r="A55" s="182"/>
      <c r="B55" s="297"/>
      <c r="C55" s="298" t="s">
        <v>216</v>
      </c>
      <c r="D55" s="298" t="s">
        <v>217</v>
      </c>
      <c r="E55" s="299" t="s">
        <v>218</v>
      </c>
      <c r="F55" s="299" t="s">
        <v>219</v>
      </c>
      <c r="G55" s="182"/>
      <c r="H55" s="300"/>
      <c r="I55" s="294"/>
      <c r="J55" s="294"/>
      <c r="K55" s="301"/>
      <c r="L55" s="301"/>
      <c r="M55" s="298" t="s">
        <v>220</v>
      </c>
      <c r="N55" s="298" t="s">
        <v>221</v>
      </c>
      <c r="O55" s="302"/>
      <c r="P55" s="182"/>
      <c r="Q55" s="182"/>
      <c r="R55" s="182"/>
      <c r="S55" s="182"/>
      <c r="T55" s="182"/>
      <c r="AI55" s="182"/>
      <c r="AJ55" s="182"/>
      <c r="AK55" s="182"/>
      <c r="AL55" s="182"/>
      <c r="AM55" s="182"/>
      <c r="AN55" s="182"/>
      <c r="AO55" s="182"/>
      <c r="AP55" s="182"/>
      <c r="AQ55" s="182"/>
      <c r="AR55" s="182"/>
      <c r="AS55" s="182"/>
      <c r="AT55" s="182"/>
      <c r="AU55" s="182"/>
      <c r="AV55" s="182"/>
      <c r="AW55" s="182"/>
    </row>
    <row r="56" spans="1:49" ht="72.75" customHeight="1" x14ac:dyDescent="0.25">
      <c r="A56" s="182"/>
      <c r="B56" s="303" t="s">
        <v>222</v>
      </c>
      <c r="C56" s="304" t="s">
        <v>223</v>
      </c>
      <c r="D56" s="305">
        <v>0.2</v>
      </c>
      <c r="E56" s="306">
        <v>0</v>
      </c>
      <c r="F56" s="306">
        <v>2</v>
      </c>
      <c r="G56" s="182"/>
      <c r="H56" s="300"/>
      <c r="I56" s="294"/>
      <c r="J56" s="294"/>
      <c r="K56" s="307" t="s">
        <v>224</v>
      </c>
      <c r="L56" s="308">
        <v>0.2</v>
      </c>
      <c r="M56" s="309" t="s">
        <v>225</v>
      </c>
      <c r="N56" s="310" t="s">
        <v>226</v>
      </c>
      <c r="O56" s="311"/>
      <c r="P56" s="182"/>
      <c r="Q56" s="182"/>
      <c r="R56" s="182"/>
      <c r="S56" s="182"/>
      <c r="T56" s="182"/>
      <c r="AI56" s="182"/>
      <c r="AJ56" s="182"/>
      <c r="AK56" s="182"/>
      <c r="AL56" s="182"/>
      <c r="AM56" s="182"/>
      <c r="AN56" s="182"/>
      <c r="AO56" s="182"/>
      <c r="AP56" s="182"/>
      <c r="AQ56" s="182"/>
      <c r="AR56" s="182"/>
      <c r="AS56" s="182"/>
      <c r="AT56" s="182"/>
      <c r="AU56" s="182"/>
      <c r="AV56" s="182"/>
      <c r="AW56" s="182"/>
    </row>
    <row r="57" spans="1:49" ht="84" customHeight="1" x14ac:dyDescent="0.25">
      <c r="A57" s="182"/>
      <c r="B57" s="312" t="s">
        <v>227</v>
      </c>
      <c r="C57" s="304" t="s">
        <v>157</v>
      </c>
      <c r="D57" s="305">
        <v>0.4</v>
      </c>
      <c r="E57" s="306">
        <v>3</v>
      </c>
      <c r="F57" s="306">
        <v>24</v>
      </c>
      <c r="G57" s="182"/>
      <c r="H57" s="300"/>
      <c r="I57" s="294"/>
      <c r="J57" s="294"/>
      <c r="K57" s="313" t="s">
        <v>161</v>
      </c>
      <c r="L57" s="314">
        <v>0.4</v>
      </c>
      <c r="M57" s="315" t="s">
        <v>228</v>
      </c>
      <c r="N57" s="316" t="s">
        <v>160</v>
      </c>
      <c r="O57" s="317"/>
      <c r="P57" s="182"/>
      <c r="Q57" s="182"/>
      <c r="R57" s="182"/>
      <c r="S57" s="182"/>
      <c r="T57" s="182"/>
      <c r="AI57" s="182"/>
      <c r="AJ57" s="182"/>
      <c r="AK57" s="182"/>
      <c r="AL57" s="182"/>
      <c r="AM57" s="182"/>
      <c r="AN57" s="182"/>
      <c r="AO57" s="182"/>
      <c r="AP57" s="182"/>
      <c r="AQ57" s="182"/>
      <c r="AR57" s="182"/>
      <c r="AS57" s="182"/>
      <c r="AT57" s="182"/>
      <c r="AU57" s="182"/>
      <c r="AV57" s="182"/>
      <c r="AW57" s="182"/>
    </row>
    <row r="58" spans="1:49" ht="57" customHeight="1" x14ac:dyDescent="0.25">
      <c r="A58" s="182"/>
      <c r="B58" s="318" t="s">
        <v>229</v>
      </c>
      <c r="C58" s="304" t="s">
        <v>230</v>
      </c>
      <c r="D58" s="305">
        <v>0.6</v>
      </c>
      <c r="E58" s="306">
        <v>25</v>
      </c>
      <c r="F58" s="306">
        <v>500</v>
      </c>
      <c r="G58" s="182"/>
      <c r="H58" s="300"/>
      <c r="I58" s="294"/>
      <c r="J58" s="294"/>
      <c r="K58" s="319" t="s">
        <v>231</v>
      </c>
      <c r="L58" s="320">
        <v>0.6</v>
      </c>
      <c r="M58" s="309" t="s">
        <v>232</v>
      </c>
      <c r="N58" s="321" t="s">
        <v>200</v>
      </c>
      <c r="O58" s="311"/>
      <c r="P58" s="182"/>
      <c r="Q58" s="182"/>
      <c r="R58" s="182"/>
      <c r="S58" s="182"/>
      <c r="T58" s="182"/>
      <c r="AI58" s="182"/>
      <c r="AJ58" s="182"/>
      <c r="AK58" s="182"/>
      <c r="AL58" s="182"/>
      <c r="AM58" s="182"/>
      <c r="AN58" s="182"/>
      <c r="AO58" s="182"/>
      <c r="AP58" s="182"/>
      <c r="AQ58" s="182"/>
      <c r="AR58" s="182"/>
      <c r="AS58" s="182"/>
      <c r="AT58" s="182"/>
      <c r="AU58" s="182"/>
      <c r="AV58" s="182"/>
      <c r="AW58" s="182"/>
    </row>
    <row r="59" spans="1:49" ht="67.5" customHeight="1" x14ac:dyDescent="0.25">
      <c r="A59" s="182"/>
      <c r="B59" s="322" t="s">
        <v>233</v>
      </c>
      <c r="C59" s="304" t="s">
        <v>198</v>
      </c>
      <c r="D59" s="305">
        <v>0.8</v>
      </c>
      <c r="E59" s="306">
        <v>501</v>
      </c>
      <c r="F59" s="306">
        <v>5000</v>
      </c>
      <c r="G59" s="182"/>
      <c r="H59" s="300"/>
      <c r="I59" s="294"/>
      <c r="J59" s="294"/>
      <c r="K59" s="323" t="s">
        <v>234</v>
      </c>
      <c r="L59" s="324">
        <v>0.8</v>
      </c>
      <c r="M59" s="309" t="s">
        <v>235</v>
      </c>
      <c r="N59" s="316" t="s">
        <v>236</v>
      </c>
      <c r="O59" s="311"/>
      <c r="P59" s="182"/>
      <c r="Q59" s="182"/>
      <c r="R59" s="182"/>
      <c r="S59" s="182"/>
      <c r="T59" s="182"/>
    </row>
    <row r="60" spans="1:49" ht="76.5" customHeight="1" x14ac:dyDescent="0.25">
      <c r="A60" s="182"/>
      <c r="B60" s="325" t="s">
        <v>237</v>
      </c>
      <c r="C60" s="304" t="s">
        <v>238</v>
      </c>
      <c r="D60" s="305">
        <v>1</v>
      </c>
      <c r="E60" s="306">
        <v>5001</v>
      </c>
      <c r="F60" s="306"/>
      <c r="G60" s="182"/>
      <c r="H60" s="300"/>
      <c r="I60" s="294"/>
      <c r="J60" s="294"/>
      <c r="K60" s="326" t="s">
        <v>239</v>
      </c>
      <c r="L60" s="327">
        <v>1</v>
      </c>
      <c r="M60" s="309" t="s">
        <v>240</v>
      </c>
      <c r="N60" s="321" t="s">
        <v>241</v>
      </c>
      <c r="O60" s="311"/>
      <c r="P60" s="182"/>
      <c r="Q60" s="182"/>
      <c r="R60" s="182"/>
      <c r="S60" s="182"/>
      <c r="T60" s="182"/>
    </row>
    <row r="61" spans="1:49" ht="16.5" thickBot="1" x14ac:dyDescent="0.3">
      <c r="A61" s="182"/>
      <c r="B61" s="294"/>
      <c r="C61" s="294"/>
      <c r="D61" s="294"/>
      <c r="E61" s="294"/>
      <c r="F61" s="294"/>
      <c r="G61" s="294"/>
      <c r="H61" s="294"/>
      <c r="I61" s="294"/>
      <c r="J61" s="294"/>
      <c r="K61" s="328"/>
      <c r="L61" s="328"/>
      <c r="M61" s="113" t="s">
        <v>159</v>
      </c>
      <c r="N61" s="114" t="s">
        <v>159</v>
      </c>
      <c r="O61" s="329"/>
      <c r="P61" s="329"/>
      <c r="Q61" s="182"/>
      <c r="R61" s="182"/>
      <c r="S61" s="182"/>
      <c r="T61" s="182"/>
    </row>
    <row r="62" spans="1:49" ht="15.75" x14ac:dyDescent="0.25">
      <c r="A62" s="182"/>
      <c r="B62" s="330"/>
      <c r="C62" s="294"/>
      <c r="D62" s="294"/>
      <c r="E62" s="294"/>
      <c r="F62" s="294"/>
      <c r="G62" s="294"/>
      <c r="H62" s="294"/>
      <c r="I62" s="294"/>
      <c r="J62" s="294"/>
      <c r="K62" s="331"/>
      <c r="L62" s="331"/>
      <c r="M62" s="331"/>
      <c r="N62" s="331"/>
      <c r="O62" s="331"/>
      <c r="P62" s="331"/>
      <c r="Q62" s="182"/>
      <c r="R62" s="182"/>
      <c r="S62" s="182"/>
      <c r="T62" s="182"/>
    </row>
    <row r="63" spans="1:49" x14ac:dyDescent="0.2">
      <c r="A63" s="182"/>
      <c r="B63" s="182"/>
      <c r="C63" s="182"/>
      <c r="D63" s="182"/>
      <c r="E63" s="182"/>
      <c r="F63" s="182"/>
      <c r="G63" s="182"/>
      <c r="H63" s="182"/>
      <c r="I63" s="182"/>
      <c r="J63" s="182"/>
      <c r="K63" s="182"/>
      <c r="L63" s="182"/>
      <c r="M63" s="182"/>
      <c r="N63" s="182"/>
      <c r="O63" s="182"/>
      <c r="P63" s="182"/>
      <c r="Q63" s="182"/>
      <c r="R63" s="182"/>
      <c r="S63" s="182"/>
      <c r="T63" s="182"/>
    </row>
    <row r="64" spans="1:49" ht="32.25" customHeight="1" x14ac:dyDescent="0.2">
      <c r="A64" s="182"/>
      <c r="B64" s="182"/>
      <c r="C64" s="182"/>
      <c r="D64" s="182"/>
      <c r="E64" s="182"/>
      <c r="F64" s="182"/>
      <c r="G64" s="182"/>
      <c r="H64" s="182"/>
      <c r="I64" s="182"/>
      <c r="J64" s="182"/>
      <c r="K64" s="182"/>
      <c r="L64" s="182"/>
      <c r="M64" s="182"/>
      <c r="N64" s="182"/>
      <c r="O64" s="182"/>
      <c r="P64" s="182"/>
      <c r="Q64" s="182"/>
      <c r="R64" s="182"/>
      <c r="S64" s="182"/>
      <c r="T64" s="182"/>
    </row>
    <row r="65" spans="1:20" ht="15" thickBot="1" x14ac:dyDescent="0.25">
      <c r="A65" s="182"/>
      <c r="B65" s="182"/>
      <c r="C65" s="182"/>
      <c r="D65" s="182"/>
      <c r="E65" s="182"/>
      <c r="F65" s="182"/>
      <c r="G65" s="182"/>
      <c r="H65" s="182"/>
      <c r="I65" s="182"/>
      <c r="J65" s="182"/>
      <c r="K65" s="182"/>
      <c r="L65" s="182"/>
      <c r="M65" s="182"/>
      <c r="N65" s="182"/>
      <c r="O65" s="182"/>
      <c r="P65" s="182"/>
      <c r="Q65" s="182"/>
      <c r="R65" s="182"/>
      <c r="S65" s="182"/>
      <c r="T65" s="182"/>
    </row>
    <row r="66" spans="1:20" ht="24.95" customHeight="1" x14ac:dyDescent="0.2">
      <c r="A66" s="182"/>
      <c r="B66" s="115"/>
      <c r="C66" s="115"/>
      <c r="D66" s="116"/>
      <c r="E66" s="1701" t="s">
        <v>242</v>
      </c>
      <c r="F66" s="1701"/>
      <c r="G66" s="1701"/>
      <c r="H66" s="1701"/>
      <c r="I66" s="1702"/>
      <c r="J66" s="182"/>
      <c r="K66" s="182"/>
      <c r="L66" s="182"/>
      <c r="M66" s="182"/>
      <c r="N66" s="182"/>
      <c r="O66" s="182"/>
      <c r="P66" s="182"/>
      <c r="Q66" s="182"/>
      <c r="R66" s="182"/>
      <c r="S66" s="182"/>
      <c r="T66" s="182"/>
    </row>
    <row r="67" spans="1:20" ht="24.95" customHeight="1" x14ac:dyDescent="0.2">
      <c r="A67" s="182"/>
      <c r="B67" s="117"/>
      <c r="C67" s="117"/>
      <c r="D67" s="118"/>
      <c r="E67" s="119">
        <v>0.2</v>
      </c>
      <c r="F67" s="332">
        <v>0.4</v>
      </c>
      <c r="G67" s="119">
        <v>0.6</v>
      </c>
      <c r="H67" s="119">
        <v>0.8</v>
      </c>
      <c r="I67" s="120">
        <v>1</v>
      </c>
      <c r="J67" s="182"/>
      <c r="K67" s="182"/>
      <c r="L67" s="182"/>
      <c r="M67" s="182"/>
      <c r="N67" s="182"/>
      <c r="O67" s="182"/>
      <c r="P67" s="182"/>
      <c r="Q67" s="182"/>
    </row>
    <row r="68" spans="1:20" ht="24.95" customHeight="1" x14ac:dyDescent="0.2">
      <c r="A68" s="182"/>
      <c r="B68" s="117"/>
      <c r="C68" s="117"/>
      <c r="D68" s="121"/>
      <c r="E68" s="333" t="s">
        <v>243</v>
      </c>
      <c r="F68" s="334" t="s">
        <v>161</v>
      </c>
      <c r="G68" s="333" t="s">
        <v>201</v>
      </c>
      <c r="H68" s="333" t="s">
        <v>244</v>
      </c>
      <c r="I68" s="335" t="s">
        <v>239</v>
      </c>
      <c r="J68" s="182"/>
      <c r="K68" s="182"/>
      <c r="L68" s="182"/>
      <c r="M68" s="182"/>
      <c r="N68" s="182"/>
      <c r="O68" s="182"/>
      <c r="P68" s="182"/>
      <c r="Q68" s="182"/>
    </row>
    <row r="69" spans="1:20" ht="24.95" customHeight="1" x14ac:dyDescent="0.2">
      <c r="A69" s="182"/>
      <c r="B69" s="1703" t="s">
        <v>217</v>
      </c>
      <c r="C69" s="123">
        <v>1</v>
      </c>
      <c r="D69" s="333" t="s">
        <v>237</v>
      </c>
      <c r="E69" s="336" t="s">
        <v>245</v>
      </c>
      <c r="F69" s="336" t="s">
        <v>245</v>
      </c>
      <c r="G69" s="336" t="s">
        <v>245</v>
      </c>
      <c r="H69" s="336" t="s">
        <v>245</v>
      </c>
      <c r="I69" s="337" t="s">
        <v>246</v>
      </c>
      <c r="J69" s="182"/>
      <c r="K69" s="182"/>
      <c r="L69" s="182"/>
      <c r="M69" s="182"/>
      <c r="N69" s="182"/>
      <c r="O69" s="182"/>
      <c r="P69" s="182"/>
      <c r="Q69" s="182"/>
    </row>
    <row r="70" spans="1:20" ht="24.95" customHeight="1" x14ac:dyDescent="0.2">
      <c r="A70" s="182"/>
      <c r="B70" s="1703"/>
      <c r="C70" s="123">
        <v>0.8</v>
      </c>
      <c r="D70" s="333" t="s">
        <v>233</v>
      </c>
      <c r="E70" s="338" t="s">
        <v>201</v>
      </c>
      <c r="F70" s="338" t="s">
        <v>201</v>
      </c>
      <c r="G70" s="336" t="s">
        <v>245</v>
      </c>
      <c r="H70" s="336" t="s">
        <v>245</v>
      </c>
      <c r="I70" s="337" t="s">
        <v>246</v>
      </c>
      <c r="J70" s="182"/>
      <c r="K70" s="182"/>
      <c r="L70" s="182"/>
      <c r="M70" s="182"/>
      <c r="N70" s="182"/>
      <c r="O70" s="182"/>
      <c r="P70" s="182"/>
      <c r="Q70" s="182"/>
    </row>
    <row r="71" spans="1:20" ht="24.95" customHeight="1" x14ac:dyDescent="0.2">
      <c r="A71" s="182"/>
      <c r="B71" s="1703"/>
      <c r="C71" s="123">
        <v>0.6</v>
      </c>
      <c r="D71" s="333" t="s">
        <v>229</v>
      </c>
      <c r="E71" s="338" t="s">
        <v>201</v>
      </c>
      <c r="F71" s="338" t="s">
        <v>201</v>
      </c>
      <c r="G71" s="338" t="s">
        <v>201</v>
      </c>
      <c r="H71" s="336" t="s">
        <v>245</v>
      </c>
      <c r="I71" s="337" t="s">
        <v>246</v>
      </c>
      <c r="J71" s="182"/>
      <c r="K71" s="182"/>
      <c r="L71" s="182"/>
      <c r="M71" s="182"/>
      <c r="N71" s="182"/>
      <c r="O71" s="182"/>
      <c r="P71" s="182"/>
      <c r="Q71" s="182"/>
    </row>
    <row r="72" spans="1:20" ht="24.95" customHeight="1" x14ac:dyDescent="0.2">
      <c r="A72" s="182"/>
      <c r="B72" s="1703"/>
      <c r="C72" s="123">
        <v>0.4</v>
      </c>
      <c r="D72" s="339" t="s">
        <v>227</v>
      </c>
      <c r="E72" s="340" t="s">
        <v>176</v>
      </c>
      <c r="F72" s="338" t="s">
        <v>201</v>
      </c>
      <c r="G72" s="338" t="s">
        <v>201</v>
      </c>
      <c r="H72" s="336" t="s">
        <v>245</v>
      </c>
      <c r="I72" s="335" t="s">
        <v>246</v>
      </c>
      <c r="J72" s="182"/>
      <c r="K72" s="182"/>
      <c r="L72" s="182"/>
      <c r="M72" s="182"/>
      <c r="N72" s="182"/>
      <c r="O72" s="182"/>
      <c r="P72" s="182"/>
      <c r="Q72" s="182"/>
    </row>
    <row r="73" spans="1:20" ht="24.95" customHeight="1" thickBot="1" x14ac:dyDescent="0.25">
      <c r="A73" s="182"/>
      <c r="B73" s="1704"/>
      <c r="C73" s="128">
        <v>0.2</v>
      </c>
      <c r="D73" s="341" t="s">
        <v>222</v>
      </c>
      <c r="E73" s="342" t="s">
        <v>176</v>
      </c>
      <c r="F73" s="342" t="s">
        <v>176</v>
      </c>
      <c r="G73" s="343" t="s">
        <v>201</v>
      </c>
      <c r="H73" s="344" t="s">
        <v>245</v>
      </c>
      <c r="I73" s="345" t="s">
        <v>246</v>
      </c>
      <c r="J73" s="182"/>
      <c r="K73" s="182"/>
      <c r="L73" s="182"/>
      <c r="M73" s="182"/>
      <c r="N73" s="182"/>
      <c r="O73" s="182"/>
      <c r="P73" s="182"/>
      <c r="Q73" s="182"/>
    </row>
    <row r="74" spans="1:20" x14ac:dyDescent="0.2">
      <c r="A74" s="182"/>
      <c r="B74" s="182"/>
      <c r="C74" s="182"/>
      <c r="D74" s="182"/>
      <c r="E74" s="182"/>
      <c r="F74" s="182"/>
      <c r="G74" s="182"/>
      <c r="H74" s="182"/>
      <c r="I74" s="182"/>
      <c r="J74" s="182"/>
      <c r="K74" s="182"/>
      <c r="L74" s="182"/>
      <c r="M74" s="182"/>
      <c r="N74" s="182"/>
      <c r="O74" s="182"/>
      <c r="P74" s="182"/>
      <c r="Q74" s="182"/>
    </row>
    <row r="75" spans="1:20" x14ac:dyDescent="0.2">
      <c r="A75" s="182"/>
      <c r="B75" s="182"/>
      <c r="C75" s="182"/>
      <c r="D75" s="182"/>
      <c r="E75" s="182"/>
      <c r="F75" s="182"/>
      <c r="G75" s="182"/>
      <c r="H75" s="182"/>
      <c r="I75" s="182"/>
      <c r="J75" s="182"/>
      <c r="K75" s="182"/>
      <c r="L75" s="182"/>
      <c r="M75" s="182"/>
      <c r="N75" s="182"/>
      <c r="O75" s="182"/>
      <c r="P75" s="182"/>
      <c r="Q75" s="182"/>
    </row>
    <row r="76" spans="1:20" x14ac:dyDescent="0.2">
      <c r="B76" s="182"/>
      <c r="C76" s="182"/>
      <c r="D76" s="182"/>
      <c r="E76" s="182"/>
      <c r="F76" s="182"/>
      <c r="G76" s="182"/>
      <c r="H76" s="182"/>
      <c r="I76" s="182"/>
      <c r="J76" s="182"/>
      <c r="K76" s="182"/>
      <c r="L76" s="182"/>
      <c r="M76" s="182"/>
      <c r="N76" s="182"/>
      <c r="O76" s="182"/>
      <c r="P76" s="182"/>
      <c r="Q76" s="182"/>
    </row>
  </sheetData>
  <mergeCells count="124">
    <mergeCell ref="B41:B42"/>
    <mergeCell ref="C41:H42"/>
    <mergeCell ref="C43:H43"/>
    <mergeCell ref="B53:F53"/>
    <mergeCell ref="E66:I66"/>
    <mergeCell ref="B69:B73"/>
    <mergeCell ref="U30:U35"/>
    <mergeCell ref="W30:W35"/>
    <mergeCell ref="AR30:AR35"/>
    <mergeCell ref="AW30:AW35"/>
    <mergeCell ref="B39:H39"/>
    <mergeCell ref="U39:U40"/>
    <mergeCell ref="C40:H40"/>
    <mergeCell ref="O30:O35"/>
    <mergeCell ref="P30:P35"/>
    <mergeCell ref="Q30:Q35"/>
    <mergeCell ref="R30:R35"/>
    <mergeCell ref="S30:S35"/>
    <mergeCell ref="T30:T35"/>
    <mergeCell ref="I30:I35"/>
    <mergeCell ref="J30:J35"/>
    <mergeCell ref="K30:K35"/>
    <mergeCell ref="L30:L35"/>
    <mergeCell ref="M30:M35"/>
    <mergeCell ref="N30:N35"/>
    <mergeCell ref="AR26:AR27"/>
    <mergeCell ref="AS26:AV27"/>
    <mergeCell ref="AW26:AW27"/>
    <mergeCell ref="C30:C35"/>
    <mergeCell ref="D30:D35"/>
    <mergeCell ref="E30:E35"/>
    <mergeCell ref="F30:F35"/>
    <mergeCell ref="G30:G35"/>
    <mergeCell ref="H30:H35"/>
    <mergeCell ref="P26:P27"/>
    <mergeCell ref="Q26:Q27"/>
    <mergeCell ref="R26:R27"/>
    <mergeCell ref="S26:S27"/>
    <mergeCell ref="T26:T27"/>
    <mergeCell ref="U26:U27"/>
    <mergeCell ref="I26:I27"/>
    <mergeCell ref="J26:J27"/>
    <mergeCell ref="K26:K27"/>
    <mergeCell ref="L26:L27"/>
    <mergeCell ref="M26:M27"/>
    <mergeCell ref="O26:O27"/>
    <mergeCell ref="C26:C27"/>
    <mergeCell ref="D26:D27"/>
    <mergeCell ref="AS30:AV35"/>
    <mergeCell ref="AV20:AV22"/>
    <mergeCell ref="AW20:AW25"/>
    <mergeCell ref="W23:W24"/>
    <mergeCell ref="AA23:AA24"/>
    <mergeCell ref="AB23:AB24"/>
    <mergeCell ref="AC23:AC24"/>
    <mergeCell ref="AS23:AS25"/>
    <mergeCell ref="AT23:AT25"/>
    <mergeCell ref="AU23:AU25"/>
    <mergeCell ref="AV23:AV25"/>
    <mergeCell ref="W20:W22"/>
    <mergeCell ref="AR20:AR25"/>
    <mergeCell ref="AS20:AS22"/>
    <mergeCell ref="AT20:AT22"/>
    <mergeCell ref="AU20:AU22"/>
    <mergeCell ref="T20:T25"/>
    <mergeCell ref="I20:I25"/>
    <mergeCell ref="J20:J25"/>
    <mergeCell ref="K20:K25"/>
    <mergeCell ref="L20:L25"/>
    <mergeCell ref="M20:M25"/>
    <mergeCell ref="N20:N25"/>
    <mergeCell ref="AD18:AD19"/>
    <mergeCell ref="E26:E27"/>
    <mergeCell ref="F26:F27"/>
    <mergeCell ref="G26:G27"/>
    <mergeCell ref="H26:H27"/>
    <mergeCell ref="U20:U25"/>
    <mergeCell ref="O20:O25"/>
    <mergeCell ref="P20:P25"/>
    <mergeCell ref="Q20:Q25"/>
    <mergeCell ref="R20:R25"/>
    <mergeCell ref="W26:W27"/>
    <mergeCell ref="B20:B35"/>
    <mergeCell ref="C20:C25"/>
    <mergeCell ref="D20:D25"/>
    <mergeCell ref="E20:E25"/>
    <mergeCell ref="F20:F25"/>
    <mergeCell ref="G20:G25"/>
    <mergeCell ref="H20:H25"/>
    <mergeCell ref="H17:H19"/>
    <mergeCell ref="S20:S25"/>
    <mergeCell ref="AS17:AS19"/>
    <mergeCell ref="AT17:AT19"/>
    <mergeCell ref="AU17:AU19"/>
    <mergeCell ref="AV17:AV19"/>
    <mergeCell ref="AW17:AW19"/>
    <mergeCell ref="I18:L18"/>
    <mergeCell ref="M18:T18"/>
    <mergeCell ref="W18:W19"/>
    <mergeCell ref="X18:X19"/>
    <mergeCell ref="Y18:Y19"/>
    <mergeCell ref="I17:T17"/>
    <mergeCell ref="U17:U19"/>
    <mergeCell ref="V17:V19"/>
    <mergeCell ref="W17:AJ17"/>
    <mergeCell ref="AK17:AR18"/>
    <mergeCell ref="Z18:Z19"/>
    <mergeCell ref="AA18:AA19"/>
    <mergeCell ref="AB18:AB19"/>
    <mergeCell ref="AC18:AC19"/>
    <mergeCell ref="AE18:AE19"/>
    <mergeCell ref="AF18:AJ18"/>
    <mergeCell ref="H10:I10"/>
    <mergeCell ref="K10:L10"/>
    <mergeCell ref="B14:E14"/>
    <mergeCell ref="B15:E15"/>
    <mergeCell ref="B17:B19"/>
    <mergeCell ref="C17:C19"/>
    <mergeCell ref="D17:D19"/>
    <mergeCell ref="E17:G18"/>
    <mergeCell ref="B4:C7"/>
    <mergeCell ref="D4:G5"/>
    <mergeCell ref="D6:G7"/>
    <mergeCell ref="B10:E10"/>
  </mergeCells>
  <conditionalFormatting sqref="L26">
    <cfRule type="containsText" dxfId="57" priority="52" operator="containsText" text="MUY BAJA">
      <formula>NOT(ISERROR(SEARCH("MUY BAJA",L26)))</formula>
    </cfRule>
    <cfRule type="containsText" dxfId="56" priority="53" operator="containsText" text="MUY ALTA">
      <formula>NOT(ISERROR(SEARCH("MUY ALTA",L26)))</formula>
    </cfRule>
    <cfRule type="containsText" dxfId="55" priority="54" operator="containsText" text="MUY ALTA ">
      <formula>NOT(ISERROR(SEARCH("MUY ALTA ",L26)))</formula>
    </cfRule>
    <cfRule type="containsText" dxfId="54" priority="55" operator="containsText" text="ALTA">
      <formula>NOT(ISERROR(SEARCH("ALTA",L26)))</formula>
    </cfRule>
    <cfRule type="containsText" dxfId="53" priority="56" operator="containsText" text="BAJA">
      <formula>NOT(ISERROR(SEARCH("BAJA",L26)))</formula>
    </cfRule>
    <cfRule type="containsText" dxfId="52" priority="57" operator="containsText" text="MUY BAJA">
      <formula>NOT(ISERROR(SEARCH("MUY BAJA",L26)))</formula>
    </cfRule>
    <cfRule type="containsText" dxfId="51" priority="58" operator="containsText" text="MEDIA">
      <formula>NOT(ISERROR(SEARCH("MEDIA",L26)))</formula>
    </cfRule>
  </conditionalFormatting>
  <conditionalFormatting sqref="L28">
    <cfRule type="containsText" dxfId="50" priority="45" operator="containsText" text="MUY BAJA">
      <formula>NOT(ISERROR(SEARCH("MUY BAJA",L28)))</formula>
    </cfRule>
    <cfRule type="containsText" dxfId="49" priority="46" operator="containsText" text="MUY ALTA">
      <formula>NOT(ISERROR(SEARCH("MUY ALTA",L28)))</formula>
    </cfRule>
    <cfRule type="containsText" dxfId="48" priority="47" operator="containsText" text="MUY ALTA ">
      <formula>NOT(ISERROR(SEARCH("MUY ALTA ",L28)))</formula>
    </cfRule>
    <cfRule type="containsText" dxfId="47" priority="48" operator="containsText" text="ALTA">
      <formula>NOT(ISERROR(SEARCH("ALTA",L28)))</formula>
    </cfRule>
    <cfRule type="containsText" dxfId="46" priority="49" operator="containsText" text="BAJA">
      <formula>NOT(ISERROR(SEARCH("BAJA",L28)))</formula>
    </cfRule>
    <cfRule type="containsText" dxfId="45" priority="50" operator="containsText" text="MUY BAJA">
      <formula>NOT(ISERROR(SEARCH("MUY BAJA",L28)))</formula>
    </cfRule>
    <cfRule type="containsText" dxfId="44" priority="51" operator="containsText" text="MEDIA">
      <formula>NOT(ISERROR(SEARCH("MEDIA",L28)))</formula>
    </cfRule>
  </conditionalFormatting>
  <conditionalFormatting sqref="O28 R28">
    <cfRule type="containsText" dxfId="43" priority="39" operator="containsText" text="CATASTRÓFICO">
      <formula>NOT(ISERROR(SEARCH("CATASTRÓFICO",O28)))</formula>
    </cfRule>
    <cfRule type="containsText" dxfId="42" priority="40" operator="containsText" text="CATASTROFICO">
      <formula>NOT(ISERROR(SEARCH("CATASTROFICO",O28)))</formula>
    </cfRule>
    <cfRule type="containsText" dxfId="41" priority="41" operator="containsText" text="MAYOR">
      <formula>NOT(ISERROR(SEARCH("MAYOR",O28)))</formula>
    </cfRule>
    <cfRule type="containsText" dxfId="40" priority="42" operator="containsText" text="MODERADO">
      <formula>NOT(ISERROR(SEARCH("MODERADO",O28)))</formula>
    </cfRule>
    <cfRule type="containsText" dxfId="39" priority="43" operator="containsText" text="MENOR">
      <formula>NOT(ISERROR(SEARCH("MENOR",O28)))</formula>
    </cfRule>
    <cfRule type="containsText" dxfId="38" priority="44" operator="containsText" text="LEVE">
      <formula>NOT(ISERROR(SEARCH("LEVE",O28)))</formula>
    </cfRule>
  </conditionalFormatting>
  <conditionalFormatting sqref="T28">
    <cfRule type="containsText" dxfId="37" priority="34" operator="containsText" text="CATASTRÓFICO">
      <formula>NOT(ISERROR(SEARCH("CATASTRÓFICO",T28)))</formula>
    </cfRule>
    <cfRule type="containsText" dxfId="36" priority="35" operator="containsText" text="MAYOR">
      <formula>NOT(ISERROR(SEARCH("MAYOR",T28)))</formula>
    </cfRule>
    <cfRule type="containsText" dxfId="35" priority="36" operator="containsText" text="MODERADO">
      <formula>NOT(ISERROR(SEARCH("MODERADO",T28)))</formula>
    </cfRule>
    <cfRule type="containsText" dxfId="34" priority="37" operator="containsText" text="MENOR">
      <formula>NOT(ISERROR(SEARCH("MENOR",T28)))</formula>
    </cfRule>
    <cfRule type="containsText" dxfId="33" priority="38" operator="containsText" text="LEVE">
      <formula>NOT(ISERROR(SEARCH("LEVE",T28)))</formula>
    </cfRule>
  </conditionalFormatting>
  <conditionalFormatting sqref="O28 R28">
    <cfRule type="containsBlanks" dxfId="32" priority="33">
      <formula>LEN(TRIM(O28))=0</formula>
    </cfRule>
  </conditionalFormatting>
  <conditionalFormatting sqref="U28">
    <cfRule type="containsText" dxfId="31" priority="28" operator="containsText" text="EXTREMO">
      <formula>NOT(ISERROR(SEARCH("EXTREMO",U28)))</formula>
    </cfRule>
    <cfRule type="containsText" dxfId="30" priority="29" operator="containsText" text="ALTO">
      <formula>NOT(ISERROR(SEARCH("ALTO",U28)))</formula>
    </cfRule>
    <cfRule type="containsText" dxfId="29" priority="30" operator="containsText" text="MODERADO">
      <formula>NOT(ISERROR(SEARCH("MODERADO",U28)))</formula>
    </cfRule>
    <cfRule type="containsText" dxfId="28" priority="31" operator="containsText" text="BAJO">
      <formula>NOT(ISERROR(SEARCH("BAJO",U28)))</formula>
    </cfRule>
    <cfRule type="containsText" dxfId="27" priority="32" operator="containsText" text="BAJO">
      <formula>NOT(ISERROR(SEARCH("BAJO",U28)))</formula>
    </cfRule>
  </conditionalFormatting>
  <conditionalFormatting sqref="AM28">
    <cfRule type="containsText" dxfId="26" priority="22" operator="containsText" text="MUY ALTA ">
      <formula>NOT(ISERROR(SEARCH("MUY ALTA ",AM28)))</formula>
    </cfRule>
    <cfRule type="containsText" dxfId="25" priority="23" operator="containsText" text="ALTA">
      <formula>NOT(ISERROR(SEARCH("ALTA",AM28)))</formula>
    </cfRule>
    <cfRule type="containsText" dxfId="24" priority="24" operator="containsText" text="MEDIA">
      <formula>NOT(ISERROR(SEARCH("MEDIA",AM28)))</formula>
    </cfRule>
    <cfRule type="containsText" dxfId="23" priority="25" operator="containsText" text="BAJA">
      <formula>NOT(ISERROR(SEARCH("BAJA",AM28)))</formula>
    </cfRule>
    <cfRule type="containsText" dxfId="22" priority="26" operator="containsText" text="MUY BAJA">
      <formula>NOT(ISERROR(SEARCH("MUY BAJA",AM28)))</formula>
    </cfRule>
    <cfRule type="containsText" dxfId="21" priority="27" operator="containsText" text="MUY BAJA ">
      <formula>NOT(ISERROR(SEARCH("MUY BAJA ",AM28)))</formula>
    </cfRule>
  </conditionalFormatting>
  <conditionalFormatting sqref="AM28">
    <cfRule type="containsText" dxfId="20" priority="21" operator="containsText" text="MUY BAJA ">
      <formula>NOT(ISERROR(SEARCH("MUY BAJA ",AM28)))</formula>
    </cfRule>
  </conditionalFormatting>
  <conditionalFormatting sqref="AM28">
    <cfRule type="containsText" dxfId="19" priority="20" operator="containsText" text="MUY BAJA">
      <formula>NOT(ISERROR(SEARCH("MUY BAJA",AM28)))</formula>
    </cfRule>
  </conditionalFormatting>
  <conditionalFormatting sqref="AN28:AO28">
    <cfRule type="containsText" dxfId="18" priority="15" operator="containsText" text="CATASTRÓFICO">
      <formula>NOT(ISERROR(SEARCH("CATASTRÓFICO",AN28)))</formula>
    </cfRule>
    <cfRule type="containsText" dxfId="17" priority="16" operator="containsText" text="MAYOR">
      <formula>NOT(ISERROR(SEARCH("MAYOR",AN28)))</formula>
    </cfRule>
    <cfRule type="containsText" dxfId="16" priority="17" operator="containsText" text="MODERADO">
      <formula>NOT(ISERROR(SEARCH("MODERADO",AN28)))</formula>
    </cfRule>
    <cfRule type="containsText" dxfId="15" priority="18" operator="containsText" text="MENOR ">
      <formula>NOT(ISERROR(SEARCH("MENOR ",AN28)))</formula>
    </cfRule>
    <cfRule type="containsText" dxfId="14" priority="19" operator="containsText" text="LEVE">
      <formula>NOT(ISERROR(SEARCH("LEVE",AN28)))</formula>
    </cfRule>
  </conditionalFormatting>
  <conditionalFormatting sqref="AN28:AO28">
    <cfRule type="containsText" dxfId="13" priority="13" operator="containsText" text="MENOR">
      <formula>NOT(ISERROR(SEARCH("MENOR",AN28)))</formula>
    </cfRule>
    <cfRule type="containsText" dxfId="12" priority="14" operator="containsText" text="MENOR">
      <formula>NOT(ISERROR(SEARCH("MENOR",AN28)))</formula>
    </cfRule>
  </conditionalFormatting>
  <conditionalFormatting sqref="T29">
    <cfRule type="containsText" dxfId="11" priority="8" operator="containsText" text="CATASTRÓFICO">
      <formula>NOT(ISERROR(SEARCH("CATASTRÓFICO",T29)))</formula>
    </cfRule>
    <cfRule type="containsText" dxfId="10" priority="9" operator="containsText" text="MAYOR">
      <formula>NOT(ISERROR(SEARCH("MAYOR",T29)))</formula>
    </cfRule>
    <cfRule type="containsText" dxfId="9" priority="10" operator="containsText" text="MODERADO">
      <formula>NOT(ISERROR(SEARCH("MODERADO",T29)))</formula>
    </cfRule>
    <cfRule type="containsText" dxfId="8" priority="11" operator="containsText" text="MENOR">
      <formula>NOT(ISERROR(SEARCH("MENOR",T29)))</formula>
    </cfRule>
    <cfRule type="containsText" dxfId="7" priority="12" operator="containsText" text="LEVE">
      <formula>NOT(ISERROR(SEARCH("LEVE",T29)))</formula>
    </cfRule>
  </conditionalFormatting>
  <conditionalFormatting sqref="R29">
    <cfRule type="containsText" dxfId="6" priority="2" operator="containsText" text="CATASTRÓFICO">
      <formula>NOT(ISERROR(SEARCH("CATASTRÓFICO",R29)))</formula>
    </cfRule>
    <cfRule type="containsText" dxfId="5" priority="3" operator="containsText" text="CATASTROFICO">
      <formula>NOT(ISERROR(SEARCH("CATASTROFICO",R29)))</formula>
    </cfRule>
    <cfRule type="containsText" dxfId="4" priority="4" operator="containsText" text="MAYOR">
      <formula>NOT(ISERROR(SEARCH("MAYOR",R29)))</formula>
    </cfRule>
    <cfRule type="containsText" dxfId="3" priority="5" operator="containsText" text="MODERADO">
      <formula>NOT(ISERROR(SEARCH("MODERADO",R29)))</formula>
    </cfRule>
    <cfRule type="containsText" dxfId="2" priority="6" operator="containsText" text="MENOR">
      <formula>NOT(ISERROR(SEARCH("MENOR",R29)))</formula>
    </cfRule>
    <cfRule type="containsText" dxfId="1" priority="7" operator="containsText" text="LEVE">
      <formula>NOT(ISERROR(SEARCH("LEVE",R29)))</formula>
    </cfRule>
  </conditionalFormatting>
  <conditionalFormatting sqref="R29">
    <cfRule type="containsBlanks" dxfId="0" priority="1">
      <formula>LEN(TRIM(R29))=0</formula>
    </cfRule>
  </conditionalFormatting>
  <dataValidations count="7">
    <dataValidation type="list" allowBlank="1" showInputMessage="1" showErrorMessage="1" sqref="J29">
      <formula1>$C$60:$C$64</formula1>
    </dataValidation>
    <dataValidation type="list" allowBlank="1" showInputMessage="1" showErrorMessage="1" sqref="P29">
      <formula1>$N$51:$N$56</formula1>
    </dataValidation>
    <dataValidation type="list" allowBlank="1" showInputMessage="1" showErrorMessage="1" sqref="P28">
      <formula1>$N$47:$N$52</formula1>
    </dataValidation>
    <dataValidation type="list" allowBlank="1" showInputMessage="1" showErrorMessage="1" sqref="M26">
      <formula1>$M$49:$M$54</formula1>
    </dataValidation>
    <dataValidation type="list" allowBlank="1" showInputMessage="1" showErrorMessage="1" sqref="M20 M28 M30:M38">
      <formula1>$M$56:$M$61</formula1>
    </dataValidation>
    <dataValidation type="list" allowBlank="1" showInputMessage="1" showErrorMessage="1" sqref="P20 P26:P27 P30:P38">
      <formula1>$N$56:$N$61</formula1>
    </dataValidation>
    <dataValidation type="list" allowBlank="1" showInputMessage="1" showErrorMessage="1" sqref="J20 J26:J28 J30:J35">
      <formula1>$C$56:$C$60</formula1>
    </dataValidation>
  </dataValidations>
  <pageMargins left="0.7" right="0.7" top="0.75" bottom="0.75" header="0.3" footer="0.3"/>
  <pageSetup scale="10" orientation="portrait" r:id="rId1"/>
  <rowBreaks count="1" manualBreakCount="1">
    <brk id="37" max="16383" man="1"/>
  </rowBreaks>
  <colBreaks count="2" manualBreakCount="2">
    <brk id="21" max="1048575" man="1"/>
    <brk id="25" max="78"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'C:\Users\sebastian\Downloads\DOCUMENTOS  BOMBEROS\contextos elaborados\FINALES\mapas\[MATRIZ RIESGOS GESTION 2025  REDUCCION 07012025.xlsx]FORMULAS '!#REF!</xm:f>
          </x14:formula1>
          <xm:sqref>AF29:AF35 AH29:AJ35 AD30</xm:sqref>
        </x14:dataValidation>
        <x14:dataValidation type="list" allowBlank="1" showInputMessage="1" showErrorMessage="1">
          <x14:formula1>
            <xm:f>'https://bomberosbog-my.sharepoint.com/personal/etorres_bomberosbogota_gov_co/Documents/ARCHIVOS ANDREA/Datos adjuntos/[MATRIZ RIESGOS GESTION EVALUACION  TODOS.xlsx]FORMULAS '!#REF!</xm:f>
          </x14:formula1>
          <xm:sqref>AD29</xm:sqref>
        </x14:dataValidation>
        <x14:dataValidation type="list" allowBlank="1" showInputMessage="1" showErrorMessage="1">
          <x14:formula1>
            <xm:f>'C:\Users\sebastian\Downloads\DOCUMENTOS  BOMBEROS\contextos elaborados\AJUSTES\[EVALUACION Y CONTROL.xlsx]FORMULAS '!#REF!</xm:f>
          </x14:formula1>
          <xm:sqref>H29</xm:sqref>
        </x14:dataValidation>
        <x14:dataValidation type="list" allowBlank="1" showInputMessage="1" showErrorMessage="1">
          <x14:formula1>
            <xm:f>'C:\Users\sebastian\Downloads\DOCUMENTOS  BOMBEROS\contextos elaborados\FINALES\mapas\EVALUACION\[MATRIZ RIESGOS GESTION 2025 CONTROL INTERNO.xlsx]FORMULAS '!#REF!</xm:f>
          </x14:formula1>
          <xm:sqref>AH28:AJ28 AF28 AD28 C28</xm:sqref>
        </x14:dataValidation>
        <x14:dataValidation type="list" allowBlank="1" showInputMessage="1" showErrorMessage="1">
          <x14:formula1>
            <xm:f>'C:\Users\sebastian\Downloads\[Mapa De Riesgos De Gestión Evaluación Y Control V3.xlsx]FORMULAS '!#REF!</xm:f>
          </x14:formula1>
          <xm:sqref>AR20 AR26 E20 E36:E38 B20:C20 C26 B36:C38 H20 AD20:AD25 AH20:AJ27 AF20:AF27 AR28:AR35 C29:C30 E26:E30 H26:H28 H30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A49" workbookViewId="0">
      <selection activeCell="G58" sqref="G58:G60"/>
    </sheetView>
  </sheetViews>
  <sheetFormatPr baseColWidth="10" defaultColWidth="11" defaultRowHeight="14.25" x14ac:dyDescent="0.2"/>
  <cols>
    <col min="2" max="2" width="33.625" customWidth="1"/>
  </cols>
  <sheetData>
    <row r="3" spans="2:2" x14ac:dyDescent="0.2">
      <c r="B3" s="75" t="s">
        <v>949</v>
      </c>
    </row>
    <row r="4" spans="2:2" x14ac:dyDescent="0.2">
      <c r="B4" s="73" t="s">
        <v>151</v>
      </c>
    </row>
    <row r="5" spans="2:2" x14ac:dyDescent="0.2">
      <c r="B5" s="73" t="s">
        <v>725</v>
      </c>
    </row>
    <row r="6" spans="2:2" x14ac:dyDescent="0.2">
      <c r="B6" s="73" t="s">
        <v>376</v>
      </c>
    </row>
    <row r="7" spans="2:2" x14ac:dyDescent="0.2">
      <c r="B7" s="73" t="s">
        <v>795</v>
      </c>
    </row>
    <row r="8" spans="2:2" x14ac:dyDescent="0.2">
      <c r="B8" s="73" t="s">
        <v>467</v>
      </c>
    </row>
    <row r="9" spans="2:2" x14ac:dyDescent="0.2">
      <c r="B9" s="73" t="s">
        <v>700</v>
      </c>
    </row>
    <row r="10" spans="2:2" x14ac:dyDescent="0.2">
      <c r="B10" s="73" t="s">
        <v>289</v>
      </c>
    </row>
    <row r="11" spans="2:2" x14ac:dyDescent="0.2">
      <c r="B11" s="73" t="s">
        <v>12</v>
      </c>
    </row>
    <row r="12" spans="2:2" x14ac:dyDescent="0.2">
      <c r="B12" s="73" t="s">
        <v>248</v>
      </c>
    </row>
    <row r="13" spans="2:2" x14ac:dyDescent="0.2">
      <c r="B13" s="73" t="s">
        <v>855</v>
      </c>
    </row>
    <row r="14" spans="2:2" x14ac:dyDescent="0.2">
      <c r="B14" s="73"/>
    </row>
    <row r="15" spans="2:2" x14ac:dyDescent="0.2">
      <c r="B15" s="73"/>
    </row>
    <row r="18" spans="1:2" x14ac:dyDescent="0.2">
      <c r="B18" s="75" t="s">
        <v>950</v>
      </c>
    </row>
    <row r="20" spans="1:2" x14ac:dyDescent="0.2">
      <c r="B20" s="73" t="s">
        <v>152</v>
      </c>
    </row>
    <row r="21" spans="1:2" x14ac:dyDescent="0.2">
      <c r="B21" s="73" t="s">
        <v>263</v>
      </c>
    </row>
    <row r="24" spans="1:2" x14ac:dyDescent="0.2">
      <c r="B24" s="75" t="s">
        <v>951</v>
      </c>
    </row>
    <row r="25" spans="1:2" x14ac:dyDescent="0.2">
      <c r="A25" s="2355" t="s">
        <v>952</v>
      </c>
      <c r="B25" s="76" t="s">
        <v>524</v>
      </c>
    </row>
    <row r="26" spans="1:2" x14ac:dyDescent="0.2">
      <c r="A26" s="2356"/>
      <c r="B26" s="76" t="s">
        <v>153</v>
      </c>
    </row>
    <row r="27" spans="1:2" ht="28.5" x14ac:dyDescent="0.2">
      <c r="A27" s="2356"/>
      <c r="B27" s="76" t="s">
        <v>404</v>
      </c>
    </row>
    <row r="29" spans="1:2" ht="28.5" x14ac:dyDescent="0.2">
      <c r="A29" s="2355" t="s">
        <v>953</v>
      </c>
      <c r="B29" s="74" t="s">
        <v>264</v>
      </c>
    </row>
    <row r="30" spans="1:2" ht="28.5" x14ac:dyDescent="0.2">
      <c r="A30" s="2356"/>
      <c r="B30" s="74" t="s">
        <v>954</v>
      </c>
    </row>
    <row r="31" spans="1:2" ht="28.5" x14ac:dyDescent="0.2">
      <c r="A31" s="2356"/>
      <c r="B31" s="74" t="s">
        <v>955</v>
      </c>
    </row>
    <row r="32" spans="1:2" ht="28.5" x14ac:dyDescent="0.2">
      <c r="A32" s="2356"/>
      <c r="B32" s="74" t="s">
        <v>774</v>
      </c>
    </row>
    <row r="36" spans="2:10" x14ac:dyDescent="0.2">
      <c r="B36" s="75" t="s">
        <v>956</v>
      </c>
    </row>
    <row r="37" spans="2:10" x14ac:dyDescent="0.2">
      <c r="B37" s="77" t="s">
        <v>156</v>
      </c>
    </row>
    <row r="38" spans="2:10" x14ac:dyDescent="0.2">
      <c r="B38" s="77" t="s">
        <v>957</v>
      </c>
    </row>
    <row r="39" spans="2:10" x14ac:dyDescent="0.2">
      <c r="B39" s="77" t="s">
        <v>958</v>
      </c>
    </row>
    <row r="40" spans="2:10" x14ac:dyDescent="0.2">
      <c r="B40" s="77" t="s">
        <v>959</v>
      </c>
    </row>
    <row r="41" spans="2:10" x14ac:dyDescent="0.2">
      <c r="B41" s="77" t="s">
        <v>960</v>
      </c>
    </row>
    <row r="42" spans="2:10" ht="25.5" x14ac:dyDescent="0.2">
      <c r="B42" s="77" t="s">
        <v>961</v>
      </c>
    </row>
    <row r="43" spans="2:10" x14ac:dyDescent="0.2">
      <c r="B43" s="77" t="s">
        <v>962</v>
      </c>
    </row>
    <row r="44" spans="2:10" x14ac:dyDescent="0.2">
      <c r="B44" s="77"/>
    </row>
    <row r="46" spans="2:10" x14ac:dyDescent="0.2">
      <c r="B46" s="136"/>
      <c r="C46" s="153"/>
      <c r="D46" s="153"/>
      <c r="E46" s="153"/>
    </row>
    <row r="47" spans="2:10" x14ac:dyDescent="0.2">
      <c r="B47" s="2357" t="s">
        <v>963</v>
      </c>
      <c r="C47" s="2357"/>
      <c r="D47" s="2357"/>
      <c r="E47" s="2357"/>
      <c r="F47" s="153"/>
      <c r="G47" s="147"/>
      <c r="H47" s="2357" t="s">
        <v>964</v>
      </c>
      <c r="I47" s="2357"/>
      <c r="J47" s="2357"/>
    </row>
    <row r="48" spans="2:10" ht="38.25" x14ac:dyDescent="0.2">
      <c r="B48" s="148" t="s">
        <v>965</v>
      </c>
      <c r="C48" s="148" t="s">
        <v>966</v>
      </c>
      <c r="D48" s="148" t="s">
        <v>967</v>
      </c>
      <c r="E48" s="148" t="s">
        <v>968</v>
      </c>
      <c r="G48" s="147"/>
      <c r="H48" s="149" t="s">
        <v>969</v>
      </c>
      <c r="I48" s="149" t="s">
        <v>970</v>
      </c>
      <c r="J48" s="149" t="s">
        <v>971</v>
      </c>
    </row>
    <row r="49" spans="2:15" x14ac:dyDescent="0.2">
      <c r="B49" s="150" t="s">
        <v>197</v>
      </c>
      <c r="C49" s="151">
        <v>0.25</v>
      </c>
      <c r="D49" s="150" t="s">
        <v>448</v>
      </c>
      <c r="E49" s="151">
        <v>0.25</v>
      </c>
      <c r="G49" s="147"/>
      <c r="H49" s="150" t="s">
        <v>173</v>
      </c>
      <c r="I49" s="150" t="s">
        <v>174</v>
      </c>
      <c r="J49" s="150" t="s">
        <v>175</v>
      </c>
    </row>
    <row r="50" spans="2:15" ht="25.5" x14ac:dyDescent="0.2">
      <c r="B50" s="150" t="s">
        <v>171</v>
      </c>
      <c r="C50" s="151">
        <v>0.15</v>
      </c>
      <c r="D50" s="150" t="s">
        <v>172</v>
      </c>
      <c r="E50" s="151">
        <v>0.15</v>
      </c>
      <c r="G50" s="147"/>
      <c r="H50" s="150" t="s">
        <v>972</v>
      </c>
      <c r="I50" s="150" t="s">
        <v>973</v>
      </c>
      <c r="J50" s="150" t="s">
        <v>842</v>
      </c>
    </row>
    <row r="51" spans="2:15" x14ac:dyDescent="0.2">
      <c r="B51" s="150" t="s">
        <v>284</v>
      </c>
      <c r="C51" s="151">
        <v>0.1</v>
      </c>
      <c r="D51" s="77"/>
      <c r="E51" s="77"/>
      <c r="F51" s="77"/>
      <c r="G51" s="147"/>
      <c r="H51" s="150"/>
      <c r="I51" s="150"/>
      <c r="J51" s="150"/>
    </row>
    <row r="52" spans="2:15" x14ac:dyDescent="0.2">
      <c r="B52" s="77"/>
      <c r="C52" s="152"/>
      <c r="D52" s="147"/>
      <c r="E52" s="147"/>
      <c r="F52" s="147"/>
      <c r="G52" s="147"/>
      <c r="H52" s="147"/>
      <c r="I52" s="147"/>
      <c r="J52" s="147"/>
    </row>
    <row r="56" spans="2:15" x14ac:dyDescent="0.2">
      <c r="B56" s="149" t="s">
        <v>150</v>
      </c>
      <c r="F56" s="2357" t="s">
        <v>974</v>
      </c>
      <c r="G56" s="2357"/>
    </row>
    <row r="57" spans="2:15" ht="25.5" x14ac:dyDescent="0.2">
      <c r="B57" s="150" t="s">
        <v>204</v>
      </c>
      <c r="F57" s="159" t="s">
        <v>965</v>
      </c>
      <c r="G57" s="159" t="s">
        <v>975</v>
      </c>
    </row>
    <row r="58" spans="2:15" x14ac:dyDescent="0.2">
      <c r="B58" s="150" t="s">
        <v>976</v>
      </c>
      <c r="F58" s="150" t="s">
        <v>197</v>
      </c>
      <c r="G58" s="160" t="s">
        <v>217</v>
      </c>
    </row>
    <row r="59" spans="2:15" x14ac:dyDescent="0.2">
      <c r="B59" s="150" t="s">
        <v>977</v>
      </c>
      <c r="F59" s="150" t="s">
        <v>171</v>
      </c>
      <c r="G59" s="160" t="s">
        <v>217</v>
      </c>
    </row>
    <row r="60" spans="2:15" x14ac:dyDescent="0.2">
      <c r="B60" s="150" t="s">
        <v>177</v>
      </c>
      <c r="F60" s="150" t="s">
        <v>284</v>
      </c>
      <c r="G60" s="160" t="s">
        <v>242</v>
      </c>
    </row>
    <row r="61" spans="2:15" x14ac:dyDescent="0.2">
      <c r="B61" s="150" t="s">
        <v>978</v>
      </c>
    </row>
    <row r="64" spans="2:15" x14ac:dyDescent="0.2">
      <c r="E64" s="136"/>
      <c r="F64" s="136"/>
      <c r="G64" s="136"/>
      <c r="H64" s="136"/>
      <c r="I64" s="136"/>
      <c r="J64" s="136"/>
      <c r="K64" s="136"/>
      <c r="L64" s="136"/>
      <c r="M64" s="136"/>
      <c r="N64" s="136"/>
      <c r="O64" s="136"/>
    </row>
    <row r="65" spans="2:15" ht="15" x14ac:dyDescent="0.25">
      <c r="B65" s="154" t="s">
        <v>979</v>
      </c>
      <c r="E65" s="118"/>
      <c r="F65" s="118"/>
      <c r="G65" s="118"/>
      <c r="H65" s="155"/>
      <c r="I65" s="155"/>
      <c r="J65" s="155"/>
      <c r="K65" s="155"/>
      <c r="L65" s="155"/>
      <c r="M65" s="136"/>
      <c r="N65" s="136"/>
      <c r="O65" s="136"/>
    </row>
    <row r="66" spans="2:15" ht="15" x14ac:dyDescent="0.2">
      <c r="B66" s="73" t="s">
        <v>980</v>
      </c>
      <c r="C66" s="73" t="s">
        <v>243</v>
      </c>
      <c r="D66" s="73" t="s">
        <v>163</v>
      </c>
      <c r="E66" s="118"/>
      <c r="F66" s="118"/>
      <c r="G66" s="118"/>
      <c r="H66" s="156"/>
      <c r="I66" s="156"/>
      <c r="J66" s="156"/>
      <c r="K66" s="156"/>
      <c r="L66" s="156"/>
      <c r="M66" s="136"/>
      <c r="N66" s="136"/>
      <c r="O66" s="136"/>
    </row>
    <row r="67" spans="2:15" ht="15" customHeight="1" x14ac:dyDescent="0.2">
      <c r="B67" s="73" t="s">
        <v>222</v>
      </c>
      <c r="C67" s="73" t="s">
        <v>162</v>
      </c>
      <c r="D67" s="73" t="s">
        <v>163</v>
      </c>
      <c r="E67" s="2358"/>
      <c r="F67" s="155"/>
      <c r="G67" s="156"/>
      <c r="H67" s="157"/>
      <c r="I67" s="157"/>
      <c r="J67" s="157"/>
      <c r="K67" s="157"/>
      <c r="L67" s="156"/>
      <c r="M67" s="136"/>
      <c r="N67" s="136"/>
      <c r="O67" s="136"/>
    </row>
    <row r="68" spans="2:15" ht="15" x14ac:dyDescent="0.2">
      <c r="B68" s="73" t="s">
        <v>980</v>
      </c>
      <c r="C68" s="73" t="s">
        <v>231</v>
      </c>
      <c r="D68" s="73" t="s">
        <v>231</v>
      </c>
      <c r="E68" s="2358"/>
      <c r="F68" s="155"/>
      <c r="G68" s="158"/>
      <c r="H68" s="157"/>
      <c r="I68" s="157"/>
      <c r="J68" s="157"/>
      <c r="K68" s="157"/>
      <c r="L68" s="156"/>
      <c r="M68" s="136"/>
      <c r="N68" s="136"/>
      <c r="O68" s="136"/>
    </row>
    <row r="69" spans="2:15" ht="15" x14ac:dyDescent="0.2">
      <c r="B69" s="73" t="s">
        <v>980</v>
      </c>
      <c r="C69" s="73" t="s">
        <v>234</v>
      </c>
      <c r="D69" s="73" t="s">
        <v>245</v>
      </c>
      <c r="E69" s="2358"/>
      <c r="F69" s="155"/>
      <c r="G69" s="158"/>
      <c r="H69" s="157"/>
      <c r="I69" s="157"/>
      <c r="J69" s="157"/>
      <c r="K69" s="157"/>
      <c r="L69" s="156"/>
      <c r="M69" s="136"/>
      <c r="N69" s="136"/>
      <c r="O69" s="136"/>
    </row>
    <row r="70" spans="2:15" ht="15" x14ac:dyDescent="0.2">
      <c r="B70" s="73" t="s">
        <v>980</v>
      </c>
      <c r="C70" s="73" t="s">
        <v>981</v>
      </c>
      <c r="D70" s="73" t="s">
        <v>982</v>
      </c>
      <c r="E70" s="2358"/>
      <c r="F70" s="155"/>
      <c r="G70" s="158"/>
      <c r="H70" s="157"/>
      <c r="I70" s="157"/>
      <c r="J70" s="157"/>
      <c r="K70" s="157"/>
      <c r="L70" s="156"/>
      <c r="M70" s="136"/>
      <c r="N70" s="136"/>
      <c r="O70" s="136"/>
    </row>
    <row r="71" spans="2:15" ht="15" x14ac:dyDescent="0.2">
      <c r="B71" s="73" t="s">
        <v>983</v>
      </c>
      <c r="C71" s="73" t="s">
        <v>243</v>
      </c>
      <c r="D71" s="73" t="s">
        <v>163</v>
      </c>
      <c r="E71" s="2358"/>
      <c r="F71" s="155"/>
      <c r="G71" s="158"/>
      <c r="H71" s="157"/>
      <c r="I71" s="157"/>
      <c r="J71" s="157"/>
      <c r="K71" s="157"/>
      <c r="L71" s="156"/>
      <c r="M71" s="136"/>
      <c r="N71" s="136"/>
      <c r="O71" s="136"/>
    </row>
    <row r="72" spans="2:15" x14ac:dyDescent="0.2">
      <c r="B72" s="73" t="s">
        <v>983</v>
      </c>
      <c r="C72" s="73" t="s">
        <v>162</v>
      </c>
      <c r="D72" s="73" t="s">
        <v>231</v>
      </c>
    </row>
    <row r="73" spans="2:15" x14ac:dyDescent="0.2">
      <c r="B73" s="73" t="s">
        <v>983</v>
      </c>
      <c r="C73" s="73" t="s">
        <v>231</v>
      </c>
      <c r="D73" s="73" t="s">
        <v>231</v>
      </c>
    </row>
    <row r="74" spans="2:15" x14ac:dyDescent="0.2">
      <c r="B74" s="73" t="s">
        <v>983</v>
      </c>
      <c r="C74" s="73" t="s">
        <v>234</v>
      </c>
      <c r="D74" s="73" t="s">
        <v>245</v>
      </c>
    </row>
    <row r="75" spans="2:15" x14ac:dyDescent="0.2">
      <c r="B75" s="73" t="s">
        <v>983</v>
      </c>
      <c r="C75" s="73" t="s">
        <v>981</v>
      </c>
      <c r="D75" s="73" t="s">
        <v>982</v>
      </c>
    </row>
    <row r="76" spans="2:15" x14ac:dyDescent="0.2">
      <c r="B76" s="73" t="s">
        <v>229</v>
      </c>
      <c r="C76" s="73" t="s">
        <v>243</v>
      </c>
      <c r="D76" s="73" t="s">
        <v>231</v>
      </c>
    </row>
    <row r="77" spans="2:15" x14ac:dyDescent="0.2">
      <c r="B77" s="73" t="s">
        <v>229</v>
      </c>
      <c r="C77" s="73" t="s">
        <v>162</v>
      </c>
      <c r="D77" s="73" t="s">
        <v>231</v>
      </c>
    </row>
    <row r="78" spans="2:15" x14ac:dyDescent="0.2">
      <c r="B78" s="73" t="s">
        <v>229</v>
      </c>
      <c r="C78" s="73" t="s">
        <v>231</v>
      </c>
      <c r="D78" s="73" t="s">
        <v>231</v>
      </c>
    </row>
    <row r="79" spans="2:15" x14ac:dyDescent="0.2">
      <c r="B79" s="73" t="s">
        <v>229</v>
      </c>
      <c r="C79" s="73" t="s">
        <v>234</v>
      </c>
      <c r="D79" s="73" t="s">
        <v>245</v>
      </c>
    </row>
    <row r="80" spans="2:15" x14ac:dyDescent="0.2">
      <c r="B80" s="73" t="s">
        <v>229</v>
      </c>
      <c r="C80" s="73" t="s">
        <v>981</v>
      </c>
      <c r="D80" s="73" t="s">
        <v>982</v>
      </c>
    </row>
    <row r="81" spans="2:4" x14ac:dyDescent="0.2">
      <c r="B81" s="73" t="s">
        <v>199</v>
      </c>
      <c r="C81" s="73" t="s">
        <v>243</v>
      </c>
      <c r="D81" s="73" t="s">
        <v>231</v>
      </c>
    </row>
    <row r="82" spans="2:4" x14ac:dyDescent="0.2">
      <c r="B82" s="73" t="s">
        <v>199</v>
      </c>
      <c r="C82" s="73" t="s">
        <v>162</v>
      </c>
      <c r="D82" s="73" t="s">
        <v>231</v>
      </c>
    </row>
    <row r="83" spans="2:4" x14ac:dyDescent="0.2">
      <c r="B83" s="73" t="s">
        <v>199</v>
      </c>
      <c r="C83" s="73" t="s">
        <v>231</v>
      </c>
      <c r="D83" s="73" t="s">
        <v>245</v>
      </c>
    </row>
    <row r="84" spans="2:4" x14ac:dyDescent="0.2">
      <c r="B84" s="73" t="s">
        <v>199</v>
      </c>
      <c r="C84" s="73" t="s">
        <v>234</v>
      </c>
      <c r="D84" s="73" t="s">
        <v>245</v>
      </c>
    </row>
    <row r="85" spans="2:4" x14ac:dyDescent="0.2">
      <c r="B85" s="73" t="s">
        <v>199</v>
      </c>
      <c r="C85" s="73" t="s">
        <v>981</v>
      </c>
      <c r="D85" s="73" t="s">
        <v>982</v>
      </c>
    </row>
    <row r="86" spans="2:4" x14ac:dyDescent="0.2">
      <c r="B86" s="73" t="s">
        <v>984</v>
      </c>
      <c r="C86" s="73" t="s">
        <v>243</v>
      </c>
      <c r="D86" s="73" t="s">
        <v>245</v>
      </c>
    </row>
    <row r="87" spans="2:4" x14ac:dyDescent="0.2">
      <c r="B87" s="73" t="s">
        <v>984</v>
      </c>
      <c r="C87" s="73" t="s">
        <v>162</v>
      </c>
      <c r="D87" s="73" t="s">
        <v>245</v>
      </c>
    </row>
    <row r="88" spans="2:4" x14ac:dyDescent="0.2">
      <c r="B88" s="73" t="s">
        <v>984</v>
      </c>
      <c r="C88" s="73" t="s">
        <v>231</v>
      </c>
      <c r="D88" s="73" t="s">
        <v>245</v>
      </c>
    </row>
    <row r="89" spans="2:4" x14ac:dyDescent="0.2">
      <c r="B89" s="73" t="s">
        <v>984</v>
      </c>
      <c r="C89" s="73" t="s">
        <v>234</v>
      </c>
      <c r="D89" s="73" t="s">
        <v>245</v>
      </c>
    </row>
    <row r="90" spans="2:4" x14ac:dyDescent="0.2">
      <c r="B90" s="73" t="s">
        <v>984</v>
      </c>
      <c r="C90" s="73" t="s">
        <v>981</v>
      </c>
      <c r="D90" s="73" t="s">
        <v>982</v>
      </c>
    </row>
  </sheetData>
  <mergeCells count="6">
    <mergeCell ref="A25:A27"/>
    <mergeCell ref="A29:A32"/>
    <mergeCell ref="H47:J47"/>
    <mergeCell ref="B47:E47"/>
    <mergeCell ref="E67:E71"/>
    <mergeCell ref="F56:G5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177</v>
      </c>
      <c r="E2" s="1" t="s">
        <v>985</v>
      </c>
    </row>
    <row r="3" spans="2:5" x14ac:dyDescent="0.25">
      <c r="B3" s="1" t="s">
        <v>978</v>
      </c>
      <c r="E3" s="1" t="s">
        <v>986</v>
      </c>
    </row>
    <row r="4" spans="2:5" x14ac:dyDescent="0.25">
      <c r="B4" s="1" t="s">
        <v>987</v>
      </c>
      <c r="E4" s="1" t="s">
        <v>988</v>
      </c>
    </row>
    <row r="5" spans="2:5" x14ac:dyDescent="0.25">
      <c r="B5" s="1" t="s">
        <v>989</v>
      </c>
    </row>
    <row r="8" spans="2:5" x14ac:dyDescent="0.25">
      <c r="B8" s="1" t="s">
        <v>990</v>
      </c>
    </row>
    <row r="9" spans="2:5" x14ac:dyDescent="0.25">
      <c r="B9" s="1" t="s">
        <v>991</v>
      </c>
    </row>
    <row r="10" spans="2:5" x14ac:dyDescent="0.25">
      <c r="B10" s="1" t="s">
        <v>992</v>
      </c>
    </row>
    <row r="13" spans="2:5" x14ac:dyDescent="0.25">
      <c r="B13" s="1" t="s">
        <v>993</v>
      </c>
    </row>
    <row r="14" spans="2:5" x14ac:dyDescent="0.25">
      <c r="B14" s="1" t="s">
        <v>994</v>
      </c>
    </row>
    <row r="15" spans="2:5" x14ac:dyDescent="0.25">
      <c r="B15" s="1" t="s">
        <v>995</v>
      </c>
    </row>
    <row r="16" spans="2:5" x14ac:dyDescent="0.25">
      <c r="B16" s="1" t="s">
        <v>957</v>
      </c>
    </row>
    <row r="17" spans="2:2" x14ac:dyDescent="0.25">
      <c r="B17" s="1" t="s">
        <v>958</v>
      </c>
    </row>
    <row r="18" spans="2:2" x14ac:dyDescent="0.25">
      <c r="B18" s="1" t="s">
        <v>960</v>
      </c>
    </row>
    <row r="19" spans="2:2" x14ac:dyDescent="0.25">
      <c r="B19" s="1" t="s">
        <v>996</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197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171</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284</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448</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172</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173</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972</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174</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973</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997</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998</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999</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204</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177</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978</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991</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992</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1"/>
  <sheetViews>
    <sheetView topLeftCell="N22" zoomScale="20" zoomScaleNormal="20" zoomScalePageLayoutView="50" workbookViewId="0">
      <selection activeCell="AA27" sqref="AA27"/>
    </sheetView>
  </sheetViews>
  <sheetFormatPr baseColWidth="10" defaultColWidth="11" defaultRowHeight="14.25" x14ac:dyDescent="0.2"/>
  <cols>
    <col min="1" max="1" width="11" style="8"/>
    <col min="2" max="2" width="31.125" style="8" customWidth="1"/>
    <col min="3" max="3" width="24" style="8" customWidth="1"/>
    <col min="4" max="4" width="18.75" style="8" customWidth="1"/>
    <col min="5" max="5" width="33.75" style="8" customWidth="1"/>
    <col min="6" max="6" width="63" style="8" customWidth="1"/>
    <col min="7" max="7" width="40.8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49.3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69" style="8" customWidth="1"/>
    <col min="26" max="26" width="80.75" style="8" customWidth="1"/>
    <col min="27" max="27" width="154.125" style="8" customWidth="1"/>
    <col min="28" max="28" width="93.125" style="8" customWidth="1"/>
    <col min="29" max="29" width="76.12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44" style="8" customWidth="1"/>
    <col min="46" max="46" width="44.75" style="8" customWidth="1"/>
    <col min="47" max="47" width="17.625" style="8" customWidth="1"/>
    <col min="48" max="48" width="22" style="8" customWidth="1"/>
    <col min="49" max="49" width="72.75" style="8" customWidth="1"/>
    <col min="50" max="16384" width="11" style="8"/>
  </cols>
  <sheetData>
    <row r="1" spans="1:50" x14ac:dyDescent="0.2">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row>
    <row r="2" spans="1:50" x14ac:dyDescent="0.2">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row>
    <row r="3" spans="1:50" ht="27" x14ac:dyDescent="0.2">
      <c r="B3" s="1393"/>
      <c r="C3" s="1393"/>
      <c r="D3" s="1394" t="s">
        <v>92</v>
      </c>
      <c r="E3" s="1395"/>
      <c r="F3" s="1395"/>
      <c r="G3" s="1395"/>
      <c r="H3" s="629" t="s">
        <v>93</v>
      </c>
      <c r="I3" s="629"/>
      <c r="J3" s="346"/>
      <c r="K3" s="346"/>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row>
    <row r="4" spans="1:50" ht="39.75" customHeight="1" x14ac:dyDescent="0.2">
      <c r="A4" s="182"/>
      <c r="B4" s="1393"/>
      <c r="C4" s="1393"/>
      <c r="D4" s="1396"/>
      <c r="E4" s="1397"/>
      <c r="F4" s="1397"/>
      <c r="G4" s="1397"/>
      <c r="H4" s="1398" t="s">
        <v>94</v>
      </c>
      <c r="I4" s="1399"/>
      <c r="J4" s="623"/>
      <c r="K4" s="623"/>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row>
    <row r="5" spans="1:50" ht="36.75" customHeight="1" x14ac:dyDescent="0.2">
      <c r="A5" s="182"/>
      <c r="B5" s="1393"/>
      <c r="C5" s="1393"/>
      <c r="D5" s="1394" t="s">
        <v>95</v>
      </c>
      <c r="E5" s="1395"/>
      <c r="F5" s="1395"/>
      <c r="G5" s="1395"/>
      <c r="H5" s="630" t="s">
        <v>96</v>
      </c>
      <c r="I5" s="630"/>
      <c r="J5" s="623"/>
      <c r="K5" s="623"/>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row>
    <row r="6" spans="1:50" ht="27" customHeight="1" x14ac:dyDescent="0.2">
      <c r="A6" s="182"/>
      <c r="B6" s="1393"/>
      <c r="C6" s="1393"/>
      <c r="D6" s="1396"/>
      <c r="E6" s="1397"/>
      <c r="F6" s="1397"/>
      <c r="G6" s="1397"/>
      <c r="H6" s="1400" t="s">
        <v>97</v>
      </c>
      <c r="I6" s="1401"/>
      <c r="J6" s="456"/>
      <c r="K6" s="456"/>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row>
    <row r="7" spans="1:50" ht="27" x14ac:dyDescent="0.2">
      <c r="A7" s="182"/>
      <c r="B7" s="286"/>
      <c r="C7" s="286"/>
      <c r="D7" s="455"/>
      <c r="E7" s="455"/>
      <c r="F7" s="455"/>
      <c r="G7" s="455"/>
      <c r="H7" s="455"/>
      <c r="I7" s="455"/>
      <c r="J7" s="455"/>
      <c r="K7" s="457"/>
      <c r="L7" s="457"/>
      <c r="M7" s="457"/>
      <c r="N7" s="457"/>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row>
    <row r="8" spans="1:50" ht="27" x14ac:dyDescent="0.2">
      <c r="A8" s="182"/>
      <c r="B8" s="286"/>
      <c r="C8" s="286"/>
      <c r="D8" s="455"/>
      <c r="E8" s="455"/>
      <c r="F8" s="455"/>
      <c r="G8" s="455"/>
      <c r="H8" s="455"/>
      <c r="I8" s="455"/>
      <c r="J8" s="455"/>
      <c r="K8" s="457"/>
      <c r="L8" s="457"/>
      <c r="M8" s="457"/>
      <c r="N8" s="457"/>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row>
    <row r="9" spans="1:50" ht="27" x14ac:dyDescent="0.2">
      <c r="A9" s="182"/>
      <c r="B9" s="286"/>
      <c r="C9" s="286"/>
      <c r="D9" s="455"/>
      <c r="E9" s="455"/>
      <c r="F9" s="455"/>
      <c r="G9" s="455"/>
      <c r="H9" s="455"/>
      <c r="I9" s="455"/>
      <c r="J9" s="455"/>
      <c r="K9" s="457"/>
      <c r="L9" s="457"/>
      <c r="M9" s="457"/>
      <c r="N9" s="457"/>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row>
    <row r="10" spans="1:50" ht="66" customHeight="1" x14ac:dyDescent="0.2">
      <c r="A10" s="182"/>
      <c r="B10" s="1392" t="s">
        <v>98</v>
      </c>
      <c r="C10" s="1392"/>
      <c r="D10" s="1392"/>
      <c r="E10" s="1392"/>
      <c r="F10" s="1109" t="s">
        <v>99</v>
      </c>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row>
    <row r="11" spans="1:50" ht="37.5" customHeight="1" x14ac:dyDescent="0.2">
      <c r="A11" s="182"/>
      <c r="B11" s="1392" t="s">
        <v>1022</v>
      </c>
      <c r="C11" s="1392"/>
      <c r="D11" s="1392"/>
      <c r="E11" s="1392"/>
      <c r="F11" s="1110">
        <v>2</v>
      </c>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row>
    <row r="12" spans="1:50" ht="57" customHeight="1" thickBot="1" x14ac:dyDescent="0.25">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row>
    <row r="13" spans="1:50" ht="28.5" customHeight="1" thickBot="1" x14ac:dyDescent="0.25">
      <c r="A13" s="182"/>
      <c r="B13" s="1402" t="s">
        <v>100</v>
      </c>
      <c r="C13" s="1404" t="s">
        <v>101</v>
      </c>
      <c r="D13" s="1402" t="s">
        <v>102</v>
      </c>
      <c r="E13" s="1406" t="s">
        <v>103</v>
      </c>
      <c r="F13" s="1407"/>
      <c r="G13" s="1408"/>
      <c r="H13" s="1454" t="s">
        <v>104</v>
      </c>
      <c r="I13" s="1415" t="s">
        <v>105</v>
      </c>
      <c r="J13" s="1416"/>
      <c r="K13" s="1416"/>
      <c r="L13" s="1416"/>
      <c r="M13" s="1416"/>
      <c r="N13" s="1416"/>
      <c r="O13" s="1416"/>
      <c r="P13" s="1416"/>
      <c r="Q13" s="1416"/>
      <c r="R13" s="1416"/>
      <c r="S13" s="1416"/>
      <c r="T13" s="1417"/>
      <c r="U13" s="1420" t="s">
        <v>106</v>
      </c>
      <c r="V13" s="1422" t="s">
        <v>107</v>
      </c>
      <c r="W13" s="1423" t="s">
        <v>108</v>
      </c>
      <c r="X13" s="1424"/>
      <c r="Y13" s="1424"/>
      <c r="Z13" s="1424"/>
      <c r="AA13" s="1424"/>
      <c r="AB13" s="1424"/>
      <c r="AC13" s="1425"/>
      <c r="AD13" s="1425"/>
      <c r="AE13" s="1425"/>
      <c r="AF13" s="1425"/>
      <c r="AG13" s="1425"/>
      <c r="AH13" s="1425"/>
      <c r="AI13" s="1425"/>
      <c r="AJ13" s="1425"/>
      <c r="AK13" s="1426" t="s">
        <v>109</v>
      </c>
      <c r="AL13" s="1427"/>
      <c r="AM13" s="1427"/>
      <c r="AN13" s="1427"/>
      <c r="AO13" s="1427"/>
      <c r="AP13" s="1427"/>
      <c r="AQ13" s="1427"/>
      <c r="AR13" s="1428"/>
      <c r="AS13" s="1412" t="s">
        <v>110</v>
      </c>
      <c r="AT13" s="1412" t="s">
        <v>111</v>
      </c>
      <c r="AU13" s="1412" t="s">
        <v>112</v>
      </c>
      <c r="AV13" s="1412" t="s">
        <v>113</v>
      </c>
      <c r="AW13" s="1412" t="s">
        <v>114</v>
      </c>
    </row>
    <row r="14" spans="1:50" ht="32.25" customHeight="1" thickBot="1" x14ac:dyDescent="0.25">
      <c r="A14" s="182"/>
      <c r="B14" s="1403"/>
      <c r="C14" s="1405"/>
      <c r="D14" s="1403"/>
      <c r="E14" s="1409"/>
      <c r="F14" s="1410"/>
      <c r="G14" s="1411"/>
      <c r="H14" s="1455"/>
      <c r="I14" s="1414" t="s">
        <v>115</v>
      </c>
      <c r="J14" s="1414"/>
      <c r="K14" s="1414"/>
      <c r="L14" s="1414"/>
      <c r="M14" s="1415" t="s">
        <v>116</v>
      </c>
      <c r="N14" s="1416"/>
      <c r="O14" s="1416"/>
      <c r="P14" s="1416"/>
      <c r="Q14" s="1416"/>
      <c r="R14" s="1416"/>
      <c r="S14" s="1416"/>
      <c r="T14" s="1417"/>
      <c r="U14" s="1421"/>
      <c r="V14" s="1418"/>
      <c r="W14" s="1418" t="s">
        <v>117</v>
      </c>
      <c r="X14" s="1418" t="s">
        <v>118</v>
      </c>
      <c r="Y14" s="1418" t="s">
        <v>119</v>
      </c>
      <c r="Z14" s="1419" t="s">
        <v>120</v>
      </c>
      <c r="AA14" s="1448" t="s">
        <v>121</v>
      </c>
      <c r="AB14" s="1449" t="s">
        <v>122</v>
      </c>
      <c r="AC14" s="1450" t="s">
        <v>123</v>
      </c>
      <c r="AD14" s="1452" t="s">
        <v>124</v>
      </c>
      <c r="AE14" s="1434" t="s">
        <v>125</v>
      </c>
      <c r="AF14" s="1436" t="s">
        <v>126</v>
      </c>
      <c r="AG14" s="1437"/>
      <c r="AH14" s="1437"/>
      <c r="AI14" s="1437"/>
      <c r="AJ14" s="1437"/>
      <c r="AK14" s="1429"/>
      <c r="AL14" s="1430"/>
      <c r="AM14" s="1430"/>
      <c r="AN14" s="1430"/>
      <c r="AO14" s="1430"/>
      <c r="AP14" s="1430"/>
      <c r="AQ14" s="1430"/>
      <c r="AR14" s="1431"/>
      <c r="AS14" s="1413"/>
      <c r="AT14" s="1413"/>
      <c r="AU14" s="1413"/>
      <c r="AV14" s="1413"/>
      <c r="AW14" s="1413"/>
    </row>
    <row r="15" spans="1:50" ht="173.25" customHeight="1" thickBot="1" x14ac:dyDescent="0.35">
      <c r="A15" s="182"/>
      <c r="B15" s="1403"/>
      <c r="C15" s="1405"/>
      <c r="D15" s="1403"/>
      <c r="E15" s="450" t="s">
        <v>127</v>
      </c>
      <c r="F15" s="450" t="s">
        <v>128</v>
      </c>
      <c r="G15" s="450" t="s">
        <v>129</v>
      </c>
      <c r="H15" s="1455"/>
      <c r="I15" s="453" t="s">
        <v>130</v>
      </c>
      <c r="J15" s="452" t="s">
        <v>131</v>
      </c>
      <c r="K15" s="449" t="s">
        <v>132</v>
      </c>
      <c r="L15" s="451" t="s">
        <v>133</v>
      </c>
      <c r="M15" s="450" t="s">
        <v>134</v>
      </c>
      <c r="N15" s="449" t="s">
        <v>135</v>
      </c>
      <c r="O15" s="449" t="s">
        <v>136</v>
      </c>
      <c r="P15" s="449" t="s">
        <v>137</v>
      </c>
      <c r="Q15" s="448" t="s">
        <v>135</v>
      </c>
      <c r="R15" s="447" t="s">
        <v>138</v>
      </c>
      <c r="S15" s="446" t="s">
        <v>139</v>
      </c>
      <c r="T15" s="445" t="s">
        <v>140</v>
      </c>
      <c r="U15" s="1421"/>
      <c r="V15" s="1418"/>
      <c r="W15" s="1418"/>
      <c r="X15" s="1418"/>
      <c r="Y15" s="1418"/>
      <c r="Z15" s="1419"/>
      <c r="AA15" s="1448"/>
      <c r="AB15" s="1449"/>
      <c r="AC15" s="1451"/>
      <c r="AD15" s="1453"/>
      <c r="AE15" s="1435"/>
      <c r="AF15" s="444" t="s">
        <v>141</v>
      </c>
      <c r="AG15" s="1082" t="s">
        <v>142</v>
      </c>
      <c r="AH15" s="1082" t="s">
        <v>143</v>
      </c>
      <c r="AI15" s="1082" t="s">
        <v>144</v>
      </c>
      <c r="AJ15" s="1082" t="s">
        <v>123</v>
      </c>
      <c r="AK15" s="443" t="s">
        <v>145</v>
      </c>
      <c r="AL15" s="443"/>
      <c r="AM15" s="442" t="s">
        <v>146</v>
      </c>
      <c r="AN15" s="443" t="s">
        <v>147</v>
      </c>
      <c r="AO15" s="443"/>
      <c r="AP15" s="442" t="s">
        <v>148</v>
      </c>
      <c r="AQ15" s="442" t="s">
        <v>149</v>
      </c>
      <c r="AR15" s="441" t="s">
        <v>150</v>
      </c>
      <c r="AS15" s="1413"/>
      <c r="AT15" s="1413"/>
      <c r="AU15" s="1413"/>
      <c r="AV15" s="1413"/>
      <c r="AW15" s="1413"/>
    </row>
    <row r="16" spans="1:50" ht="219" customHeight="1" x14ac:dyDescent="0.2">
      <c r="A16" s="182"/>
      <c r="B16" s="1438" t="s">
        <v>151</v>
      </c>
      <c r="C16" s="1432" t="s">
        <v>152</v>
      </c>
      <c r="D16" s="1432">
        <v>1</v>
      </c>
      <c r="E16" s="1441" t="s">
        <v>153</v>
      </c>
      <c r="F16" s="1441" t="s">
        <v>154</v>
      </c>
      <c r="G16" s="1080" t="s">
        <v>155</v>
      </c>
      <c r="H16" s="1432" t="s">
        <v>156</v>
      </c>
      <c r="I16" s="1444">
        <v>2</v>
      </c>
      <c r="J16" s="1446" t="s">
        <v>157</v>
      </c>
      <c r="K16" s="1456">
        <v>0.2</v>
      </c>
      <c r="L16" s="1458" t="s">
        <v>158</v>
      </c>
      <c r="M16" s="1432" t="s">
        <v>159</v>
      </c>
      <c r="N16" s="1460" t="str">
        <f>+IF(M16="","",IF(M16="N/A","",IF(OR(M16=$M$41,M16=$N$41),$L$41,IF(OR(M16=$M$42,M16=$N$42),$L$42,IF(OR(M16=$M$43,M16=$N$43),$L$43,IF(OR(M16=$M$44,M16=$N$44),$L$44,IF(OR(M16=$M$45,M16=$N$45),$L$45)))))))</f>
        <v/>
      </c>
      <c r="O16" s="1462" t="str">
        <f>+IF(M16="","",IF(M16="N/A","",IF(OR(M16=$M$41,M16=$N$41),$K$41,IF(OR(M16=$M$42,M16=$N$42),$K$42,IF(OR(M16=$M$43,M16=$N$43),$K$43,IF(OR(M16=$M$44,M16=$N$44),$K$44,IF(OR(M16=$M$45,M16=$N$45),$K$45)))))))</f>
        <v/>
      </c>
      <c r="P16" s="1432" t="s">
        <v>160</v>
      </c>
      <c r="Q16" s="1460">
        <v>0.4</v>
      </c>
      <c r="R16" s="1486" t="s">
        <v>161</v>
      </c>
      <c r="S16" s="1456">
        <v>0.4</v>
      </c>
      <c r="T16" s="1486" t="s">
        <v>162</v>
      </c>
      <c r="U16" s="1488" t="s">
        <v>163</v>
      </c>
      <c r="V16" s="433">
        <v>1</v>
      </c>
      <c r="W16" s="1490" t="s">
        <v>164</v>
      </c>
      <c r="X16" s="1096" t="s">
        <v>165</v>
      </c>
      <c r="Y16" s="1200" t="s">
        <v>166</v>
      </c>
      <c r="Z16" s="436" t="s">
        <v>167</v>
      </c>
      <c r="AA16" s="435" t="s">
        <v>168</v>
      </c>
      <c r="AB16" s="435" t="s">
        <v>169</v>
      </c>
      <c r="AC16" s="434" t="s">
        <v>170</v>
      </c>
      <c r="AD16" s="433" t="s">
        <v>171</v>
      </c>
      <c r="AE16" s="1200" t="str">
        <f t="shared" ref="AE16:AE22" si="0">IF(OR(AD16="Preventivo",AD16="Detectivo"),"Probabilidad",IF(AD16="Correctivo","Impacto",""))</f>
        <v>Probabilidad</v>
      </c>
      <c r="AF16" s="1200" t="s">
        <v>172</v>
      </c>
      <c r="AG16" s="1200" t="str">
        <f t="shared" ref="AG16:AG22" si="1">IF(AND(AD16="Preventivo",AF16="Automático"),"50%",IF(AND(AD16="Preventivo",AF16="Manual"),"40%",IF(AND(AD16="Detectivo",AF16="Automático"),"40%",IF(AND(AD16="Detectivo",AF16="Manual"),"30%",IF(AND(AD16="Correctivo",AF16="Automático"),"35%",IF(AND(AD16="Correctivo",AF16="Manual"),"25%",""))))))</f>
        <v>30%</v>
      </c>
      <c r="AH16" s="1200" t="s">
        <v>173</v>
      </c>
      <c r="AI16" s="1200" t="s">
        <v>174</v>
      </c>
      <c r="AJ16" s="1200" t="s">
        <v>175</v>
      </c>
      <c r="AK16" s="432">
        <f>IFERROR(IF(AE16="Probabilidad",(K16-(+K16*AG16)),IF(AE16="Impacto",KK16,"")),"")</f>
        <v>0.14000000000000001</v>
      </c>
      <c r="AL16" s="432">
        <f>+AK16</f>
        <v>0.14000000000000001</v>
      </c>
      <c r="AM16" s="430" t="str">
        <f t="shared" ref="AM16:AM22" si="2">IFERROR(IF(AK16="","",IF(AK16&lt;=0.2,"Muy Baja",IF(AK16&lt;=0.4,"Baja",IF(AK16&lt;=0.6,"Media",IF(AK16&lt;=0.8,"Alta","Muy Alta"))))),"")</f>
        <v>Muy Baja</v>
      </c>
      <c r="AN16" s="431">
        <f>IF(AE16='[2]FORMULAS '!$G$60,S16-(S16*AG16),S16)</f>
        <v>0.4</v>
      </c>
      <c r="AO16" s="431">
        <f>+AN16</f>
        <v>0.4</v>
      </c>
      <c r="AP16" s="1094" t="str">
        <f t="shared" ref="AP16:AP22" si="3">+IF(AN16="","",IF(AN16=$L$41,$K$41,IF(AN16=$L$42,$K$42,IF(AN16=$L$43,$K$43,IF(AN16=$L$44,$K$44,IF(AN16=$L$45,$K$45))))))</f>
        <v>Menor</v>
      </c>
      <c r="AQ16" s="430" t="s">
        <v>176</v>
      </c>
      <c r="AR16" s="1464" t="s">
        <v>177</v>
      </c>
      <c r="AS16" s="1466" t="s">
        <v>178</v>
      </c>
      <c r="AT16" s="1467"/>
      <c r="AU16" s="1467"/>
      <c r="AV16" s="1468"/>
      <c r="AW16" s="1472" t="s">
        <v>179</v>
      </c>
      <c r="AX16" s="182"/>
    </row>
    <row r="17" spans="1:50" ht="219" customHeight="1" x14ac:dyDescent="0.2">
      <c r="A17" s="182"/>
      <c r="B17" s="1439"/>
      <c r="C17" s="1433"/>
      <c r="D17" s="1433"/>
      <c r="E17" s="1442"/>
      <c r="F17" s="1442"/>
      <c r="G17" s="1474" t="s">
        <v>180</v>
      </c>
      <c r="H17" s="1433"/>
      <c r="I17" s="1445"/>
      <c r="J17" s="1447"/>
      <c r="K17" s="1457"/>
      <c r="L17" s="1459"/>
      <c r="M17" s="1433"/>
      <c r="N17" s="1461"/>
      <c r="O17" s="1463"/>
      <c r="P17" s="1433"/>
      <c r="Q17" s="1461"/>
      <c r="R17" s="1487"/>
      <c r="S17" s="1457"/>
      <c r="T17" s="1487"/>
      <c r="U17" s="1489"/>
      <c r="V17" s="427">
        <v>2</v>
      </c>
      <c r="W17" s="1478"/>
      <c r="X17" s="1084" t="s">
        <v>165</v>
      </c>
      <c r="Y17" s="416" t="s">
        <v>181</v>
      </c>
      <c r="Z17" s="1101" t="s">
        <v>182</v>
      </c>
      <c r="AA17" s="1101" t="s">
        <v>183</v>
      </c>
      <c r="AB17" s="418" t="s">
        <v>184</v>
      </c>
      <c r="AC17" s="418" t="s">
        <v>185</v>
      </c>
      <c r="AD17" s="427" t="s">
        <v>171</v>
      </c>
      <c r="AE17" s="416" t="str">
        <f t="shared" si="0"/>
        <v>Probabilidad</v>
      </c>
      <c r="AF17" s="416" t="s">
        <v>172</v>
      </c>
      <c r="AG17" s="416" t="str">
        <f t="shared" si="1"/>
        <v>30%</v>
      </c>
      <c r="AH17" s="416" t="s">
        <v>173</v>
      </c>
      <c r="AI17" s="416" t="s">
        <v>174</v>
      </c>
      <c r="AJ17" s="416" t="s">
        <v>175</v>
      </c>
      <c r="AK17" s="415">
        <v>0.2</v>
      </c>
      <c r="AL17" s="415">
        <v>0.2</v>
      </c>
      <c r="AM17" s="425" t="str">
        <f t="shared" si="2"/>
        <v>Muy Baja</v>
      </c>
      <c r="AN17" s="413">
        <v>0.4</v>
      </c>
      <c r="AO17" s="413">
        <v>0.4</v>
      </c>
      <c r="AP17" s="426" t="str">
        <f t="shared" si="3"/>
        <v>Menor</v>
      </c>
      <c r="AQ17" s="425" t="s">
        <v>176</v>
      </c>
      <c r="AR17" s="1465"/>
      <c r="AS17" s="1469"/>
      <c r="AT17" s="1470"/>
      <c r="AU17" s="1470"/>
      <c r="AV17" s="1471"/>
      <c r="AW17" s="1473"/>
      <c r="AX17" s="182"/>
    </row>
    <row r="18" spans="1:50" ht="157.5" customHeight="1" x14ac:dyDescent="0.2">
      <c r="A18" s="182"/>
      <c r="B18" s="1439"/>
      <c r="C18" s="1433"/>
      <c r="D18" s="1433"/>
      <c r="E18" s="1442"/>
      <c r="F18" s="1442"/>
      <c r="G18" s="1475"/>
      <c r="H18" s="1433"/>
      <c r="I18" s="1445"/>
      <c r="J18" s="1447"/>
      <c r="K18" s="1457"/>
      <c r="L18" s="1459"/>
      <c r="M18" s="1433"/>
      <c r="N18" s="1461"/>
      <c r="O18" s="1463"/>
      <c r="P18" s="1433"/>
      <c r="Q18" s="1461"/>
      <c r="R18" s="1487"/>
      <c r="S18" s="1457"/>
      <c r="T18" s="1487"/>
      <c r="U18" s="1489"/>
      <c r="V18" s="427">
        <v>3</v>
      </c>
      <c r="W18" s="1478"/>
      <c r="X18" s="1084" t="s">
        <v>165</v>
      </c>
      <c r="Y18" s="1199" t="s">
        <v>186</v>
      </c>
      <c r="Z18" s="429" t="s">
        <v>187</v>
      </c>
      <c r="AA18" s="1092" t="s">
        <v>188</v>
      </c>
      <c r="AB18" s="1092" t="s">
        <v>189</v>
      </c>
      <c r="AC18" s="418" t="s">
        <v>190</v>
      </c>
      <c r="AD18" s="427" t="s">
        <v>171</v>
      </c>
      <c r="AE18" s="416" t="str">
        <f t="shared" si="0"/>
        <v>Probabilidad</v>
      </c>
      <c r="AF18" s="416" t="s">
        <v>172</v>
      </c>
      <c r="AG18" s="416" t="str">
        <f t="shared" si="1"/>
        <v>30%</v>
      </c>
      <c r="AH18" s="416" t="s">
        <v>173</v>
      </c>
      <c r="AI18" s="416" t="s">
        <v>174</v>
      </c>
      <c r="AJ18" s="416" t="s">
        <v>175</v>
      </c>
      <c r="AK18" s="415">
        <v>0.14000000000000001</v>
      </c>
      <c r="AL18" s="415">
        <f>+AK18</f>
        <v>0.14000000000000001</v>
      </c>
      <c r="AM18" s="425" t="str">
        <f t="shared" si="2"/>
        <v>Muy Baja</v>
      </c>
      <c r="AN18" s="413">
        <v>0.4</v>
      </c>
      <c r="AO18" s="413">
        <v>0.4</v>
      </c>
      <c r="AP18" s="426" t="str">
        <f t="shared" si="3"/>
        <v>Menor</v>
      </c>
      <c r="AQ18" s="425" t="s">
        <v>176</v>
      </c>
      <c r="AR18" s="1465"/>
      <c r="AS18" s="1469"/>
      <c r="AT18" s="1470"/>
      <c r="AU18" s="1470"/>
      <c r="AV18" s="1471"/>
      <c r="AW18" s="1473"/>
      <c r="AX18" s="182"/>
    </row>
    <row r="19" spans="1:50" ht="268.5" customHeight="1" thickBot="1" x14ac:dyDescent="0.25">
      <c r="A19" s="1476"/>
      <c r="B19" s="1439"/>
      <c r="C19" s="1433"/>
      <c r="D19" s="1433"/>
      <c r="E19" s="1443"/>
      <c r="F19" s="1443"/>
      <c r="G19" s="1091" t="s">
        <v>191</v>
      </c>
      <c r="H19" s="1433"/>
      <c r="I19" s="1445"/>
      <c r="J19" s="1447"/>
      <c r="K19" s="1457"/>
      <c r="L19" s="1459"/>
      <c r="M19" s="1433"/>
      <c r="N19" s="1461"/>
      <c r="O19" s="1463"/>
      <c r="P19" s="1433"/>
      <c r="Q19" s="1461"/>
      <c r="R19" s="1487"/>
      <c r="S19" s="1457"/>
      <c r="T19" s="1487"/>
      <c r="U19" s="1489"/>
      <c r="V19" s="1119">
        <v>4</v>
      </c>
      <c r="W19" s="1478"/>
      <c r="X19" s="1106" t="s">
        <v>165</v>
      </c>
      <c r="Y19" s="1091" t="s">
        <v>192</v>
      </c>
      <c r="Z19" s="422" t="s">
        <v>193</v>
      </c>
      <c r="AA19" s="1091" t="s">
        <v>194</v>
      </c>
      <c r="AB19" s="1091" t="s">
        <v>195</v>
      </c>
      <c r="AC19" s="1242" t="s">
        <v>196</v>
      </c>
      <c r="AD19" s="1119" t="s">
        <v>197</v>
      </c>
      <c r="AE19" s="1243" t="str">
        <f t="shared" si="0"/>
        <v>Probabilidad</v>
      </c>
      <c r="AF19" s="1243" t="s">
        <v>172</v>
      </c>
      <c r="AG19" s="1243" t="str">
        <f t="shared" si="1"/>
        <v>40%</v>
      </c>
      <c r="AH19" s="1243" t="s">
        <v>173</v>
      </c>
      <c r="AI19" s="1243" t="s">
        <v>174</v>
      </c>
      <c r="AJ19" s="1243" t="s">
        <v>175</v>
      </c>
      <c r="AK19" s="1244">
        <v>0.06</v>
      </c>
      <c r="AL19" s="1244">
        <f>+AK19</f>
        <v>0.06</v>
      </c>
      <c r="AM19" s="1245" t="str">
        <f t="shared" si="2"/>
        <v>Muy Baja</v>
      </c>
      <c r="AN19" s="1246">
        <v>0.4</v>
      </c>
      <c r="AO19" s="1246">
        <v>0.4</v>
      </c>
      <c r="AP19" s="1247" t="str">
        <f t="shared" si="3"/>
        <v>Menor</v>
      </c>
      <c r="AQ19" s="1245" t="s">
        <v>176</v>
      </c>
      <c r="AR19" s="1465"/>
      <c r="AS19" s="1469"/>
      <c r="AT19" s="1470"/>
      <c r="AU19" s="1470"/>
      <c r="AV19" s="1471"/>
      <c r="AW19" s="1473"/>
      <c r="AX19" s="182"/>
    </row>
    <row r="20" spans="1:50" ht="291" customHeight="1" thickTop="1" x14ac:dyDescent="0.2">
      <c r="A20" s="1476"/>
      <c r="B20" s="1439"/>
      <c r="C20" s="1477" t="s">
        <v>152</v>
      </c>
      <c r="D20" s="1480">
        <v>2</v>
      </c>
      <c r="E20" s="1480" t="s">
        <v>153</v>
      </c>
      <c r="F20" s="1483" t="s">
        <v>1023</v>
      </c>
      <c r="G20" s="1483" t="s">
        <v>1024</v>
      </c>
      <c r="H20" s="1480" t="s">
        <v>156</v>
      </c>
      <c r="I20" s="1496">
        <v>1000</v>
      </c>
      <c r="J20" s="1499" t="s">
        <v>198</v>
      </c>
      <c r="K20" s="1491">
        <v>0.8</v>
      </c>
      <c r="L20" s="1502" t="s">
        <v>199</v>
      </c>
      <c r="M20" s="1477" t="s">
        <v>159</v>
      </c>
      <c r="N20" s="1491"/>
      <c r="O20" s="1520"/>
      <c r="P20" s="1477" t="s">
        <v>200</v>
      </c>
      <c r="Q20" s="1491">
        <v>0.6</v>
      </c>
      <c r="R20" s="1493" t="s">
        <v>201</v>
      </c>
      <c r="S20" s="1491">
        <v>0.6</v>
      </c>
      <c r="T20" s="1493" t="s">
        <v>201</v>
      </c>
      <c r="U20" s="1502" t="s">
        <v>202</v>
      </c>
      <c r="V20" s="1098">
        <v>1</v>
      </c>
      <c r="W20" s="1477" t="s">
        <v>1025</v>
      </c>
      <c r="X20" s="1100" t="s">
        <v>1026</v>
      </c>
      <c r="Y20" s="1248" t="s">
        <v>203</v>
      </c>
      <c r="Z20" s="1100" t="s">
        <v>1027</v>
      </c>
      <c r="AA20" s="1248" t="s">
        <v>1028</v>
      </c>
      <c r="AB20" s="1248" t="s">
        <v>1029</v>
      </c>
      <c r="AC20" s="1248" t="s">
        <v>1030</v>
      </c>
      <c r="AD20" s="1118" t="s">
        <v>171</v>
      </c>
      <c r="AE20" s="1118" t="str">
        <f t="shared" si="0"/>
        <v>Probabilidad</v>
      </c>
      <c r="AF20" s="1118" t="s">
        <v>172</v>
      </c>
      <c r="AG20" s="1098" t="str">
        <f t="shared" si="1"/>
        <v>30%</v>
      </c>
      <c r="AH20" s="1118" t="s">
        <v>173</v>
      </c>
      <c r="AI20" s="1118" t="s">
        <v>174</v>
      </c>
      <c r="AJ20" s="1118" t="s">
        <v>175</v>
      </c>
      <c r="AK20" s="863">
        <v>0.56000000000000005</v>
      </c>
      <c r="AL20" s="863">
        <f>+AK20</f>
        <v>0.56000000000000005</v>
      </c>
      <c r="AM20" s="1249" t="str">
        <f t="shared" si="2"/>
        <v>Media</v>
      </c>
      <c r="AN20" s="1250">
        <v>0.6</v>
      </c>
      <c r="AO20" s="1250">
        <v>0.6</v>
      </c>
      <c r="AP20" s="1099" t="str">
        <f t="shared" si="3"/>
        <v xml:space="preserve">Moderado </v>
      </c>
      <c r="AQ20" s="1251" t="s">
        <v>201</v>
      </c>
      <c r="AR20" s="1516" t="s">
        <v>204</v>
      </c>
      <c r="AS20" s="1519" t="s">
        <v>205</v>
      </c>
      <c r="AT20" s="1519" t="s">
        <v>1031</v>
      </c>
      <c r="AU20" s="1507">
        <v>45992</v>
      </c>
      <c r="AV20" s="1507">
        <v>45992</v>
      </c>
      <c r="AW20" s="1510" t="s">
        <v>1032</v>
      </c>
    </row>
    <row r="21" spans="1:50" ht="132.75" customHeight="1" x14ac:dyDescent="0.2">
      <c r="A21" s="1476"/>
      <c r="B21" s="1439"/>
      <c r="C21" s="1478"/>
      <c r="D21" s="1481"/>
      <c r="E21" s="1481"/>
      <c r="F21" s="1484"/>
      <c r="G21" s="1484"/>
      <c r="H21" s="1481"/>
      <c r="I21" s="1497"/>
      <c r="J21" s="1500"/>
      <c r="K21" s="1461"/>
      <c r="L21" s="1503"/>
      <c r="M21" s="1478"/>
      <c r="N21" s="1461"/>
      <c r="O21" s="1463"/>
      <c r="P21" s="1478"/>
      <c r="Q21" s="1461"/>
      <c r="R21" s="1494"/>
      <c r="S21" s="1461"/>
      <c r="T21" s="1494"/>
      <c r="U21" s="1503"/>
      <c r="V21" s="417">
        <v>2</v>
      </c>
      <c r="W21" s="1515"/>
      <c r="X21" s="880" t="s">
        <v>1025</v>
      </c>
      <c r="Y21" s="418" t="s">
        <v>206</v>
      </c>
      <c r="Z21" s="880" t="s">
        <v>207</v>
      </c>
      <c r="AA21" s="418" t="s">
        <v>1033</v>
      </c>
      <c r="AB21" s="418" t="s">
        <v>1034</v>
      </c>
      <c r="AC21" s="418" t="s">
        <v>1035</v>
      </c>
      <c r="AD21" s="416" t="s">
        <v>171</v>
      </c>
      <c r="AE21" s="416" t="str">
        <f t="shared" si="0"/>
        <v>Probabilidad</v>
      </c>
      <c r="AF21" s="416" t="s">
        <v>172</v>
      </c>
      <c r="AG21" s="417" t="str">
        <f t="shared" si="1"/>
        <v>30%</v>
      </c>
      <c r="AH21" s="416" t="s">
        <v>173</v>
      </c>
      <c r="AI21" s="416" t="s">
        <v>174</v>
      </c>
      <c r="AJ21" s="416" t="s">
        <v>175</v>
      </c>
      <c r="AK21" s="415">
        <v>0.39</v>
      </c>
      <c r="AL21" s="415">
        <v>0.39</v>
      </c>
      <c r="AM21" s="414" t="str">
        <f t="shared" si="2"/>
        <v>Baja</v>
      </c>
      <c r="AN21" s="413">
        <v>0.6</v>
      </c>
      <c r="AO21" s="413">
        <v>0.6</v>
      </c>
      <c r="AP21" s="412" t="str">
        <f t="shared" si="3"/>
        <v xml:space="preserve">Moderado </v>
      </c>
      <c r="AQ21" s="411" t="s">
        <v>201</v>
      </c>
      <c r="AR21" s="1517"/>
      <c r="AS21" s="1508"/>
      <c r="AT21" s="1508"/>
      <c r="AU21" s="1508"/>
      <c r="AV21" s="1508"/>
      <c r="AW21" s="1511"/>
    </row>
    <row r="22" spans="1:50" ht="239.25" customHeight="1" thickBot="1" x14ac:dyDescent="0.25">
      <c r="A22" s="1476"/>
      <c r="B22" s="1439"/>
      <c r="C22" s="1479"/>
      <c r="D22" s="1482"/>
      <c r="E22" s="1482"/>
      <c r="F22" s="1485"/>
      <c r="G22" s="1485"/>
      <c r="H22" s="1482"/>
      <c r="I22" s="1498"/>
      <c r="J22" s="1501"/>
      <c r="K22" s="1492"/>
      <c r="L22" s="1504"/>
      <c r="M22" s="1479"/>
      <c r="N22" s="1492"/>
      <c r="O22" s="1521"/>
      <c r="P22" s="1479"/>
      <c r="Q22" s="1492"/>
      <c r="R22" s="1495"/>
      <c r="S22" s="1492"/>
      <c r="T22" s="1495"/>
      <c r="U22" s="1504"/>
      <c r="V22" s="410">
        <v>3</v>
      </c>
      <c r="W22" s="1085" t="s">
        <v>164</v>
      </c>
      <c r="X22" s="1075" t="s">
        <v>1036</v>
      </c>
      <c r="Y22" s="409" t="s">
        <v>208</v>
      </c>
      <c r="Z22" s="1075" t="s">
        <v>1037</v>
      </c>
      <c r="AA22" s="409" t="s">
        <v>1038</v>
      </c>
      <c r="AB22" s="409" t="s">
        <v>1039</v>
      </c>
      <c r="AC22" s="409" t="s">
        <v>1040</v>
      </c>
      <c r="AD22" s="408" t="s">
        <v>171</v>
      </c>
      <c r="AE22" s="408" t="str">
        <f t="shared" si="0"/>
        <v>Probabilidad</v>
      </c>
      <c r="AF22" s="408" t="s">
        <v>172</v>
      </c>
      <c r="AG22" s="408" t="str">
        <f t="shared" si="1"/>
        <v>30%</v>
      </c>
      <c r="AH22" s="408" t="s">
        <v>173</v>
      </c>
      <c r="AI22" s="408" t="s">
        <v>174</v>
      </c>
      <c r="AJ22" s="408" t="s">
        <v>175</v>
      </c>
      <c r="AK22" s="407">
        <v>0.27</v>
      </c>
      <c r="AL22" s="407">
        <f>+AK22</f>
        <v>0.27</v>
      </c>
      <c r="AM22" s="406" t="str">
        <f t="shared" si="2"/>
        <v>Baja</v>
      </c>
      <c r="AN22" s="405">
        <v>0.6</v>
      </c>
      <c r="AO22" s="405">
        <v>0.6</v>
      </c>
      <c r="AP22" s="404" t="str">
        <f t="shared" si="3"/>
        <v xml:space="preserve">Moderado </v>
      </c>
      <c r="AQ22" s="403" t="s">
        <v>201</v>
      </c>
      <c r="AR22" s="1518"/>
      <c r="AS22" s="1509"/>
      <c r="AT22" s="1509"/>
      <c r="AU22" s="1509"/>
      <c r="AV22" s="1509"/>
      <c r="AW22" s="1512"/>
    </row>
    <row r="23" spans="1:50" ht="409.5" customHeight="1" thickTop="1" thickBot="1" x14ac:dyDescent="0.25">
      <c r="A23" s="1252"/>
      <c r="B23" s="1440"/>
      <c r="C23" s="666" t="s">
        <v>152</v>
      </c>
      <c r="D23" s="1253">
        <v>3</v>
      </c>
      <c r="E23" s="1253" t="s">
        <v>153</v>
      </c>
      <c r="F23" s="1254" t="s">
        <v>1041</v>
      </c>
      <c r="G23" s="1254" t="s">
        <v>1042</v>
      </c>
      <c r="H23" s="1254" t="s">
        <v>156</v>
      </c>
      <c r="I23" s="1255">
        <v>11</v>
      </c>
      <c r="J23" s="1256" t="s">
        <v>157</v>
      </c>
      <c r="K23" s="675">
        <v>0.4</v>
      </c>
      <c r="L23" s="1257" t="s">
        <v>983</v>
      </c>
      <c r="M23" s="674" t="s">
        <v>235</v>
      </c>
      <c r="N23" s="675">
        <v>0.8</v>
      </c>
      <c r="O23" s="693" t="s">
        <v>244</v>
      </c>
      <c r="P23" s="674" t="s">
        <v>200</v>
      </c>
      <c r="Q23" s="675">
        <v>0.6</v>
      </c>
      <c r="R23" s="1258" t="s">
        <v>231</v>
      </c>
      <c r="S23" s="675">
        <v>0.6</v>
      </c>
      <c r="T23" s="1258" t="s">
        <v>234</v>
      </c>
      <c r="U23" s="1259" t="s">
        <v>202</v>
      </c>
      <c r="V23" s="1260">
        <v>1</v>
      </c>
      <c r="W23" s="674" t="s">
        <v>1036</v>
      </c>
      <c r="X23" s="674" t="s">
        <v>1036</v>
      </c>
      <c r="Y23" s="674" t="s">
        <v>305</v>
      </c>
      <c r="Z23" s="1261" t="s">
        <v>1114</v>
      </c>
      <c r="AA23" s="1262" t="s">
        <v>1115</v>
      </c>
      <c r="AB23" s="1262" t="s">
        <v>1116</v>
      </c>
      <c r="AC23" s="1262" t="s">
        <v>1043</v>
      </c>
      <c r="AD23" s="408" t="s">
        <v>197</v>
      </c>
      <c r="AE23" s="408" t="s">
        <v>1044</v>
      </c>
      <c r="AF23" s="408" t="s">
        <v>172</v>
      </c>
      <c r="AG23" s="408" t="str">
        <f>IF(AND(AD23="Preventivo",AF23="Automático"),"50%",IF(AND(AD23="Preventivo",AF23="Manual"),"40%",IF(AND(AD23="Detectivo",AF23="Automático"),"40%",IF(AND(AD23="Detectivo",AF23="Manual"),"30%",IF(AND(AD23="Correctivo",AF23="Automático"),"35%",IF(AND(AD23="Correctivo",AF23="Manual"),"25%",""))))))</f>
        <v>40%</v>
      </c>
      <c r="AH23" s="408" t="s">
        <v>173</v>
      </c>
      <c r="AI23" s="408" t="s">
        <v>174</v>
      </c>
      <c r="AJ23" s="408" t="s">
        <v>175</v>
      </c>
      <c r="AK23" s="1263">
        <v>0.14000000000000001</v>
      </c>
      <c r="AL23" s="1263">
        <f>+AK23</f>
        <v>0.14000000000000001</v>
      </c>
      <c r="AM23" s="1264" t="str">
        <f>IFERROR(IF(AK23="","",IF(AK23&lt;=0.2,"Muy Baja",IF(AK23&lt;=0.4,"Baja",IF(AK23&lt;=0.6,"Media",IF(AK23&lt;=0.8,"Alta","Muy Alta"))))),"")</f>
        <v>Muy Baja</v>
      </c>
      <c r="AN23" s="1265">
        <v>0.6</v>
      </c>
      <c r="AO23" s="1265">
        <v>0.6</v>
      </c>
      <c r="AP23" s="404" t="str">
        <f>+IF(AN23="","",IF(AN23=$L$43,$K$43,IF(AN23=$L$44,$K$44,IF(AN23=$L$45,$K$45,IF(AN23=$L$46,$K$46,IF(AN23=$L$47,$K$47))))))</f>
        <v xml:space="preserve">Moderado </v>
      </c>
      <c r="AQ23" s="403" t="s">
        <v>201</v>
      </c>
      <c r="AR23" s="1266" t="s">
        <v>204</v>
      </c>
      <c r="AS23" s="1261" t="s">
        <v>1045</v>
      </c>
      <c r="AT23" s="1261" t="s">
        <v>1031</v>
      </c>
      <c r="AU23" s="1267">
        <v>45992</v>
      </c>
      <c r="AV23" s="1267">
        <v>45992</v>
      </c>
      <c r="AW23" s="1268" t="s">
        <v>1046</v>
      </c>
    </row>
    <row r="24" spans="1:50" ht="132.75" customHeight="1" thickTop="1" x14ac:dyDescent="0.2">
      <c r="A24" s="182"/>
      <c r="B24" s="286"/>
      <c r="C24" s="287"/>
      <c r="D24" s="287"/>
      <c r="E24" s="287"/>
      <c r="F24" s="287"/>
      <c r="G24" s="287"/>
      <c r="H24" s="287"/>
      <c r="I24" s="288"/>
      <c r="J24" s="289"/>
      <c r="K24" s="290"/>
      <c r="L24" s="398"/>
      <c r="M24" s="287"/>
      <c r="N24" s="290"/>
      <c r="O24" s="288"/>
      <c r="P24" s="291"/>
      <c r="Q24" s="290"/>
      <c r="R24" s="288"/>
      <c r="S24" s="290"/>
      <c r="T24" s="288"/>
      <c r="U24" s="292"/>
      <c r="V24" s="1202"/>
      <c r="W24" s="182"/>
      <c r="X24" s="1090"/>
      <c r="Y24" s="396"/>
      <c r="Z24" s="1090"/>
      <c r="AA24" s="396"/>
      <c r="AB24" s="396"/>
      <c r="AC24" s="395"/>
      <c r="AD24" s="401"/>
      <c r="AE24" s="401"/>
      <c r="AF24" s="401"/>
      <c r="AG24" s="401"/>
      <c r="AH24" s="401"/>
      <c r="AI24" s="401"/>
      <c r="AJ24" s="401"/>
      <c r="AK24" s="400"/>
      <c r="AL24" s="400"/>
      <c r="AM24" s="1105"/>
      <c r="AN24" s="399"/>
      <c r="AO24" s="399"/>
      <c r="AP24" s="1202"/>
      <c r="AQ24" s="1105"/>
      <c r="AR24" s="182"/>
      <c r="AS24" s="182"/>
      <c r="AT24" s="182"/>
      <c r="AU24" s="182"/>
      <c r="AV24" s="182"/>
      <c r="AW24" s="182"/>
    </row>
    <row r="25" spans="1:50" ht="30" customHeight="1" x14ac:dyDescent="0.2">
      <c r="A25" s="182"/>
      <c r="B25" s="1513" t="s">
        <v>209</v>
      </c>
      <c r="C25" s="1513"/>
      <c r="D25" s="1513"/>
      <c r="E25" s="1513"/>
      <c r="F25" s="1513"/>
      <c r="G25" s="1513"/>
      <c r="H25" s="1513"/>
      <c r="I25" s="182"/>
      <c r="J25" s="182"/>
      <c r="K25" s="182"/>
      <c r="L25" s="398"/>
      <c r="M25" s="182"/>
      <c r="N25" s="182"/>
      <c r="O25" s="182"/>
      <c r="P25" s="182"/>
      <c r="Q25" s="182"/>
      <c r="R25" s="182"/>
      <c r="S25" s="182"/>
      <c r="T25" s="182"/>
      <c r="U25" s="1514" t="str">
        <f>IFERROR(IF(OR(AND(L25="Muy Baja",T25="Leve"),AND(L25="Muy Baja",T25="Menor"),AND(L25="Baja",T25="Leve")),"BAJO",IF(OR(AND(L25="Muy baja",T25="Moderado"),AND(L25="Baja",T25="Menor"),AND(L25="Baja",T25="Moderado"),AND(L25="Media",T25="Leve"),AND(L25="Media",T25="Menor"),AND(L25="Media",T25="Moderado"),AND(L25="Alta",T25="Leve"),AND(L25="Alta",T25="Menor")),"MODERADO",IF(OR(AND(L25="Muy Baja",T25="Mayor"),AND(L25="Baja",T25="Mayor"),AND(L25="Media",T25="Mayor"),AND(L25="Alta",T25="Moderado"),AND(L25="Alta",T25="Mayor"),AND(L25="Muy Alta",T25="Leve"),AND(L25="Muy Alta",T25="Menor"),AND(L25="Muy Alta",T25="Moderado"),AND(L25="Muy Alta",T25="Mayor")),"ALTO",IF(OR(AND(L25="Muy Baja",T25="Catastrófico"),AND(L25="Baja",T25="Catastrófico"),AND(L25="Media",T25="Catastrófico"),AND(L25="Alta",T25="Catastrófico"),AND(L25="Muy Alta",T25="Catastrófico")),"EXTREMO","")))),"")</f>
        <v/>
      </c>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33.75" customHeight="1" x14ac:dyDescent="0.2">
      <c r="A26" s="182"/>
      <c r="B26" s="1104" t="s">
        <v>210</v>
      </c>
      <c r="C26" s="1513" t="s">
        <v>211</v>
      </c>
      <c r="D26" s="1513"/>
      <c r="E26" s="1513"/>
      <c r="F26" s="1513"/>
      <c r="G26" s="1513"/>
      <c r="H26" s="1513"/>
      <c r="I26" s="182"/>
      <c r="J26" s="182"/>
      <c r="K26" s="182"/>
      <c r="L26" s="398"/>
      <c r="M26" s="182"/>
      <c r="N26" s="182"/>
      <c r="O26" s="182"/>
      <c r="P26" s="182"/>
      <c r="Q26" s="182"/>
      <c r="R26" s="182"/>
      <c r="S26" s="182"/>
      <c r="T26" s="182"/>
      <c r="U26" s="1514"/>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409.6" customHeight="1" x14ac:dyDescent="0.2">
      <c r="A27" s="182"/>
      <c r="B27" s="1443" t="s">
        <v>212</v>
      </c>
      <c r="C27" s="1522" t="s">
        <v>213</v>
      </c>
      <c r="D27" s="1523"/>
      <c r="E27" s="1523"/>
      <c r="F27" s="1523"/>
      <c r="G27" s="1523"/>
      <c r="H27" s="1524"/>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397"/>
      <c r="AO27" s="182"/>
      <c r="AP27" s="182"/>
      <c r="AQ27" s="182"/>
      <c r="AR27" s="182"/>
      <c r="AS27" s="182"/>
      <c r="AT27" s="182"/>
      <c r="AU27" s="182"/>
      <c r="AV27" s="182"/>
      <c r="AW27" s="182"/>
    </row>
    <row r="28" spans="1:50" ht="48" customHeight="1" x14ac:dyDescent="0.2">
      <c r="A28" s="182"/>
      <c r="B28" s="1515"/>
      <c r="C28" s="1525"/>
      <c r="D28" s="1526"/>
      <c r="E28" s="1526"/>
      <c r="F28" s="1526"/>
      <c r="G28" s="1526"/>
      <c r="H28" s="1527"/>
      <c r="I28" s="182"/>
      <c r="J28" s="182"/>
      <c r="K28" s="182"/>
      <c r="L28" s="182"/>
      <c r="M28" s="182"/>
      <c r="N28" s="182"/>
      <c r="O28" s="182"/>
      <c r="P28" s="182"/>
      <c r="Q28" s="182"/>
      <c r="R28" s="182"/>
      <c r="S28" s="182"/>
      <c r="T28" s="182"/>
      <c r="U28" s="182"/>
      <c r="V28" s="182"/>
      <c r="W28" s="182"/>
      <c r="X28" s="182"/>
      <c r="Y28" s="182"/>
      <c r="AA28" s="395"/>
      <c r="AB28" s="396"/>
      <c r="AC28" s="396"/>
      <c r="AD28" s="395"/>
      <c r="AI28" s="182"/>
      <c r="AJ28" s="182"/>
      <c r="AK28" s="182"/>
      <c r="AL28" s="182"/>
      <c r="AM28" s="182"/>
      <c r="AN28" s="182"/>
      <c r="AO28" s="182"/>
      <c r="AP28" s="182"/>
      <c r="AQ28" s="182"/>
      <c r="AR28" s="182"/>
      <c r="AS28" s="182"/>
      <c r="AT28" s="182"/>
      <c r="AU28" s="182"/>
      <c r="AV28" s="182"/>
      <c r="AW28" s="182"/>
    </row>
    <row r="29" spans="1:50" ht="197.25" customHeight="1" x14ac:dyDescent="0.2">
      <c r="A29" s="182"/>
      <c r="B29" s="1084" t="s">
        <v>1000</v>
      </c>
      <c r="C29" s="1528" t="s">
        <v>1047</v>
      </c>
      <c r="D29" s="1529"/>
      <c r="E29" s="1529"/>
      <c r="F29" s="1529"/>
      <c r="G29" s="1529"/>
      <c r="H29" s="1530"/>
      <c r="I29" s="182"/>
      <c r="J29" s="182"/>
      <c r="K29" s="182"/>
      <c r="L29" s="182"/>
      <c r="M29" s="182"/>
      <c r="N29" s="182"/>
      <c r="O29" s="182"/>
      <c r="P29" s="182"/>
      <c r="Q29" s="182"/>
      <c r="R29" s="182"/>
      <c r="S29" s="182"/>
      <c r="T29" s="182"/>
      <c r="U29" s="182"/>
      <c r="V29" s="182"/>
      <c r="W29" s="182"/>
      <c r="X29" s="182"/>
      <c r="Y29" s="182"/>
      <c r="AI29" s="182"/>
      <c r="AJ29" s="182"/>
      <c r="AK29" s="182"/>
      <c r="AL29" s="182"/>
      <c r="AM29" s="182"/>
      <c r="AN29" s="182"/>
      <c r="AO29" s="182"/>
      <c r="AP29" s="182"/>
      <c r="AQ29" s="182"/>
      <c r="AR29" s="182"/>
      <c r="AS29" s="182"/>
      <c r="AT29" s="182"/>
      <c r="AU29" s="182"/>
      <c r="AV29" s="182"/>
      <c r="AW29" s="182"/>
    </row>
    <row r="30" spans="1:50" x14ac:dyDescent="0.2">
      <c r="A30" s="182"/>
      <c r="B30" s="182"/>
      <c r="C30" s="182"/>
      <c r="D30" s="182"/>
      <c r="E30" s="182"/>
      <c r="F30" s="182"/>
      <c r="G30" s="182"/>
      <c r="H30" s="182"/>
      <c r="I30" s="182"/>
      <c r="J30" s="182"/>
      <c r="K30" s="182"/>
      <c r="L30" s="182"/>
      <c r="M30" s="182"/>
      <c r="N30" s="182"/>
      <c r="O30" s="182"/>
      <c r="P30" s="182"/>
      <c r="Q30" s="182"/>
      <c r="R30" s="182"/>
      <c r="S30" s="182"/>
      <c r="T30" s="182"/>
      <c r="AI30" s="182"/>
      <c r="AJ30" s="182"/>
      <c r="AK30" s="182"/>
      <c r="AL30" s="182"/>
      <c r="AM30" s="182"/>
      <c r="AN30" s="182"/>
      <c r="AO30" s="182"/>
      <c r="AP30" s="182"/>
      <c r="AQ30" s="182"/>
      <c r="AR30" s="182"/>
      <c r="AS30" s="182"/>
      <c r="AT30" s="182"/>
      <c r="AU30" s="182"/>
      <c r="AV30" s="182"/>
      <c r="AW30" s="182"/>
    </row>
    <row r="31" spans="1:50" x14ac:dyDescent="0.2">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x14ac:dyDescent="0.2">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x14ac:dyDescent="0.2">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x14ac:dyDescent="0.2">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x14ac:dyDescent="0.2">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x14ac:dyDescent="0.2">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x14ac:dyDescent="0.2">
      <c r="A37" s="182"/>
      <c r="B37" s="182"/>
      <c r="C37" s="182"/>
      <c r="D37" s="182"/>
      <c r="E37" s="182"/>
      <c r="F37" s="182"/>
      <c r="G37" s="182"/>
      <c r="H37" s="182"/>
      <c r="I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ht="25.5" x14ac:dyDescent="0.25">
      <c r="A38" s="182"/>
      <c r="B38" s="1531" t="s">
        <v>214</v>
      </c>
      <c r="C38" s="1531"/>
      <c r="D38" s="1531"/>
      <c r="E38" s="1531"/>
      <c r="F38" s="1531"/>
      <c r="G38" s="294"/>
      <c r="H38" s="294"/>
      <c r="I38" s="294"/>
      <c r="J38" s="294"/>
      <c r="K38" s="458" t="s">
        <v>215</v>
      </c>
      <c r="L38" s="295"/>
      <c r="M38" s="296"/>
      <c r="N38" s="296"/>
      <c r="O38" s="296"/>
      <c r="P38" s="296"/>
      <c r="Q38" s="182"/>
      <c r="R38" s="182"/>
      <c r="S38" s="182"/>
      <c r="T38" s="182"/>
      <c r="AI38" s="182"/>
      <c r="AJ38" s="182"/>
      <c r="AK38" s="182"/>
      <c r="AL38" s="182"/>
      <c r="AM38" s="182"/>
      <c r="AN38" s="182"/>
      <c r="AO38" s="182"/>
      <c r="AP38" s="182"/>
      <c r="AQ38" s="182"/>
      <c r="AR38" s="182"/>
      <c r="AS38" s="182"/>
      <c r="AT38" s="182"/>
      <c r="AU38" s="182"/>
      <c r="AV38" s="182"/>
      <c r="AW38" s="182"/>
    </row>
    <row r="39" spans="1:49" ht="15.75" x14ac:dyDescent="0.25">
      <c r="B39" s="294"/>
      <c r="C39" s="294"/>
      <c r="D39" s="294"/>
      <c r="E39" s="294"/>
      <c r="F39" s="294"/>
      <c r="G39" s="294"/>
      <c r="H39" s="294"/>
      <c r="I39" s="294"/>
      <c r="J39" s="294"/>
      <c r="K39" s="294"/>
      <c r="L39" s="294"/>
      <c r="M39" s="294"/>
      <c r="N39" s="294"/>
      <c r="O39" s="294"/>
      <c r="P39" s="294"/>
      <c r="AI39" s="182"/>
      <c r="AJ39" s="182"/>
      <c r="AK39" s="182"/>
      <c r="AL39" s="182"/>
      <c r="AM39" s="182"/>
      <c r="AN39" s="182"/>
      <c r="AO39" s="182"/>
      <c r="AP39" s="182"/>
      <c r="AQ39" s="182"/>
      <c r="AR39" s="182"/>
      <c r="AS39" s="182"/>
      <c r="AT39" s="182"/>
      <c r="AU39" s="182"/>
      <c r="AV39" s="182"/>
      <c r="AW39" s="182"/>
    </row>
    <row r="40" spans="1:49" ht="59.25" customHeight="1" x14ac:dyDescent="0.25">
      <c r="A40" s="182"/>
      <c r="B40" s="297"/>
      <c r="C40" s="298" t="s">
        <v>216</v>
      </c>
      <c r="D40" s="298" t="s">
        <v>217</v>
      </c>
      <c r="E40" s="299" t="s">
        <v>218</v>
      </c>
      <c r="F40" s="299" t="s">
        <v>219</v>
      </c>
      <c r="G40" s="182"/>
      <c r="H40" s="300"/>
      <c r="I40" s="294"/>
      <c r="J40" s="294"/>
      <c r="K40" s="301"/>
      <c r="L40" s="301"/>
      <c r="M40" s="298" t="s">
        <v>220</v>
      </c>
      <c r="N40" s="298" t="s">
        <v>221</v>
      </c>
      <c r="O40" s="30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131.25" customHeight="1" x14ac:dyDescent="0.35">
      <c r="A41" s="182"/>
      <c r="B41" s="393" t="s">
        <v>222</v>
      </c>
      <c r="C41" s="380" t="s">
        <v>223</v>
      </c>
      <c r="D41" s="379">
        <v>0.2</v>
      </c>
      <c r="E41" s="378">
        <v>0</v>
      </c>
      <c r="F41" s="378">
        <v>2</v>
      </c>
      <c r="G41" s="182"/>
      <c r="H41" s="300"/>
      <c r="I41" s="294"/>
      <c r="J41" s="294"/>
      <c r="K41" s="393" t="s">
        <v>224</v>
      </c>
      <c r="L41" s="392">
        <v>0.2</v>
      </c>
      <c r="M41" s="375" t="s">
        <v>225</v>
      </c>
      <c r="N41" s="391" t="s">
        <v>226</v>
      </c>
      <c r="O41" s="311"/>
      <c r="P41" s="182"/>
      <c r="Q41" s="182"/>
      <c r="R41" s="182"/>
      <c r="S41" s="182"/>
      <c r="T41" s="182"/>
      <c r="AA41" s="381"/>
      <c r="AI41" s="182"/>
      <c r="AJ41" s="182"/>
      <c r="AK41" s="182"/>
      <c r="AL41" s="182"/>
      <c r="AM41" s="182"/>
      <c r="AN41" s="182"/>
      <c r="AO41" s="182"/>
      <c r="AP41" s="182"/>
      <c r="AQ41" s="182"/>
      <c r="AR41" s="182"/>
      <c r="AS41" s="182"/>
      <c r="AT41" s="182"/>
      <c r="AU41" s="182"/>
      <c r="AV41" s="182"/>
      <c r="AW41" s="182"/>
    </row>
    <row r="42" spans="1:49" ht="84" customHeight="1" x14ac:dyDescent="0.35">
      <c r="A42" s="182"/>
      <c r="B42" s="390" t="s">
        <v>227</v>
      </c>
      <c r="C42" s="380" t="s">
        <v>157</v>
      </c>
      <c r="D42" s="379">
        <v>0.4</v>
      </c>
      <c r="E42" s="378">
        <v>3</v>
      </c>
      <c r="F42" s="378">
        <v>24</v>
      </c>
      <c r="G42" s="182"/>
      <c r="H42" s="300"/>
      <c r="I42" s="294"/>
      <c r="J42" s="294"/>
      <c r="K42" s="390" t="s">
        <v>161</v>
      </c>
      <c r="L42" s="389">
        <v>0.4</v>
      </c>
      <c r="M42" s="388" t="s">
        <v>228</v>
      </c>
      <c r="N42" s="382" t="s">
        <v>160</v>
      </c>
      <c r="O42" s="317"/>
      <c r="P42" s="182"/>
      <c r="Q42" s="182"/>
      <c r="R42" s="182"/>
      <c r="S42" s="182"/>
      <c r="T42" s="182"/>
      <c r="AA42" s="381"/>
      <c r="AI42" s="182"/>
      <c r="AJ42" s="182"/>
      <c r="AK42" s="182"/>
      <c r="AL42" s="182"/>
      <c r="AM42" s="182"/>
      <c r="AN42" s="182"/>
      <c r="AO42" s="182"/>
      <c r="AP42" s="182"/>
      <c r="AQ42" s="182"/>
      <c r="AR42" s="182"/>
      <c r="AS42" s="182"/>
      <c r="AT42" s="182"/>
      <c r="AU42" s="182"/>
      <c r="AV42" s="182"/>
      <c r="AW42" s="182"/>
    </row>
    <row r="43" spans="1:49" ht="186.75" customHeight="1" x14ac:dyDescent="0.35">
      <c r="A43" s="182"/>
      <c r="B43" s="387" t="s">
        <v>229</v>
      </c>
      <c r="C43" s="380" t="s">
        <v>230</v>
      </c>
      <c r="D43" s="379">
        <v>0.6</v>
      </c>
      <c r="E43" s="378">
        <v>25</v>
      </c>
      <c r="F43" s="378">
        <v>500</v>
      </c>
      <c r="G43" s="182"/>
      <c r="H43" s="300"/>
      <c r="I43" s="294"/>
      <c r="J43" s="294"/>
      <c r="K43" s="386" t="s">
        <v>231</v>
      </c>
      <c r="L43" s="385">
        <v>0.6</v>
      </c>
      <c r="M43" s="375" t="s">
        <v>232</v>
      </c>
      <c r="N43" s="374" t="s">
        <v>200</v>
      </c>
      <c r="O43" s="311"/>
      <c r="P43" s="182"/>
      <c r="Q43" s="182"/>
      <c r="R43" s="182"/>
      <c r="S43" s="182"/>
      <c r="T43" s="182"/>
      <c r="AA43" s="381"/>
      <c r="AI43" s="182"/>
      <c r="AJ43" s="182"/>
      <c r="AK43" s="182"/>
      <c r="AL43" s="182"/>
      <c r="AM43" s="182"/>
      <c r="AN43" s="182"/>
      <c r="AO43" s="182"/>
      <c r="AP43" s="182"/>
      <c r="AQ43" s="182"/>
      <c r="AR43" s="182"/>
      <c r="AS43" s="182"/>
      <c r="AT43" s="182"/>
      <c r="AU43" s="182"/>
      <c r="AV43" s="182"/>
      <c r="AW43" s="182"/>
    </row>
    <row r="44" spans="1:49" ht="67.5" customHeight="1" x14ac:dyDescent="0.35">
      <c r="A44" s="182"/>
      <c r="B44" s="384" t="s">
        <v>233</v>
      </c>
      <c r="C44" s="380" t="s">
        <v>198</v>
      </c>
      <c r="D44" s="379">
        <v>0.8</v>
      </c>
      <c r="E44" s="378">
        <v>501</v>
      </c>
      <c r="F44" s="378">
        <v>5000</v>
      </c>
      <c r="G44" s="182"/>
      <c r="H44" s="300"/>
      <c r="I44" s="294"/>
      <c r="J44" s="294"/>
      <c r="K44" s="384" t="s">
        <v>234</v>
      </c>
      <c r="L44" s="383">
        <v>0.8</v>
      </c>
      <c r="M44" s="375" t="s">
        <v>235</v>
      </c>
      <c r="N44" s="382" t="s">
        <v>236</v>
      </c>
      <c r="O44" s="311"/>
      <c r="P44" s="182"/>
      <c r="Q44" s="182"/>
      <c r="R44" s="182"/>
      <c r="S44" s="182"/>
      <c r="T44" s="182"/>
      <c r="AA44" s="381"/>
    </row>
    <row r="45" spans="1:49" ht="76.5" customHeight="1" x14ac:dyDescent="0.25">
      <c r="A45" s="182"/>
      <c r="B45" s="377" t="s">
        <v>237</v>
      </c>
      <c r="C45" s="380" t="s">
        <v>238</v>
      </c>
      <c r="D45" s="379">
        <v>1</v>
      </c>
      <c r="E45" s="378">
        <v>5001</v>
      </c>
      <c r="F45" s="378"/>
      <c r="G45" s="182"/>
      <c r="H45" s="300"/>
      <c r="I45" s="294"/>
      <c r="J45" s="294"/>
      <c r="K45" s="377" t="s">
        <v>239</v>
      </c>
      <c r="L45" s="376">
        <v>1</v>
      </c>
      <c r="M45" s="375" t="s">
        <v>240</v>
      </c>
      <c r="N45" s="374" t="s">
        <v>241</v>
      </c>
      <c r="O45" s="311"/>
      <c r="P45" s="182"/>
      <c r="Q45" s="182"/>
      <c r="R45" s="182"/>
      <c r="S45" s="182"/>
      <c r="T45" s="182"/>
    </row>
    <row r="46" spans="1:49" ht="24" thickBot="1" x14ac:dyDescent="0.4">
      <c r="A46" s="182"/>
      <c r="B46" s="294"/>
      <c r="C46" s="294"/>
      <c r="D46" s="294"/>
      <c r="E46" s="294"/>
      <c r="F46" s="294"/>
      <c r="G46" s="294"/>
      <c r="H46" s="294"/>
      <c r="I46" s="294"/>
      <c r="J46" s="294"/>
      <c r="K46" s="373"/>
      <c r="L46" s="373"/>
      <c r="M46" s="372" t="s">
        <v>159</v>
      </c>
      <c r="N46" s="371" t="s">
        <v>159</v>
      </c>
      <c r="O46" s="329"/>
      <c r="P46" s="329"/>
      <c r="Q46" s="182"/>
      <c r="R46" s="182"/>
      <c r="S46" s="182"/>
      <c r="T46" s="182"/>
    </row>
    <row r="47" spans="1:49" ht="15.75" x14ac:dyDescent="0.25">
      <c r="A47" s="182"/>
      <c r="B47" s="330"/>
      <c r="C47" s="294"/>
      <c r="D47" s="294"/>
      <c r="E47" s="294"/>
      <c r="F47" s="294"/>
      <c r="G47" s="294"/>
      <c r="H47" s="294"/>
      <c r="I47" s="294"/>
      <c r="J47" s="294"/>
      <c r="K47" s="331"/>
      <c r="L47" s="331"/>
      <c r="M47" s="331"/>
      <c r="N47" s="331"/>
      <c r="O47" s="331"/>
      <c r="P47" s="331"/>
      <c r="Q47" s="182"/>
      <c r="R47" s="182"/>
      <c r="S47" s="182"/>
      <c r="T47" s="182"/>
    </row>
    <row r="48" spans="1:49" x14ac:dyDescent="0.2">
      <c r="A48" s="182"/>
      <c r="B48" s="182"/>
      <c r="C48" s="182"/>
      <c r="D48" s="182"/>
      <c r="E48" s="182"/>
      <c r="F48" s="182"/>
      <c r="G48" s="182"/>
      <c r="H48" s="182"/>
      <c r="I48" s="182"/>
      <c r="J48" s="182"/>
      <c r="K48" s="182"/>
      <c r="L48" s="182"/>
      <c r="M48" s="182"/>
      <c r="N48" s="182"/>
      <c r="O48" s="182"/>
      <c r="P48" s="182"/>
      <c r="Q48" s="182"/>
      <c r="R48" s="182"/>
      <c r="S48" s="182"/>
      <c r="T48" s="182"/>
    </row>
    <row r="49" spans="1:20" ht="32.25" customHeight="1" x14ac:dyDescent="0.2">
      <c r="A49" s="182"/>
      <c r="B49" s="182"/>
      <c r="C49" s="182"/>
      <c r="D49" s="182"/>
      <c r="E49" s="182"/>
      <c r="F49" s="182"/>
      <c r="G49" s="182"/>
      <c r="H49" s="182"/>
      <c r="I49" s="182"/>
      <c r="J49" s="182"/>
      <c r="K49" s="182"/>
      <c r="L49" s="182"/>
      <c r="M49" s="182"/>
      <c r="N49" s="182"/>
      <c r="O49" s="182"/>
      <c r="P49" s="182"/>
      <c r="Q49" s="182"/>
      <c r="R49" s="182"/>
      <c r="S49" s="182"/>
      <c r="T49" s="182"/>
    </row>
    <row r="50" spans="1:20" ht="15" thickBot="1" x14ac:dyDescent="0.25">
      <c r="A50" s="182"/>
      <c r="B50" s="182"/>
      <c r="C50" s="182"/>
      <c r="D50" s="182"/>
      <c r="E50" s="182"/>
      <c r="F50" s="182"/>
      <c r="G50" s="182"/>
      <c r="H50" s="182"/>
      <c r="I50" s="182"/>
      <c r="J50" s="182"/>
      <c r="K50" s="182"/>
      <c r="L50" s="182"/>
      <c r="M50" s="182"/>
      <c r="N50" s="182"/>
      <c r="O50" s="182"/>
      <c r="P50" s="182"/>
      <c r="Q50" s="182"/>
      <c r="R50" s="182"/>
      <c r="S50" s="182"/>
      <c r="T50" s="182"/>
    </row>
    <row r="51" spans="1:20" ht="24.95" customHeight="1" x14ac:dyDescent="0.2">
      <c r="A51" s="182"/>
      <c r="B51" s="370"/>
      <c r="C51" s="370"/>
      <c r="D51" s="369"/>
      <c r="E51" s="1532" t="s">
        <v>242</v>
      </c>
      <c r="F51" s="1533"/>
      <c r="G51" s="1533"/>
      <c r="H51" s="1533"/>
      <c r="I51" s="1534"/>
      <c r="J51" s="182"/>
      <c r="K51" s="182"/>
      <c r="L51" s="182"/>
      <c r="M51" s="182"/>
      <c r="N51" s="182"/>
      <c r="O51" s="182"/>
      <c r="P51" s="182"/>
      <c r="Q51" s="182"/>
      <c r="R51" s="182"/>
      <c r="S51" s="182"/>
      <c r="T51" s="182"/>
    </row>
    <row r="52" spans="1:20" ht="24.95" customHeight="1" x14ac:dyDescent="0.2">
      <c r="A52" s="182"/>
      <c r="B52" s="365"/>
      <c r="C52" s="365"/>
      <c r="D52" s="368"/>
      <c r="E52" s="367">
        <v>0.2</v>
      </c>
      <c r="F52" s="367">
        <v>0.4</v>
      </c>
      <c r="G52" s="367">
        <v>0.6</v>
      </c>
      <c r="H52" s="367">
        <v>0.8</v>
      </c>
      <c r="I52" s="366">
        <v>1</v>
      </c>
      <c r="J52" s="182"/>
      <c r="K52" s="182"/>
      <c r="L52" s="182"/>
      <c r="M52" s="182"/>
      <c r="N52" s="182"/>
      <c r="O52" s="182"/>
      <c r="P52" s="182"/>
      <c r="Q52" s="182"/>
    </row>
    <row r="53" spans="1:20" ht="24.95" customHeight="1" x14ac:dyDescent="0.2">
      <c r="A53" s="182"/>
      <c r="B53" s="365"/>
      <c r="C53" s="365"/>
      <c r="D53" s="364"/>
      <c r="E53" s="362" t="s">
        <v>243</v>
      </c>
      <c r="F53" s="362" t="s">
        <v>161</v>
      </c>
      <c r="G53" s="362" t="s">
        <v>201</v>
      </c>
      <c r="H53" s="362" t="s">
        <v>244</v>
      </c>
      <c r="I53" s="363" t="s">
        <v>239</v>
      </c>
      <c r="J53" s="182"/>
      <c r="K53" s="182"/>
      <c r="L53" s="182"/>
      <c r="M53" s="182"/>
      <c r="N53" s="182"/>
      <c r="O53" s="182"/>
      <c r="P53" s="182"/>
      <c r="Q53" s="182"/>
    </row>
    <row r="54" spans="1:20" ht="24.95" customHeight="1" x14ac:dyDescent="0.2">
      <c r="A54" s="182"/>
      <c r="B54" s="1505" t="s">
        <v>217</v>
      </c>
      <c r="C54" s="361">
        <v>1</v>
      </c>
      <c r="D54" s="362" t="s">
        <v>237</v>
      </c>
      <c r="E54" s="357" t="s">
        <v>245</v>
      </c>
      <c r="F54" s="357" t="s">
        <v>245</v>
      </c>
      <c r="G54" s="357" t="s">
        <v>245</v>
      </c>
      <c r="H54" s="357" t="s">
        <v>245</v>
      </c>
      <c r="I54" s="356" t="s">
        <v>246</v>
      </c>
      <c r="J54" s="182"/>
      <c r="K54" s="182"/>
      <c r="L54" s="182"/>
      <c r="M54" s="182"/>
      <c r="N54" s="182"/>
      <c r="O54" s="182"/>
      <c r="P54" s="182"/>
      <c r="Q54" s="182"/>
    </row>
    <row r="55" spans="1:20" ht="24.95" customHeight="1" x14ac:dyDescent="0.2">
      <c r="A55" s="182"/>
      <c r="B55" s="1505"/>
      <c r="C55" s="361">
        <v>0.8</v>
      </c>
      <c r="D55" s="362" t="s">
        <v>233</v>
      </c>
      <c r="E55" s="358" t="s">
        <v>201</v>
      </c>
      <c r="F55" s="358" t="s">
        <v>201</v>
      </c>
      <c r="G55" s="357" t="s">
        <v>245</v>
      </c>
      <c r="H55" s="357" t="s">
        <v>245</v>
      </c>
      <c r="I55" s="356" t="s">
        <v>246</v>
      </c>
      <c r="J55" s="182"/>
      <c r="K55" s="182"/>
      <c r="L55" s="182"/>
      <c r="M55" s="182"/>
      <c r="N55" s="182"/>
      <c r="O55" s="182"/>
      <c r="P55" s="182"/>
      <c r="Q55" s="182"/>
    </row>
    <row r="56" spans="1:20" ht="24.95" customHeight="1" x14ac:dyDescent="0.2">
      <c r="A56" s="182"/>
      <c r="B56" s="1505"/>
      <c r="C56" s="361">
        <v>0.6</v>
      </c>
      <c r="D56" s="362" t="s">
        <v>229</v>
      </c>
      <c r="E56" s="358" t="s">
        <v>201</v>
      </c>
      <c r="F56" s="358" t="s">
        <v>201</v>
      </c>
      <c r="G56" s="358" t="s">
        <v>201</v>
      </c>
      <c r="H56" s="357" t="s">
        <v>245</v>
      </c>
      <c r="I56" s="356" t="s">
        <v>246</v>
      </c>
      <c r="J56" s="182"/>
      <c r="K56" s="182"/>
      <c r="L56" s="182"/>
      <c r="M56" s="182"/>
      <c r="N56" s="182"/>
      <c r="O56" s="182"/>
      <c r="P56" s="182"/>
      <c r="Q56" s="182"/>
    </row>
    <row r="57" spans="1:20" ht="24.95" customHeight="1" x14ac:dyDescent="0.2">
      <c r="A57" s="182"/>
      <c r="B57" s="1505"/>
      <c r="C57" s="361">
        <v>0.4</v>
      </c>
      <c r="D57" s="360" t="s">
        <v>227</v>
      </c>
      <c r="E57" s="359" t="s">
        <v>176</v>
      </c>
      <c r="F57" s="358" t="s">
        <v>201</v>
      </c>
      <c r="G57" s="358" t="s">
        <v>201</v>
      </c>
      <c r="H57" s="357" t="s">
        <v>245</v>
      </c>
      <c r="I57" s="356" t="s">
        <v>246</v>
      </c>
      <c r="J57" s="182"/>
      <c r="K57" s="182"/>
      <c r="L57" s="182"/>
      <c r="M57" s="182"/>
      <c r="N57" s="182"/>
      <c r="O57" s="182"/>
      <c r="P57" s="182"/>
      <c r="Q57" s="182"/>
    </row>
    <row r="58" spans="1:20" ht="24.95" customHeight="1" thickBot="1" x14ac:dyDescent="0.25">
      <c r="A58" s="182"/>
      <c r="B58" s="1506"/>
      <c r="C58" s="355">
        <v>0.2</v>
      </c>
      <c r="D58" s="354" t="s">
        <v>222</v>
      </c>
      <c r="E58" s="353" t="s">
        <v>176</v>
      </c>
      <c r="F58" s="353" t="s">
        <v>176</v>
      </c>
      <c r="G58" s="352" t="s">
        <v>201</v>
      </c>
      <c r="H58" s="351" t="s">
        <v>245</v>
      </c>
      <c r="I58" s="350" t="s">
        <v>246</v>
      </c>
      <c r="J58" s="182"/>
      <c r="K58" s="182"/>
      <c r="L58" s="182"/>
      <c r="M58" s="182"/>
      <c r="N58" s="182"/>
      <c r="O58" s="182"/>
      <c r="P58" s="182"/>
      <c r="Q58" s="182"/>
    </row>
    <row r="59" spans="1:20" x14ac:dyDescent="0.2">
      <c r="A59" s="182"/>
      <c r="B59" s="182"/>
      <c r="C59" s="182"/>
      <c r="D59" s="182"/>
      <c r="E59" s="182"/>
      <c r="F59" s="182"/>
      <c r="G59" s="182"/>
      <c r="H59" s="182"/>
      <c r="I59" s="182"/>
      <c r="J59" s="182"/>
      <c r="K59" s="182"/>
      <c r="L59" s="182"/>
      <c r="M59" s="182"/>
      <c r="N59" s="182"/>
      <c r="O59" s="182"/>
      <c r="P59" s="182"/>
      <c r="Q59" s="182"/>
    </row>
    <row r="60" spans="1:20" x14ac:dyDescent="0.2">
      <c r="A60" s="182"/>
      <c r="B60" s="182"/>
      <c r="C60" s="182"/>
      <c r="D60" s="182"/>
      <c r="E60" s="182"/>
      <c r="F60" s="182"/>
      <c r="G60" s="182"/>
      <c r="H60" s="182"/>
      <c r="I60" s="182"/>
      <c r="J60" s="182"/>
      <c r="K60" s="182"/>
      <c r="L60" s="182"/>
      <c r="M60" s="182"/>
      <c r="N60" s="182"/>
      <c r="O60" s="182"/>
      <c r="P60" s="182"/>
      <c r="Q60" s="182"/>
    </row>
    <row r="61" spans="1:20" x14ac:dyDescent="0.2">
      <c r="B61" s="182"/>
      <c r="C61" s="182"/>
      <c r="D61" s="182"/>
      <c r="E61" s="182"/>
      <c r="F61" s="182"/>
      <c r="G61" s="182"/>
      <c r="H61" s="182"/>
      <c r="I61" s="182"/>
      <c r="J61" s="182"/>
      <c r="K61" s="182"/>
      <c r="L61" s="182"/>
      <c r="M61" s="182"/>
      <c r="N61" s="182"/>
      <c r="O61" s="182"/>
      <c r="P61" s="182"/>
      <c r="Q61" s="182"/>
    </row>
  </sheetData>
  <mergeCells count="94">
    <mergeCell ref="B27:B28"/>
    <mergeCell ref="C27:H28"/>
    <mergeCell ref="C29:H29"/>
    <mergeCell ref="B38:F38"/>
    <mergeCell ref="E51:I51"/>
    <mergeCell ref="B54:B58"/>
    <mergeCell ref="AU20:AU22"/>
    <mergeCell ref="AV20:AV22"/>
    <mergeCell ref="AW20:AW22"/>
    <mergeCell ref="B25:H25"/>
    <mergeCell ref="U25:U26"/>
    <mergeCell ref="C26:H26"/>
    <mergeCell ref="T20:T22"/>
    <mergeCell ref="U20:U22"/>
    <mergeCell ref="W20:W21"/>
    <mergeCell ref="AR20:AR22"/>
    <mergeCell ref="AS20:AS22"/>
    <mergeCell ref="AT20:AT22"/>
    <mergeCell ref="N20:N22"/>
    <mergeCell ref="O20:O22"/>
    <mergeCell ref="P20:P22"/>
    <mergeCell ref="Q20:Q22"/>
    <mergeCell ref="R20:R22"/>
    <mergeCell ref="S20:S22"/>
    <mergeCell ref="H20:H22"/>
    <mergeCell ref="I20:I22"/>
    <mergeCell ref="J20:J22"/>
    <mergeCell ref="K20:K22"/>
    <mergeCell ref="L20:L22"/>
    <mergeCell ref="M20:M22"/>
    <mergeCell ref="AR16:AR19"/>
    <mergeCell ref="AS16:AV19"/>
    <mergeCell ref="AW16:AW19"/>
    <mergeCell ref="G17:G18"/>
    <mergeCell ref="A19:A22"/>
    <mergeCell ref="C20:C22"/>
    <mergeCell ref="D20:D22"/>
    <mergeCell ref="E20:E22"/>
    <mergeCell ref="F20:F22"/>
    <mergeCell ref="G20:G22"/>
    <mergeCell ref="Q16:Q19"/>
    <mergeCell ref="R16:R19"/>
    <mergeCell ref="S16:S19"/>
    <mergeCell ref="T16:T19"/>
    <mergeCell ref="U16:U19"/>
    <mergeCell ref="W16:W19"/>
    <mergeCell ref="K16:K19"/>
    <mergeCell ref="L16:L19"/>
    <mergeCell ref="M16:M19"/>
    <mergeCell ref="N16:N19"/>
    <mergeCell ref="O16:O19"/>
    <mergeCell ref="P16:P19"/>
    <mergeCell ref="AE14:AE15"/>
    <mergeCell ref="AF14:AJ14"/>
    <mergeCell ref="B16:B23"/>
    <mergeCell ref="C16:C19"/>
    <mergeCell ref="D16:D19"/>
    <mergeCell ref="E16:E19"/>
    <mergeCell ref="F16:F19"/>
    <mergeCell ref="H16:H19"/>
    <mergeCell ref="I16:I19"/>
    <mergeCell ref="J16:J19"/>
    <mergeCell ref="AA14:AA15"/>
    <mergeCell ref="AB14:AB15"/>
    <mergeCell ref="AC14:AC15"/>
    <mergeCell ref="AD14:AD15"/>
    <mergeCell ref="H13:H15"/>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B11:E11"/>
    <mergeCell ref="B13:B15"/>
    <mergeCell ref="C13:C15"/>
    <mergeCell ref="D13:D15"/>
    <mergeCell ref="E13:G14"/>
    <mergeCell ref="B10:E10"/>
    <mergeCell ref="B3:C6"/>
    <mergeCell ref="D3:G4"/>
    <mergeCell ref="H4:I4"/>
    <mergeCell ref="D5:G6"/>
    <mergeCell ref="H6:I6"/>
  </mergeCells>
  <dataValidations count="6">
    <dataValidation type="list" allowBlank="1" showInputMessage="1" showErrorMessage="1" sqref="J23">
      <formula1>$C$42:$C$46</formula1>
    </dataValidation>
    <dataValidation type="list" allowBlank="1" showInputMessage="1" showErrorMessage="1" sqref="P23">
      <formula1>$N$42:$N$47</formula1>
    </dataValidation>
    <dataValidation type="list" allowBlank="1" showInputMessage="1" showErrorMessage="1" sqref="M23">
      <formula1>$M$42:$M$47</formula1>
    </dataValidation>
    <dataValidation type="list" allowBlank="1" showInputMessage="1" showErrorMessage="1" sqref="M16:M20 M24">
      <formula1>$M$41:$M$46</formula1>
    </dataValidation>
    <dataValidation type="list" allowBlank="1" showInputMessage="1" showErrorMessage="1" sqref="P16:P20 P24">
      <formula1>$N$41:$N$46</formula1>
    </dataValidation>
    <dataValidation type="list" allowBlank="1" showInputMessage="1" showErrorMessage="1" sqref="J16:J20">
      <formula1>$C$41:$C$45</formula1>
    </dataValidation>
  </dataValidations>
  <pageMargins left="0.7" right="0.7" top="0.75" bottom="0.75" header="0.3" footer="0.3"/>
  <pageSetup scale="34" orientation="portrait" r:id="rId1"/>
  <rowBreaks count="1" manualBreakCount="1">
    <brk id="15" max="16383" man="1"/>
  </rowBreaks>
  <colBreaks count="2" manualBreakCount="2">
    <brk id="12" max="61" man="1"/>
    <brk id="1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elaborados\AJUSTES\[GESTION  GESTRATEGICA.xlsx]FORMULAS '!#REF!</xm:f>
          </x14:formula1>
          <xm:sqref>AH23:AJ23 AF23 H23</xm:sqref>
        </x14:dataValidation>
        <x14:dataValidation type="list" allowBlank="1" showInputMessage="1" showErrorMessage="1">
          <x14:formula1>
            <xm:f>'C:\Users\sebastian\Downloads\[Mapa De Riesgos De Gestión Estratégica V3.xlsx]FORMULAS '!#REF!</xm:f>
          </x14:formula1>
          <xm:sqref>B16:C16 E16:E17 E20 H16 H20 AR16:AR19 C20 AF24 AD24 B24:C24 E24 AD16:AD22 AF16:AF22 AH16:AJ22 AH24:AJ24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7"/>
  <sheetViews>
    <sheetView view="pageBreakPreview" topLeftCell="A10" zoomScale="30" zoomScaleNormal="30" zoomScaleSheetLayoutView="30" zoomScalePageLayoutView="50" workbookViewId="0">
      <selection activeCell="H16" sqref="H16:H18"/>
    </sheetView>
  </sheetViews>
  <sheetFormatPr baseColWidth="10" defaultColWidth="11" defaultRowHeight="14.25" x14ac:dyDescent="0.2"/>
  <cols>
    <col min="1" max="1" width="11" style="8"/>
    <col min="2" max="2" width="31.125" style="8" customWidth="1"/>
    <col min="3" max="3" width="25" style="8" customWidth="1"/>
    <col min="4" max="4" width="18.75" style="8" customWidth="1"/>
    <col min="5" max="5" width="26.5" style="8" customWidth="1"/>
    <col min="6" max="6" width="42.625" style="8" customWidth="1"/>
    <col min="7" max="7" width="51.2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30"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37.75" style="8" customWidth="1"/>
    <col min="24" max="24" width="55.875" style="8" customWidth="1"/>
    <col min="25" max="25" width="34" style="8" customWidth="1"/>
    <col min="26" max="26" width="76" style="8" customWidth="1"/>
    <col min="27" max="27" width="111.125" style="8" customWidth="1"/>
    <col min="28" max="28" width="76.625" style="8" customWidth="1"/>
    <col min="29" max="29" width="53.875" style="8" customWidth="1"/>
    <col min="30" max="30" width="38.875" style="8" customWidth="1"/>
    <col min="31" max="31" width="52.375" style="8" customWidth="1"/>
    <col min="32" max="32" width="25.125" style="8" customWidth="1"/>
    <col min="33" max="33" width="20.375" style="8" customWidth="1"/>
    <col min="34" max="34" width="33.25" style="8" customWidth="1"/>
    <col min="35" max="35" width="29.5" style="8" customWidth="1"/>
    <col min="36" max="36" width="34.5" style="8" customWidth="1"/>
    <col min="37" max="37" width="23.5" style="8" customWidth="1"/>
    <col min="38" max="38" width="18.25" style="8" customWidth="1"/>
    <col min="39" max="39" width="22.125" style="8" customWidth="1"/>
    <col min="40" max="40" width="16.875" style="8" customWidth="1"/>
    <col min="41" max="41" width="18.875" style="8" customWidth="1"/>
    <col min="42" max="42" width="27.25" style="8" customWidth="1"/>
    <col min="43" max="43" width="26" style="8" customWidth="1"/>
    <col min="44" max="44" width="22.375" style="8" customWidth="1"/>
    <col min="45" max="45" width="34" style="8" customWidth="1"/>
    <col min="46" max="46" width="28.5" style="8" customWidth="1"/>
    <col min="47" max="47" width="17.625" style="8" customWidth="1"/>
    <col min="48" max="48" width="22" style="8" customWidth="1"/>
    <col min="49" max="49" width="59" style="8" customWidth="1"/>
    <col min="50" max="16384" width="11" style="8"/>
  </cols>
  <sheetData>
    <row r="2" spans="1:50" ht="26.25" x14ac:dyDescent="0.4">
      <c r="A2" s="182"/>
      <c r="B2" s="1545"/>
      <c r="C2" s="1545"/>
      <c r="D2" s="1545"/>
      <c r="E2" s="1545"/>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50" ht="26.25" x14ac:dyDescent="0.4">
      <c r="A3" s="182"/>
      <c r="B3" s="1201"/>
      <c r="C3" s="1201"/>
      <c r="D3" s="1201"/>
      <c r="E3" s="1201"/>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50" ht="57.75" customHeight="1" x14ac:dyDescent="0.2">
      <c r="A4" s="182"/>
      <c r="B4" s="1546"/>
      <c r="C4" s="1394" t="s">
        <v>92</v>
      </c>
      <c r="D4" s="1395"/>
      <c r="E4" s="1395"/>
      <c r="F4" s="1549"/>
      <c r="G4" s="1551" t="s">
        <v>93</v>
      </c>
      <c r="H4" s="1551"/>
      <c r="I4" s="182"/>
      <c r="J4" s="182"/>
      <c r="K4" s="182"/>
      <c r="L4" s="182"/>
      <c r="M4" s="182"/>
      <c r="N4" s="182"/>
      <c r="O4" s="182"/>
      <c r="P4" s="182"/>
      <c r="Q4" s="182"/>
      <c r="R4" s="182"/>
      <c r="S4" s="182"/>
      <c r="T4" s="182"/>
      <c r="U4" s="182"/>
      <c r="V4" s="182"/>
      <c r="W4" s="182"/>
      <c r="X4" s="182"/>
      <c r="Y4" s="182"/>
      <c r="Z4" s="182"/>
      <c r="AA4" s="182"/>
      <c r="AB4" s="182"/>
      <c r="AC4" s="182"/>
    </row>
    <row r="5" spans="1:50" ht="50.25" customHeight="1" x14ac:dyDescent="0.2">
      <c r="A5" s="182"/>
      <c r="B5" s="1547"/>
      <c r="C5" s="1396"/>
      <c r="D5" s="1397"/>
      <c r="E5" s="1397"/>
      <c r="F5" s="1550"/>
      <c r="G5" s="1552" t="s">
        <v>94</v>
      </c>
      <c r="H5" s="1552"/>
      <c r="I5" s="182"/>
      <c r="J5" s="182"/>
      <c r="K5" s="182"/>
      <c r="L5" s="182"/>
      <c r="M5" s="182"/>
      <c r="N5" s="182"/>
      <c r="O5" s="182"/>
      <c r="P5" s="182"/>
      <c r="Q5" s="182"/>
      <c r="R5" s="182"/>
      <c r="S5" s="182"/>
      <c r="T5" s="182"/>
      <c r="U5" s="182"/>
      <c r="V5" s="182"/>
      <c r="W5" s="182"/>
      <c r="X5" s="182"/>
      <c r="Y5" s="182"/>
      <c r="Z5" s="182"/>
      <c r="AA5" s="182"/>
      <c r="AB5" s="182"/>
      <c r="AC5" s="182"/>
    </row>
    <row r="6" spans="1:50" ht="48" customHeight="1" x14ac:dyDescent="0.2">
      <c r="A6" s="182"/>
      <c r="B6" s="1547"/>
      <c r="C6" s="1394" t="s">
        <v>95</v>
      </c>
      <c r="D6" s="1395"/>
      <c r="E6" s="1395"/>
      <c r="F6" s="1549"/>
      <c r="G6" s="1552" t="s">
        <v>96</v>
      </c>
      <c r="H6" s="1552"/>
      <c r="I6" s="182"/>
      <c r="J6" s="182"/>
      <c r="K6" s="182"/>
      <c r="L6" s="182"/>
      <c r="M6" s="182"/>
      <c r="N6" s="182"/>
      <c r="O6" s="182"/>
      <c r="P6" s="182"/>
      <c r="Q6" s="182"/>
      <c r="R6" s="182"/>
      <c r="S6" s="182"/>
      <c r="T6" s="182"/>
      <c r="U6" s="182"/>
      <c r="V6" s="182"/>
      <c r="W6" s="182"/>
      <c r="X6" s="182"/>
      <c r="Y6" s="182"/>
      <c r="Z6" s="182"/>
      <c r="AA6" s="182"/>
      <c r="AB6" s="182"/>
      <c r="AC6" s="182"/>
    </row>
    <row r="7" spans="1:50" ht="81.75" customHeight="1" x14ac:dyDescent="0.2">
      <c r="A7" s="182"/>
      <c r="B7" s="1548"/>
      <c r="C7" s="1396"/>
      <c r="D7" s="1397"/>
      <c r="E7" s="1397"/>
      <c r="F7" s="1550"/>
      <c r="G7" s="1553" t="s">
        <v>97</v>
      </c>
      <c r="H7" s="1553"/>
      <c r="I7" s="182"/>
      <c r="J7" s="182"/>
      <c r="K7" s="182"/>
      <c r="L7" s="182"/>
      <c r="M7" s="182"/>
      <c r="N7" s="182"/>
      <c r="O7" s="182"/>
      <c r="P7" s="182"/>
      <c r="Q7" s="182"/>
      <c r="R7" s="182"/>
      <c r="S7" s="182"/>
      <c r="T7" s="182"/>
      <c r="U7" s="182"/>
      <c r="V7" s="182"/>
      <c r="W7" s="182"/>
      <c r="X7" s="182"/>
      <c r="Y7" s="182"/>
      <c r="Z7" s="182"/>
      <c r="AA7" s="182"/>
      <c r="AB7" s="182"/>
      <c r="AC7" s="182"/>
    </row>
    <row r="8" spans="1:50" ht="74.25" customHeight="1" x14ac:dyDescent="0.2">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row>
    <row r="9" spans="1:50" ht="67.5" customHeight="1" thickBot="1" x14ac:dyDescent="0.25">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50" ht="66" customHeight="1" thickBot="1" x14ac:dyDescent="0.25">
      <c r="A10" s="182"/>
      <c r="B10" s="1535" t="s">
        <v>98</v>
      </c>
      <c r="C10" s="1536"/>
      <c r="D10" s="1536"/>
      <c r="E10" s="1537"/>
      <c r="F10" s="1535" t="s">
        <v>99</v>
      </c>
      <c r="G10" s="1537"/>
      <c r="H10" s="1538"/>
      <c r="I10" s="1538"/>
      <c r="J10" s="913"/>
      <c r="K10" s="1539"/>
      <c r="L10" s="1539"/>
      <c r="M10" s="913"/>
      <c r="N10" s="398"/>
      <c r="O10" s="182"/>
      <c r="P10" s="182"/>
      <c r="Q10" s="182"/>
      <c r="R10" s="182"/>
      <c r="S10" s="182"/>
      <c r="T10" s="182"/>
      <c r="U10" s="182"/>
      <c r="V10" s="182"/>
      <c r="W10" s="182"/>
      <c r="X10" s="182"/>
      <c r="Y10" s="182"/>
      <c r="Z10" s="182"/>
      <c r="AA10" s="182"/>
      <c r="AB10" s="182"/>
      <c r="AC10" s="182"/>
    </row>
    <row r="11" spans="1:50" ht="84.75" customHeight="1" thickBot="1" x14ac:dyDescent="0.25">
      <c r="A11" s="182"/>
      <c r="B11" s="1540" t="s">
        <v>1000</v>
      </c>
      <c r="C11" s="1541"/>
      <c r="D11" s="1541"/>
      <c r="E11" s="1542"/>
      <c r="F11" s="1543">
        <v>2</v>
      </c>
      <c r="G11" s="1544"/>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x14ac:dyDescent="0.25">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50" ht="28.5" customHeight="1" thickBot="1" x14ac:dyDescent="0.25">
      <c r="A13" s="182"/>
      <c r="B13" s="1402" t="s">
        <v>100</v>
      </c>
      <c r="C13" s="1404" t="s">
        <v>101</v>
      </c>
      <c r="D13" s="1402" t="s">
        <v>102</v>
      </c>
      <c r="E13" s="1406" t="s">
        <v>103</v>
      </c>
      <c r="F13" s="1407"/>
      <c r="G13" s="1408"/>
      <c r="H13" s="1454" t="s">
        <v>104</v>
      </c>
      <c r="I13" s="1415" t="s">
        <v>105</v>
      </c>
      <c r="J13" s="1416"/>
      <c r="K13" s="1416"/>
      <c r="L13" s="1416"/>
      <c r="M13" s="1416"/>
      <c r="N13" s="1416"/>
      <c r="O13" s="1416"/>
      <c r="P13" s="1416"/>
      <c r="Q13" s="1416"/>
      <c r="R13" s="1416"/>
      <c r="S13" s="1416"/>
      <c r="T13" s="1417"/>
      <c r="U13" s="1420" t="s">
        <v>106</v>
      </c>
      <c r="V13" s="1422" t="s">
        <v>107</v>
      </c>
      <c r="W13" s="1423" t="s">
        <v>108</v>
      </c>
      <c r="X13" s="1424"/>
      <c r="Y13" s="1424"/>
      <c r="Z13" s="1424"/>
      <c r="AA13" s="1424"/>
      <c r="AB13" s="1424"/>
      <c r="AC13" s="1425"/>
      <c r="AD13" s="1425"/>
      <c r="AE13" s="1425"/>
      <c r="AF13" s="1425"/>
      <c r="AG13" s="1425"/>
      <c r="AH13" s="1425"/>
      <c r="AI13" s="1425"/>
      <c r="AJ13" s="1425"/>
      <c r="AK13" s="1426" t="s">
        <v>109</v>
      </c>
      <c r="AL13" s="1427"/>
      <c r="AM13" s="1427"/>
      <c r="AN13" s="1427"/>
      <c r="AO13" s="1427"/>
      <c r="AP13" s="1427"/>
      <c r="AQ13" s="1427"/>
      <c r="AR13" s="1428"/>
      <c r="AS13" s="1412" t="s">
        <v>110</v>
      </c>
      <c r="AT13" s="1412" t="s">
        <v>111</v>
      </c>
      <c r="AU13" s="1412" t="s">
        <v>112</v>
      </c>
      <c r="AV13" s="1412" t="s">
        <v>113</v>
      </c>
      <c r="AW13" s="1412" t="s">
        <v>114</v>
      </c>
    </row>
    <row r="14" spans="1:50" ht="32.25" customHeight="1" thickBot="1" x14ac:dyDescent="0.25">
      <c r="A14" s="182"/>
      <c r="B14" s="1403"/>
      <c r="C14" s="1405"/>
      <c r="D14" s="1403"/>
      <c r="E14" s="1409"/>
      <c r="F14" s="1410"/>
      <c r="G14" s="1411"/>
      <c r="H14" s="1455"/>
      <c r="I14" s="1414" t="s">
        <v>115</v>
      </c>
      <c r="J14" s="1414"/>
      <c r="K14" s="1414"/>
      <c r="L14" s="1414"/>
      <c r="M14" s="1415" t="s">
        <v>116</v>
      </c>
      <c r="N14" s="1416"/>
      <c r="O14" s="1416"/>
      <c r="P14" s="1416"/>
      <c r="Q14" s="1416"/>
      <c r="R14" s="1416"/>
      <c r="S14" s="1416"/>
      <c r="T14" s="1417"/>
      <c r="U14" s="1421"/>
      <c r="V14" s="1418"/>
      <c r="W14" s="1418" t="s">
        <v>117</v>
      </c>
      <c r="X14" s="1418" t="s">
        <v>118</v>
      </c>
      <c r="Y14" s="1418" t="s">
        <v>119</v>
      </c>
      <c r="Z14" s="1419" t="s">
        <v>794</v>
      </c>
      <c r="AA14" s="1448" t="s">
        <v>121</v>
      </c>
      <c r="AB14" s="1449" t="s">
        <v>122</v>
      </c>
      <c r="AC14" s="1450" t="s">
        <v>123</v>
      </c>
      <c r="AD14" s="1452" t="s">
        <v>124</v>
      </c>
      <c r="AE14" s="1434" t="s">
        <v>125</v>
      </c>
      <c r="AF14" s="1436" t="s">
        <v>126</v>
      </c>
      <c r="AG14" s="1437"/>
      <c r="AH14" s="1437"/>
      <c r="AI14" s="1437"/>
      <c r="AJ14" s="1437"/>
      <c r="AK14" s="1429"/>
      <c r="AL14" s="1430"/>
      <c r="AM14" s="1430"/>
      <c r="AN14" s="1430"/>
      <c r="AO14" s="1430"/>
      <c r="AP14" s="1430"/>
      <c r="AQ14" s="1430"/>
      <c r="AR14" s="1431"/>
      <c r="AS14" s="1413"/>
      <c r="AT14" s="1413"/>
      <c r="AU14" s="1413"/>
      <c r="AV14" s="1413"/>
      <c r="AW14" s="1413"/>
    </row>
    <row r="15" spans="1:50" ht="173.25" customHeight="1" thickBot="1" x14ac:dyDescent="0.35">
      <c r="A15" s="182"/>
      <c r="B15" s="1313"/>
      <c r="C15" s="1588"/>
      <c r="D15" s="1313"/>
      <c r="E15" s="635" t="s">
        <v>127</v>
      </c>
      <c r="F15" s="635" t="s">
        <v>128</v>
      </c>
      <c r="G15" s="635" t="s">
        <v>129</v>
      </c>
      <c r="H15" s="1589"/>
      <c r="I15" s="636" t="s">
        <v>130</v>
      </c>
      <c r="J15" s="637" t="s">
        <v>131</v>
      </c>
      <c r="K15" s="638" t="s">
        <v>132</v>
      </c>
      <c r="L15" s="639" t="s">
        <v>133</v>
      </c>
      <c r="M15" s="635" t="s">
        <v>134</v>
      </c>
      <c r="N15" s="638" t="s">
        <v>135</v>
      </c>
      <c r="O15" s="638" t="s">
        <v>136</v>
      </c>
      <c r="P15" s="638" t="s">
        <v>137</v>
      </c>
      <c r="Q15" s="849" t="s">
        <v>135</v>
      </c>
      <c r="R15" s="850" t="s">
        <v>138</v>
      </c>
      <c r="S15" s="851" t="s">
        <v>139</v>
      </c>
      <c r="T15" s="852" t="s">
        <v>140</v>
      </c>
      <c r="U15" s="1557"/>
      <c r="V15" s="1555"/>
      <c r="W15" s="1555"/>
      <c r="X15" s="1555"/>
      <c r="Y15" s="1555"/>
      <c r="Z15" s="1556"/>
      <c r="AA15" s="1414"/>
      <c r="AB15" s="1558"/>
      <c r="AC15" s="1559"/>
      <c r="AD15" s="1560"/>
      <c r="AE15" s="1561"/>
      <c r="AF15" s="644" t="s">
        <v>141</v>
      </c>
      <c r="AG15" s="645" t="s">
        <v>142</v>
      </c>
      <c r="AH15" s="645" t="s">
        <v>143</v>
      </c>
      <c r="AI15" s="645" t="s">
        <v>144</v>
      </c>
      <c r="AJ15" s="645" t="s">
        <v>123</v>
      </c>
      <c r="AK15" s="646" t="s">
        <v>145</v>
      </c>
      <c r="AL15" s="646"/>
      <c r="AM15" s="647" t="s">
        <v>146</v>
      </c>
      <c r="AN15" s="646" t="s">
        <v>147</v>
      </c>
      <c r="AO15" s="443"/>
      <c r="AP15" s="442" t="s">
        <v>148</v>
      </c>
      <c r="AQ15" s="442" t="s">
        <v>149</v>
      </c>
      <c r="AR15" s="441" t="s">
        <v>150</v>
      </c>
      <c r="AS15" s="1554"/>
      <c r="AT15" s="1554"/>
      <c r="AU15" s="1554"/>
      <c r="AV15" s="1554"/>
      <c r="AW15" s="1554"/>
    </row>
    <row r="16" spans="1:50" ht="290.25" customHeight="1" x14ac:dyDescent="0.2">
      <c r="A16" s="182"/>
      <c r="B16" s="1577" t="s">
        <v>795</v>
      </c>
      <c r="C16" s="1568" t="s">
        <v>152</v>
      </c>
      <c r="D16" s="1568">
        <v>1</v>
      </c>
      <c r="E16" s="1568" t="s">
        <v>153</v>
      </c>
      <c r="F16" s="1568" t="s">
        <v>796</v>
      </c>
      <c r="G16" s="1579" t="s">
        <v>797</v>
      </c>
      <c r="H16" s="1568" t="s">
        <v>156</v>
      </c>
      <c r="I16" s="1582">
        <v>24</v>
      </c>
      <c r="J16" s="1585" t="s">
        <v>157</v>
      </c>
      <c r="K16" s="1562">
        <f>+IF(J16="","",IF(J16=$C$47,$D$47,IF(J16=$C$48,$D$48,IF(J16=$C$49,$D$49, IF(J16=$C$50,$D$50,IF(J16=$C$51,$D$51))))))</f>
        <v>0.4</v>
      </c>
      <c r="L16" s="1565" t="str">
        <f>+IF(J16="","",IF(J16=$C$47,$B$47,IF(J16=$C$48,$B$48,IF(J16=$C$49,$B$49, IF(J16=$C$50,$B$50,IF(J16=$C$51,$B$51))))))</f>
        <v>Baja</v>
      </c>
      <c r="M16" s="1568" t="s">
        <v>159</v>
      </c>
      <c r="N16" s="1571"/>
      <c r="O16" s="1574" t="str">
        <f>+IF(M16="","",IF(M16="N/A","",IF(OR(M16=$M$47,M16=$N$47),$K$47,IF(OR(M16=$M$48,M16=$N$48),$K$48,IF(OR(M16=$M$49,M16=$N$49),$K$49,IF(OR(M16=$M$50,M16=$N$50),$K$50,IF(OR(M16=$M$51,M16=$N$51),$K$51)))))))</f>
        <v/>
      </c>
      <c r="P16" s="1568" t="s">
        <v>160</v>
      </c>
      <c r="Q16" s="1571">
        <v>0.4</v>
      </c>
      <c r="R16" s="1574" t="str">
        <f>+IF(P16="","",IF(P16="N/A","",IF(OR(P16=$M$47,P16=$N$47),$K$47,IF(OR(P16=$M$48,P16=$N$48),$K$48,IF(OR(P16=$M$49,P16=$N$49),$K$49,IF(OR(P16=$M$50,P16=$N$50),$K$50,IF(OR(P16=$M$51,P16=$N$51),$K$51)))))))</f>
        <v>Menor</v>
      </c>
      <c r="S16" s="1562">
        <f>+IF(N16="",Q16,IF(Q16="",N16,IF(N16&gt;Q16,N16,Q16)))</f>
        <v>0.4</v>
      </c>
      <c r="T16" s="1574" t="str">
        <f>+IF(S16="","",IF(S16=$L$47,$K$47,IF(S16=$L$48,$K$48,IF(S16=$L$49,$K$49,IF(S16=$L$50,$K$50,IF(S16=$L$51,$K$51))))))</f>
        <v>Menor</v>
      </c>
      <c r="U16" s="1596" t="s">
        <v>201</v>
      </c>
      <c r="V16" s="1203">
        <v>1</v>
      </c>
      <c r="W16" s="1579" t="s">
        <v>798</v>
      </c>
      <c r="X16" s="914" t="s">
        <v>799</v>
      </c>
      <c r="Y16" s="915" t="s">
        <v>408</v>
      </c>
      <c r="Z16" s="916" t="s">
        <v>800</v>
      </c>
      <c r="AA16" s="1269" t="s">
        <v>1048</v>
      </c>
      <c r="AB16" s="917" t="s">
        <v>801</v>
      </c>
      <c r="AC16" s="1270" t="s">
        <v>1049</v>
      </c>
      <c r="AD16" s="1203" t="s">
        <v>171</v>
      </c>
      <c r="AE16" s="1203" t="str">
        <f t="shared" ref="AE16:AE26" si="0">IF(OR(AD16="Preventivo",AD16="Detectivo"),"Probabilidad",IF(AD16="Correctivo","Impacto",""))</f>
        <v>Probabilidad</v>
      </c>
      <c r="AF16" s="1203" t="s">
        <v>172</v>
      </c>
      <c r="AG16" s="1203" t="str">
        <f t="shared" ref="AG16:AG26" si="1">IF(AND(AD16="Preventivo",AF16="Automático"),"50%",IF(AND(AD16="Preventivo",AF16="Manual"),"40%",IF(AND(AD16="Detectivo",AF16="Automático"),"40%",IF(AND(AD16="Detectivo",AF16="Manual"),"30%",IF(AND(AD16="Correctivo",AF16="Automático"),"35%",IF(AND(AD16="Correctivo",AF16="Manual"),"25%",""))))))</f>
        <v>30%</v>
      </c>
      <c r="AH16" s="1203" t="s">
        <v>173</v>
      </c>
      <c r="AI16" s="1203" t="s">
        <v>174</v>
      </c>
      <c r="AJ16" s="1203" t="s">
        <v>175</v>
      </c>
      <c r="AK16" s="918">
        <f>IFERROR(IF(AE16="Probabilidad",(K16-(+K16*AG16)),IF(AE16="Impacto",KK16,"")),"")</f>
        <v>0.28000000000000003</v>
      </c>
      <c r="AL16" s="918">
        <f t="shared" ref="AL16:AL25" si="2">+AK16</f>
        <v>0.28000000000000003</v>
      </c>
      <c r="AM16" s="919" t="str">
        <f>IFERROR(IF(AK16="","",IF(AK16&lt;=0.2,"Muy Baja",IF(AK16&lt;=0.4,"Baja",IF(AK16&lt;=0.6,"Media",IF(AK16&lt;=0.8,"Alta","Muy Alta"))))),"")</f>
        <v>Baja</v>
      </c>
      <c r="AN16" s="920">
        <f>IF(AE16='[4]FORMULAS '!$G$60,S16-(S16*AG16),S16)</f>
        <v>0.4</v>
      </c>
      <c r="AO16" s="921">
        <f t="shared" ref="AO16:AO23" si="3">+AN16</f>
        <v>0.4</v>
      </c>
      <c r="AP16" s="922" t="str">
        <f>+IF(AN16="","",IF(AN16=$L$47,$K$47,IF(AN16=$L$48,$K$48,IF(AN16=$L$49,$K$49,IF(AN16=$L$50,$K$50,IF(AN16=$L$51,$K$51))))))</f>
        <v>Menor</v>
      </c>
      <c r="AQ16" s="923" t="s">
        <v>201</v>
      </c>
      <c r="AR16" s="1590" t="s">
        <v>177</v>
      </c>
      <c r="AS16" s="1579" t="s">
        <v>802</v>
      </c>
      <c r="AT16" s="1579" t="s">
        <v>802</v>
      </c>
      <c r="AU16" s="1579" t="s">
        <v>802</v>
      </c>
      <c r="AV16" s="1579" t="s">
        <v>802</v>
      </c>
      <c r="AW16" s="1593" t="s">
        <v>803</v>
      </c>
      <c r="AX16" s="182"/>
    </row>
    <row r="17" spans="1:50" ht="250.5" customHeight="1" x14ac:dyDescent="0.2">
      <c r="A17" s="182"/>
      <c r="B17" s="1577"/>
      <c r="C17" s="1569"/>
      <c r="D17" s="1569"/>
      <c r="E17" s="1569"/>
      <c r="F17" s="1569"/>
      <c r="G17" s="1580"/>
      <c r="H17" s="1569"/>
      <c r="I17" s="1583"/>
      <c r="J17" s="1586"/>
      <c r="K17" s="1563"/>
      <c r="L17" s="1566"/>
      <c r="M17" s="1569"/>
      <c r="N17" s="1572"/>
      <c r="O17" s="1575"/>
      <c r="P17" s="1569"/>
      <c r="Q17" s="1572"/>
      <c r="R17" s="1575"/>
      <c r="S17" s="1563"/>
      <c r="T17" s="1575"/>
      <c r="U17" s="1591"/>
      <c r="V17" s="1203">
        <v>2</v>
      </c>
      <c r="W17" s="1580"/>
      <c r="X17" s="924" t="s">
        <v>804</v>
      </c>
      <c r="Y17" s="1271" t="s">
        <v>1050</v>
      </c>
      <c r="Z17" s="916" t="s">
        <v>805</v>
      </c>
      <c r="AA17" s="917" t="s">
        <v>806</v>
      </c>
      <c r="AB17" s="917" t="s">
        <v>807</v>
      </c>
      <c r="AC17" s="1272" t="s">
        <v>1051</v>
      </c>
      <c r="AD17" s="1203" t="s">
        <v>171</v>
      </c>
      <c r="AE17" s="1203" t="str">
        <f t="shared" si="0"/>
        <v>Probabilidad</v>
      </c>
      <c r="AF17" s="1203" t="s">
        <v>172</v>
      </c>
      <c r="AG17" s="1203" t="str">
        <f t="shared" si="1"/>
        <v>30%</v>
      </c>
      <c r="AH17" s="1203" t="s">
        <v>173</v>
      </c>
      <c r="AI17" s="1203" t="s">
        <v>174</v>
      </c>
      <c r="AJ17" s="1203" t="s">
        <v>175</v>
      </c>
      <c r="AK17" s="918">
        <f>IFERROR(IF(AND(AE16="Probabilidad",AE17="Probabilidad"),(AL16-(+AL16*AG17)),IF(AE16="Probabilidad",(K16-(+K16*AG17)),IF(AE16="Impacto",AL16,""))),"")</f>
        <v>0.19600000000000001</v>
      </c>
      <c r="AL17" s="918">
        <f t="shared" si="2"/>
        <v>0.19600000000000001</v>
      </c>
      <c r="AM17" s="919" t="str">
        <f>IFERROR(IF(AK17="","",IF(AK17&lt;=0.2,"Muy Baja",IF(AK17&lt;=0.4,"Baja",IF(AK17&lt;=0.6,"Media",IF(AK17&lt;=0.8,"Alta","Muy Alta"))))),"")</f>
        <v>Muy Baja</v>
      </c>
      <c r="AN17" s="920">
        <f>IF(AE17='[4]FORMULAS '!$G$60,S16-(S16*AG17),S16)</f>
        <v>0.4</v>
      </c>
      <c r="AO17" s="921">
        <f t="shared" si="3"/>
        <v>0.4</v>
      </c>
      <c r="AP17" s="922" t="str">
        <f>+IF(AN17="","",IF(AN17=$L$47,$K$47,IF(AN17=$L$48,$K$48,IF(AN17=$L$49,$K$49,IF(AN17=$L$50,$K$50,IF(AN17=$L$51,$K$51))))))</f>
        <v>Menor</v>
      </c>
      <c r="AQ17" s="927" t="s">
        <v>176</v>
      </c>
      <c r="AR17" s="1591"/>
      <c r="AS17" s="1580"/>
      <c r="AT17" s="1580"/>
      <c r="AU17" s="1580"/>
      <c r="AV17" s="1580"/>
      <c r="AW17" s="1594"/>
      <c r="AX17" s="182"/>
    </row>
    <row r="18" spans="1:50" ht="250.5" customHeight="1" thickBot="1" x14ac:dyDescent="0.25">
      <c r="A18" s="182"/>
      <c r="B18" s="1577"/>
      <c r="C18" s="1570"/>
      <c r="D18" s="1570"/>
      <c r="E18" s="1570"/>
      <c r="F18" s="1570"/>
      <c r="G18" s="1581"/>
      <c r="H18" s="1570"/>
      <c r="I18" s="1584"/>
      <c r="J18" s="1587"/>
      <c r="K18" s="1564"/>
      <c r="L18" s="1567"/>
      <c r="M18" s="1570"/>
      <c r="N18" s="1573"/>
      <c r="O18" s="1576"/>
      <c r="P18" s="1570"/>
      <c r="Q18" s="1573"/>
      <c r="R18" s="1576"/>
      <c r="S18" s="1564"/>
      <c r="T18" s="1576"/>
      <c r="U18" s="1592"/>
      <c r="V18" s="928">
        <v>3</v>
      </c>
      <c r="W18" s="1581"/>
      <c r="X18" s="929" t="s">
        <v>798</v>
      </c>
      <c r="Y18" s="1271" t="s">
        <v>1050</v>
      </c>
      <c r="Z18" s="930" t="s">
        <v>805</v>
      </c>
      <c r="AA18" s="929" t="s">
        <v>808</v>
      </c>
      <c r="AB18" s="917" t="s">
        <v>809</v>
      </c>
      <c r="AC18" s="1273" t="s">
        <v>1052</v>
      </c>
      <c r="AD18" s="1203" t="s">
        <v>171</v>
      </c>
      <c r="AE18" s="1210" t="str">
        <f t="shared" si="0"/>
        <v>Probabilidad</v>
      </c>
      <c r="AF18" s="1210" t="s">
        <v>172</v>
      </c>
      <c r="AG18" s="1210" t="str">
        <f t="shared" si="1"/>
        <v>30%</v>
      </c>
      <c r="AH18" s="1210" t="s">
        <v>173</v>
      </c>
      <c r="AI18" s="1210" t="s">
        <v>174</v>
      </c>
      <c r="AJ18" s="1210" t="s">
        <v>175</v>
      </c>
      <c r="AK18" s="931">
        <v>0.14000000000000001</v>
      </c>
      <c r="AL18" s="931">
        <v>0.14000000000000001</v>
      </c>
      <c r="AM18" s="932" t="str">
        <f>IFERROR(IF(AK18="","",IF(AK18&lt;=0.2,"Muy Baja",IF(AK18&lt;=0.4,"Baja",IF(AK18&lt;=0.6,"Media",IF(AK18&lt;=0.8,"Alta","Muy Alta"))))),"")</f>
        <v>Muy Baja</v>
      </c>
      <c r="AN18" s="933">
        <f>IF(AE18='[4]FORMULAS '!$G$60,AN17-(AN17*AG18),AN17)</f>
        <v>0.4</v>
      </c>
      <c r="AO18" s="934">
        <f t="shared" si="3"/>
        <v>0.4</v>
      </c>
      <c r="AP18" s="922" t="str">
        <f>+IF(AN18="","",IF(AN18=$L$47,$K$47,IF(AN18=$L$48,$K$48,IF(AN18=$L$49,$K$49,IF(AN18=$L$50,$K$50,IF(AN18=$L$51,$K$51))))))</f>
        <v>Menor</v>
      </c>
      <c r="AQ18" s="935" t="s">
        <v>176</v>
      </c>
      <c r="AR18" s="1592"/>
      <c r="AS18" s="1581"/>
      <c r="AT18" s="1581"/>
      <c r="AU18" s="1581"/>
      <c r="AV18" s="1581"/>
      <c r="AW18" s="1595"/>
      <c r="AX18" s="182"/>
    </row>
    <row r="19" spans="1:50" ht="275.25" customHeight="1" thickTop="1" x14ac:dyDescent="0.2">
      <c r="A19" s="182"/>
      <c r="B19" s="1578"/>
      <c r="C19" s="1599" t="s">
        <v>263</v>
      </c>
      <c r="D19" s="1599">
        <v>2</v>
      </c>
      <c r="E19" s="1599" t="s">
        <v>264</v>
      </c>
      <c r="F19" s="1599" t="s">
        <v>810</v>
      </c>
      <c r="G19" s="1601" t="s">
        <v>811</v>
      </c>
      <c r="H19" s="1599" t="s">
        <v>156</v>
      </c>
      <c r="I19" s="1616">
        <v>24</v>
      </c>
      <c r="J19" s="1617" t="s">
        <v>157</v>
      </c>
      <c r="K19" s="1597">
        <f>+IF(J19="","",IF(J19=$C$47,$D$47,IF(J19=$C$48,$D$48,IF(J19=$C$49,$D$49, IF(J19=$C$50,$D$50,IF(J19=$C$51,$D$51))))))</f>
        <v>0.4</v>
      </c>
      <c r="L19" s="1598" t="str">
        <f>+IF(J19="","",IF(J19=$C$47,$B$47,IF(J19=$C$48,$B$48,IF(J19=$C$49,$B$49, IF(J19=$C$50,$B$50,IF(J19=$C$51,$B$51))))))</f>
        <v>Baja</v>
      </c>
      <c r="M19" s="1599" t="s">
        <v>225</v>
      </c>
      <c r="N19" s="1600">
        <v>0.2</v>
      </c>
      <c r="O19" s="1615" t="str">
        <f>+IF(M19="","",IF(M19="N/A","",IF(OR(M19=$M$47,M19=$N$47),$K$47,IF(OR(M19=$M$48,M19=$N$48),$K$48,IF(OR(M19=$M$49,M19=$N$49),$K$49,IF(OR(M19=$M$50,M19=$N$50),$K$50,IF(OR(M19=$M$51,M19=$N$51),$K$51)))))))</f>
        <v xml:space="preserve">Leve </v>
      </c>
      <c r="P19" s="1599" t="s">
        <v>159</v>
      </c>
      <c r="Q19" s="1600" t="str">
        <f>+IF(P19="","",IF(P19="N/A","",IF(OR(P19=$M$47,P19=$N$47),$L$47,IF(OR(P19=$M$47,P19=$N$47),$L$47,IF(OR(P19=$M$48,P19=$N$48),$L$48,IF(OR(P19=$M$49,P19=$N$49),$L$49,IF(OR(P19=$M$50,P19=$N$50),$L$50,(IF(OR(P19=$M$51,P19=$N$51),$L$51)))))))))</f>
        <v/>
      </c>
      <c r="R19" s="1615" t="str">
        <f>+IF(P19="","",IF(P19="N/A","",IF(OR(P19=$M$47,P19=$N$47),$K$47,IF(OR(P19=$M$48,P19=$N$48),$K$48,IF(OR(P19=$M$49,P19=$N$49),$K$49,IF(OR(P19=$M$50,P19=$N$50),$K$50,IF(OR(P19=$M$51,P19=$N$51),$K$51)))))))</f>
        <v/>
      </c>
      <c r="S19" s="1597">
        <f>+IF(N19="",Q19,IF(Q19="",N19,IF(N19&gt;Q19,N19,Q19)))</f>
        <v>0.2</v>
      </c>
      <c r="T19" s="1615" t="str">
        <f>+IF(S19="","",IF(S19=$L$47,$K$47,IF(S19=$L$48,$K$48,IF(S19=$L$49,$K$49,IF(S19=$L$50,$K$50,IF(S19=$L$51,$K$51))))))</f>
        <v xml:space="preserve">Leve </v>
      </c>
      <c r="U19" s="1611" t="s">
        <v>176</v>
      </c>
      <c r="V19" s="936">
        <v>1</v>
      </c>
      <c r="W19" s="1599" t="s">
        <v>798</v>
      </c>
      <c r="X19" s="937" t="s">
        <v>812</v>
      </c>
      <c r="Y19" s="1206" t="s">
        <v>813</v>
      </c>
      <c r="Z19" s="937" t="s">
        <v>814</v>
      </c>
      <c r="AA19" s="937" t="s">
        <v>815</v>
      </c>
      <c r="AB19" s="937" t="s">
        <v>816</v>
      </c>
      <c r="AC19" s="938" t="s">
        <v>817</v>
      </c>
      <c r="AD19" s="939" t="s">
        <v>171</v>
      </c>
      <c r="AE19" s="939" t="str">
        <f t="shared" si="0"/>
        <v>Probabilidad</v>
      </c>
      <c r="AF19" s="939" t="s">
        <v>172</v>
      </c>
      <c r="AG19" s="939" t="str">
        <f t="shared" si="1"/>
        <v>30%</v>
      </c>
      <c r="AH19" s="939" t="s">
        <v>173</v>
      </c>
      <c r="AI19" s="939" t="s">
        <v>174</v>
      </c>
      <c r="AJ19" s="939" t="s">
        <v>175</v>
      </c>
      <c r="AK19" s="940">
        <f>IFERROR(IF(AE19="Probabilidad",(K19-(+K19*AG19)),IF(AE19="Impacto",KK19,"")),"")</f>
        <v>0.28000000000000003</v>
      </c>
      <c r="AL19" s="940">
        <f t="shared" si="2"/>
        <v>0.28000000000000003</v>
      </c>
      <c r="AM19" s="941" t="str">
        <f>IFERROR(IF(AK19="","",IF(AK19&lt;=0.2,"Muy Baja",IF(AK19&lt;=0.4,"Baja",IF(AK19&lt;=0.6,"Media",IF(AK19&lt;=0.8,"Alta","Muy Alta"))))),"")</f>
        <v>Baja</v>
      </c>
      <c r="AN19" s="942">
        <f>IF(AE19='[4]FORMULAS '!G62,S19-(S19*AG19),S19)</f>
        <v>0.2</v>
      </c>
      <c r="AO19" s="942">
        <f t="shared" si="3"/>
        <v>0.2</v>
      </c>
      <c r="AP19" s="943" t="str">
        <f t="shared" ref="AP19:AP26" si="4">+IF(AN19="","",IF(AN19=$L$47,$K$47,IF(AN19=$L$48,$K$48,IF(AN19=$L$49,$K$49,IF(AN19=$L$50,$K$50,IF(AN19=$L$51,$K$51))))))</f>
        <v xml:space="preserve">Leve </v>
      </c>
      <c r="AQ19" s="944" t="s">
        <v>202</v>
      </c>
      <c r="AR19" s="1614" t="s">
        <v>177</v>
      </c>
      <c r="AS19" s="1601" t="s">
        <v>802</v>
      </c>
      <c r="AT19" s="1601" t="s">
        <v>802</v>
      </c>
      <c r="AU19" s="1601" t="s">
        <v>802</v>
      </c>
      <c r="AV19" s="1601" t="s">
        <v>802</v>
      </c>
      <c r="AW19" s="1602" t="s">
        <v>818</v>
      </c>
      <c r="AX19" s="182"/>
    </row>
    <row r="20" spans="1:50" ht="315" customHeight="1" x14ac:dyDescent="0.2">
      <c r="A20" s="182"/>
      <c r="B20" s="1578"/>
      <c r="C20" s="1569"/>
      <c r="D20" s="1569"/>
      <c r="E20" s="1569"/>
      <c r="F20" s="1569"/>
      <c r="G20" s="1580"/>
      <c r="H20" s="1569"/>
      <c r="I20" s="1583"/>
      <c r="J20" s="1586"/>
      <c r="K20" s="1563"/>
      <c r="L20" s="1566"/>
      <c r="M20" s="1569"/>
      <c r="N20" s="1572"/>
      <c r="O20" s="1575"/>
      <c r="P20" s="1569"/>
      <c r="Q20" s="1572"/>
      <c r="R20" s="1575"/>
      <c r="S20" s="1563"/>
      <c r="T20" s="1575"/>
      <c r="U20" s="1612"/>
      <c r="V20" s="945">
        <v>2</v>
      </c>
      <c r="W20" s="1569"/>
      <c r="X20" s="924" t="s">
        <v>812</v>
      </c>
      <c r="Y20" s="925" t="s">
        <v>305</v>
      </c>
      <c r="Z20" s="924" t="s">
        <v>819</v>
      </c>
      <c r="AA20" s="924" t="s">
        <v>820</v>
      </c>
      <c r="AB20" s="924" t="s">
        <v>821</v>
      </c>
      <c r="AC20" s="916" t="s">
        <v>822</v>
      </c>
      <c r="AD20" s="1203" t="s">
        <v>171</v>
      </c>
      <c r="AE20" s="1204" t="str">
        <f t="shared" si="0"/>
        <v>Probabilidad</v>
      </c>
      <c r="AF20" s="1203" t="s">
        <v>172</v>
      </c>
      <c r="AG20" s="1203" t="str">
        <f t="shared" si="1"/>
        <v>30%</v>
      </c>
      <c r="AH20" s="1203" t="s">
        <v>173</v>
      </c>
      <c r="AI20" s="1203" t="s">
        <v>174</v>
      </c>
      <c r="AJ20" s="1203" t="s">
        <v>175</v>
      </c>
      <c r="AK20" s="918">
        <f>IFERROR(IF(AND(AE19="Probabilidad",AE20="Probabilidad"),(AL19-(+AL19*AG20)),IF(AE19="Probabilidad",(K19-(+K19*AG20)),IF(AE19="Impacto",AL19,""))),"")</f>
        <v>0.19600000000000001</v>
      </c>
      <c r="AL20" s="918">
        <f t="shared" si="2"/>
        <v>0.19600000000000001</v>
      </c>
      <c r="AM20" s="919" t="str">
        <f>IFERROR(IF(AK20="","",IF(AK20&lt;=0.2,"Muy Baja",IF(AK20&lt;=0.4,"Baja",IF(AK20&lt;=0.6,"Media",IF(AK20&lt;=0.8,"Alta","Muy Alta"))))),"")</f>
        <v>Muy Baja</v>
      </c>
      <c r="AN20" s="920">
        <v>0.2</v>
      </c>
      <c r="AO20" s="920">
        <f t="shared" si="3"/>
        <v>0.2</v>
      </c>
      <c r="AP20" s="946" t="str">
        <f t="shared" si="4"/>
        <v xml:space="preserve">Leve </v>
      </c>
      <c r="AQ20" s="1205" t="s">
        <v>202</v>
      </c>
      <c r="AR20" s="1591"/>
      <c r="AS20" s="1580"/>
      <c r="AT20" s="1580"/>
      <c r="AU20" s="1580"/>
      <c r="AV20" s="1580"/>
      <c r="AW20" s="1594"/>
      <c r="AX20" s="182"/>
    </row>
    <row r="21" spans="1:50" ht="315" customHeight="1" x14ac:dyDescent="0.2">
      <c r="A21" s="182"/>
      <c r="B21" s="1578"/>
      <c r="C21" s="1569"/>
      <c r="D21" s="1569"/>
      <c r="E21" s="1569"/>
      <c r="F21" s="1569"/>
      <c r="G21" s="1580"/>
      <c r="H21" s="1569"/>
      <c r="I21" s="1583"/>
      <c r="J21" s="1586"/>
      <c r="K21" s="1563"/>
      <c r="L21" s="1566"/>
      <c r="M21" s="1569"/>
      <c r="N21" s="1572"/>
      <c r="O21" s="1575"/>
      <c r="P21" s="1569"/>
      <c r="Q21" s="1572"/>
      <c r="R21" s="1575"/>
      <c r="S21" s="1563"/>
      <c r="T21" s="1575"/>
      <c r="U21" s="1612"/>
      <c r="V21" s="945">
        <v>3</v>
      </c>
      <c r="W21" s="1569"/>
      <c r="X21" s="924" t="s">
        <v>812</v>
      </c>
      <c r="Y21" s="925" t="s">
        <v>305</v>
      </c>
      <c r="Z21" s="924" t="s">
        <v>823</v>
      </c>
      <c r="AA21" s="926" t="s">
        <v>824</v>
      </c>
      <c r="AB21" s="924" t="s">
        <v>825</v>
      </c>
      <c r="AC21" s="916" t="s">
        <v>826</v>
      </c>
      <c r="AD21" s="1203" t="s">
        <v>171</v>
      </c>
      <c r="AE21" s="1204" t="str">
        <f t="shared" si="0"/>
        <v>Probabilidad</v>
      </c>
      <c r="AF21" s="1203" t="s">
        <v>172</v>
      </c>
      <c r="AG21" s="1203" t="str">
        <f t="shared" si="1"/>
        <v>30%</v>
      </c>
      <c r="AH21" s="1203" t="s">
        <v>173</v>
      </c>
      <c r="AI21" s="1203" t="s">
        <v>174</v>
      </c>
      <c r="AJ21" s="1203" t="s">
        <v>175</v>
      </c>
      <c r="AK21" s="918">
        <f>IFERROR(IF(AND(AE20="Probabilidad",AE21="Probabilidad"),(AL20-(+AL20*AG21)),IF(AE20="Probabilidad",(K20-(+K20*AG21)),IF(AE20="Impacto",AL20,""))),"")</f>
        <v>0.13720000000000002</v>
      </c>
      <c r="AL21" s="918">
        <f t="shared" si="2"/>
        <v>0.13720000000000002</v>
      </c>
      <c r="AM21" s="919" t="s">
        <v>227</v>
      </c>
      <c r="AN21" s="920">
        <v>0.2</v>
      </c>
      <c r="AO21" s="920">
        <f t="shared" si="3"/>
        <v>0.2</v>
      </c>
      <c r="AP21" s="946" t="str">
        <f t="shared" si="4"/>
        <v xml:space="preserve">Leve </v>
      </c>
      <c r="AQ21" s="1205" t="s">
        <v>202</v>
      </c>
      <c r="AR21" s="1591"/>
      <c r="AS21" s="1580"/>
      <c r="AT21" s="1580"/>
      <c r="AU21" s="1580"/>
      <c r="AV21" s="1580"/>
      <c r="AW21" s="1594"/>
      <c r="AX21" s="182"/>
    </row>
    <row r="22" spans="1:50" ht="315" customHeight="1" x14ac:dyDescent="0.2">
      <c r="A22" s="182"/>
      <c r="B22" s="1578"/>
      <c r="C22" s="1569"/>
      <c r="D22" s="1569"/>
      <c r="E22" s="1569"/>
      <c r="F22" s="1569"/>
      <c r="G22" s="1580"/>
      <c r="H22" s="1569"/>
      <c r="I22" s="1583"/>
      <c r="J22" s="1586"/>
      <c r="K22" s="1563"/>
      <c r="L22" s="1566"/>
      <c r="M22" s="1569"/>
      <c r="N22" s="1572"/>
      <c r="O22" s="1575"/>
      <c r="P22" s="1569"/>
      <c r="Q22" s="1572"/>
      <c r="R22" s="1575"/>
      <c r="S22" s="1563"/>
      <c r="T22" s="1575"/>
      <c r="U22" s="1612"/>
      <c r="V22" s="947">
        <v>4</v>
      </c>
      <c r="W22" s="1569"/>
      <c r="X22" s="924" t="s">
        <v>812</v>
      </c>
      <c r="Y22" s="948" t="s">
        <v>495</v>
      </c>
      <c r="Z22" s="949" t="s">
        <v>827</v>
      </c>
      <c r="AA22" s="949" t="s">
        <v>828</v>
      </c>
      <c r="AB22" s="949" t="s">
        <v>829</v>
      </c>
      <c r="AC22" s="926" t="s">
        <v>830</v>
      </c>
      <c r="AD22" s="1204" t="s">
        <v>171</v>
      </c>
      <c r="AE22" s="1204" t="str">
        <f t="shared" si="0"/>
        <v>Probabilidad</v>
      </c>
      <c r="AF22" s="1204" t="s">
        <v>172</v>
      </c>
      <c r="AG22" s="1204" t="str">
        <f t="shared" si="1"/>
        <v>30%</v>
      </c>
      <c r="AH22" s="1204" t="s">
        <v>173</v>
      </c>
      <c r="AI22" s="1204" t="s">
        <v>174</v>
      </c>
      <c r="AJ22" s="1203" t="s">
        <v>175</v>
      </c>
      <c r="AK22" s="918">
        <f>IFERROR(IF(AND(AE21="Probabilidad",AE22="Probabilidad"),(AL21-(+AL21*AG22)),IF(AE21="Probabilidad",(K21-(+K21*AG22)),IF(AE21="Impacto",AL21,""))),"")</f>
        <v>9.6040000000000014E-2</v>
      </c>
      <c r="AL22" s="918">
        <f t="shared" si="2"/>
        <v>9.6040000000000014E-2</v>
      </c>
      <c r="AM22" s="919" t="s">
        <v>227</v>
      </c>
      <c r="AN22" s="920">
        <v>0.2</v>
      </c>
      <c r="AO22" s="920">
        <f t="shared" si="3"/>
        <v>0.2</v>
      </c>
      <c r="AP22" s="946" t="str">
        <f t="shared" si="4"/>
        <v xml:space="preserve">Leve </v>
      </c>
      <c r="AQ22" s="1205" t="s">
        <v>202</v>
      </c>
      <c r="AR22" s="1591"/>
      <c r="AS22" s="1580"/>
      <c r="AT22" s="1580"/>
      <c r="AU22" s="1580"/>
      <c r="AV22" s="1580"/>
      <c r="AW22" s="1594"/>
      <c r="AX22" s="182"/>
    </row>
    <row r="23" spans="1:50" ht="315" customHeight="1" thickBot="1" x14ac:dyDescent="0.25">
      <c r="A23" s="182"/>
      <c r="B23" s="1578"/>
      <c r="C23" s="1570"/>
      <c r="D23" s="1570"/>
      <c r="E23" s="1570"/>
      <c r="F23" s="1570"/>
      <c r="G23" s="1581"/>
      <c r="H23" s="1570"/>
      <c r="I23" s="1584"/>
      <c r="J23" s="1587"/>
      <c r="K23" s="1564"/>
      <c r="L23" s="1567"/>
      <c r="M23" s="1570"/>
      <c r="N23" s="1573"/>
      <c r="O23" s="1576"/>
      <c r="P23" s="1570"/>
      <c r="Q23" s="1573"/>
      <c r="R23" s="1576"/>
      <c r="S23" s="1564"/>
      <c r="T23" s="1576"/>
      <c r="U23" s="1613"/>
      <c r="V23" s="950">
        <v>5</v>
      </c>
      <c r="W23" s="1570"/>
      <c r="X23" s="951" t="s">
        <v>812</v>
      </c>
      <c r="Y23" s="1103" t="s">
        <v>305</v>
      </c>
      <c r="Z23" s="951" t="s">
        <v>831</v>
      </c>
      <c r="AA23" s="951" t="s">
        <v>832</v>
      </c>
      <c r="AB23" s="951" t="s">
        <v>833</v>
      </c>
      <c r="AC23" s="930" t="s">
        <v>834</v>
      </c>
      <c r="AD23" s="952" t="s">
        <v>171</v>
      </c>
      <c r="AE23" s="1210" t="str">
        <f t="shared" si="0"/>
        <v>Probabilidad</v>
      </c>
      <c r="AF23" s="1210" t="s">
        <v>172</v>
      </c>
      <c r="AG23" s="1210" t="str">
        <f t="shared" si="1"/>
        <v>30%</v>
      </c>
      <c r="AH23" s="1210" t="s">
        <v>173</v>
      </c>
      <c r="AI23" s="1210" t="s">
        <v>174</v>
      </c>
      <c r="AJ23" s="1210" t="s">
        <v>175</v>
      </c>
      <c r="AK23" s="931">
        <f>IFERROR(IF(AND(AE22="Probabilidad",AE23="Probabilidad"),(AL22-(+AL22*AG23)),IF(AE22="Probabilidad",(K22-(+K22*AG23)),IF(AE22="Impacto",AL22,""))),"")</f>
        <v>6.722800000000001E-2</v>
      </c>
      <c r="AL23" s="931">
        <f t="shared" si="2"/>
        <v>6.722800000000001E-2</v>
      </c>
      <c r="AM23" s="932" t="s">
        <v>158</v>
      </c>
      <c r="AN23" s="933">
        <v>0.2</v>
      </c>
      <c r="AO23" s="933">
        <f t="shared" si="3"/>
        <v>0.2</v>
      </c>
      <c r="AP23" s="953" t="str">
        <f t="shared" si="4"/>
        <v xml:space="preserve">Leve </v>
      </c>
      <c r="AQ23" s="1209" t="s">
        <v>176</v>
      </c>
      <c r="AR23" s="1592"/>
      <c r="AS23" s="1581"/>
      <c r="AT23" s="1581"/>
      <c r="AU23" s="1581"/>
      <c r="AV23" s="1581"/>
      <c r="AW23" s="1595"/>
      <c r="AX23" s="182"/>
    </row>
    <row r="24" spans="1:50" ht="194.25" customHeight="1" thickTop="1" x14ac:dyDescent="0.2">
      <c r="A24" s="182"/>
      <c r="B24" s="1578"/>
      <c r="C24" s="1577" t="s">
        <v>152</v>
      </c>
      <c r="D24" s="1577">
        <v>3</v>
      </c>
      <c r="E24" s="1577" t="s">
        <v>153</v>
      </c>
      <c r="F24" s="1603" t="s">
        <v>835</v>
      </c>
      <c r="G24" s="954" t="s">
        <v>836</v>
      </c>
      <c r="H24" s="1577" t="s">
        <v>156</v>
      </c>
      <c r="I24" s="1605">
        <v>12</v>
      </c>
      <c r="J24" s="1607" t="s">
        <v>157</v>
      </c>
      <c r="K24" s="1609">
        <f>+IF(J24="","",IF(J24=$C$47,$D$47,IF(J24=$C$48,$D$48,IF(J24=$C$49,$D$49, IF(J24=$C$50,$D$50,IF(J24=$C$51,$D$51))))))</f>
        <v>0.4</v>
      </c>
      <c r="L24" s="1627" t="s">
        <v>227</v>
      </c>
      <c r="M24" s="1577" t="s">
        <v>159</v>
      </c>
      <c r="N24" s="1629" t="str">
        <f>+IF(M24="","",IF(M24="N/A","",IF(OR(M24=$M$47,M24=$N$47),$L$47,IF(OR(M24=$M$48,M24=$N$48),$L$48,IF(OR(M24=$M$49,M24=$N$49),$L$49,IF(OR(M24=$M$50,M24=$N$50),$L$50,IF(OR(M24=$M$51,M24=$N$51),$L$51)))))))</f>
        <v/>
      </c>
      <c r="O24" s="1623" t="str">
        <f>+IF(M24="","",IF(M24="N/A","",IF(OR(M24=$M$47,M24=$N$47),$K$47,IF(OR(M24=$M$48,M24=$N$48),$K$48,IF(OR(M24=$M$49,M24=$N$49),$K$49,IF(OR(M24=$M$50,M24=$N$50),$K$50,IF(OR(M24=$M$51,M24=$N$51),$K$51)))))))</f>
        <v/>
      </c>
      <c r="P24" s="1577" t="s">
        <v>160</v>
      </c>
      <c r="Q24" s="1629">
        <f>+IF(P24="","",IF(P24="N/A","",IF(OR(P24=$M$47,P24=$N$47),$L$47,IF(OR(P24=$M$47,P24=$N$47),$L$47,IF(OR(P24=$M$48,P24=$N$48),$L$48,IF(OR(P24=$M$49,P24=$N$49),$L$49,IF(OR(P24=$M$50,P24=$N$50),$L$50,(IF(OR(P24=$M$51,P24=$N$51),$L$51)))))))))</f>
        <v>0.4</v>
      </c>
      <c r="R24" s="1623" t="str">
        <f>+IF(P24="","",IF(P24="N/A","",IF(OR(P24=$M$47,P24=$N$47),$K$47,IF(OR(P24=$M$48,P24=$N$48),$K$48,IF(OR(P24=$M$49,P24=$N$49),$K$49,IF(OR(P24=$M$50,P24=$N$50),$K$50,IF(OR(P24=$M$51,P24=$N$51),$K$51)))))))</f>
        <v>Menor</v>
      </c>
      <c r="S24" s="1609">
        <f>+IF(N24="",Q24,IF(Q24="",N24,IF(N24&gt;Q24,N24,Q24)))</f>
        <v>0.4</v>
      </c>
      <c r="T24" s="1623" t="str">
        <f>+IF(S24="","",IF(S24=$L$47,$K$47,IF(S24=$L$48,$K$48,IF(S24=$L$49,$K$49,IF(S24=$L$50,$K$50,IF(S24=$L$51,$K$51))))))</f>
        <v>Menor</v>
      </c>
      <c r="U24" s="1625" t="s">
        <v>201</v>
      </c>
      <c r="V24" s="1203">
        <v>1</v>
      </c>
      <c r="W24" s="1577" t="s">
        <v>798</v>
      </c>
      <c r="X24" s="917" t="s">
        <v>837</v>
      </c>
      <c r="Y24" s="955" t="s">
        <v>305</v>
      </c>
      <c r="Z24" s="917" t="s">
        <v>838</v>
      </c>
      <c r="AA24" s="917" t="s">
        <v>839</v>
      </c>
      <c r="AB24" s="917" t="s">
        <v>840</v>
      </c>
      <c r="AC24" s="917" t="s">
        <v>841</v>
      </c>
      <c r="AD24" s="1203" t="s">
        <v>197</v>
      </c>
      <c r="AE24" s="1203" t="str">
        <f t="shared" si="0"/>
        <v>Probabilidad</v>
      </c>
      <c r="AF24" s="1203" t="s">
        <v>172</v>
      </c>
      <c r="AG24" s="1203" t="str">
        <f t="shared" si="1"/>
        <v>40%</v>
      </c>
      <c r="AH24" s="1203" t="s">
        <v>173</v>
      </c>
      <c r="AI24" s="1203" t="s">
        <v>174</v>
      </c>
      <c r="AJ24" s="1203" t="s">
        <v>842</v>
      </c>
      <c r="AK24" s="956">
        <f>IFERROR(IF(AE24="Probabilidad",(K24-(+K24*AG24)),IF(AE24="Impacto",KK24,"")),"")</f>
        <v>0.24</v>
      </c>
      <c r="AL24" s="918">
        <f t="shared" si="2"/>
        <v>0.24</v>
      </c>
      <c r="AM24" s="919" t="str">
        <f>IFERROR(IF(AK24="","",IF(AK24&lt;=0.2,"Muy Baja",IF(AK24&lt;=0.4,"Baja",IF(AK24&lt;=0.6,"Media",IF(AK24&lt;=0.8,"Alta","Muy Alta"))))),"")</f>
        <v>Baja</v>
      </c>
      <c r="AN24" s="920">
        <f>IF(AE24='[4]FORMULAS '!G64,S24-(S24*AG24),S24)</f>
        <v>0.4</v>
      </c>
      <c r="AO24" s="920">
        <f>+AN24</f>
        <v>0.4</v>
      </c>
      <c r="AP24" s="957" t="str">
        <f t="shared" si="4"/>
        <v>Menor</v>
      </c>
      <c r="AQ24" s="958" t="s">
        <v>201</v>
      </c>
      <c r="AR24" s="1625" t="s">
        <v>177</v>
      </c>
      <c r="AS24" s="1618" t="s">
        <v>843</v>
      </c>
      <c r="AT24" s="1618" t="s">
        <v>843</v>
      </c>
      <c r="AU24" s="1618" t="s">
        <v>843</v>
      </c>
      <c r="AV24" s="1618" t="s">
        <v>843</v>
      </c>
      <c r="AW24" s="1620" t="s">
        <v>844</v>
      </c>
    </row>
    <row r="25" spans="1:50" ht="396.75" customHeight="1" x14ac:dyDescent="0.2">
      <c r="A25" s="182"/>
      <c r="B25" s="1578"/>
      <c r="C25" s="1578"/>
      <c r="D25" s="1578"/>
      <c r="E25" s="1578"/>
      <c r="F25" s="1604"/>
      <c r="G25" s="1102" t="s">
        <v>836</v>
      </c>
      <c r="H25" s="1578"/>
      <c r="I25" s="1606"/>
      <c r="J25" s="1608"/>
      <c r="K25" s="1610"/>
      <c r="L25" s="1628"/>
      <c r="M25" s="1578"/>
      <c r="N25" s="1630"/>
      <c r="O25" s="1624"/>
      <c r="P25" s="1578"/>
      <c r="Q25" s="1630"/>
      <c r="R25" s="1624"/>
      <c r="S25" s="1610"/>
      <c r="T25" s="1624"/>
      <c r="U25" s="1626"/>
      <c r="V25" s="1204">
        <v>2</v>
      </c>
      <c r="W25" s="1578"/>
      <c r="X25" s="924" t="s">
        <v>837</v>
      </c>
      <c r="Y25" s="925" t="s">
        <v>305</v>
      </c>
      <c r="Z25" s="924" t="s">
        <v>845</v>
      </c>
      <c r="AA25" s="924" t="s">
        <v>846</v>
      </c>
      <c r="AB25" s="924" t="s">
        <v>847</v>
      </c>
      <c r="AC25" s="926" t="s">
        <v>1053</v>
      </c>
      <c r="AD25" s="1204" t="s">
        <v>197</v>
      </c>
      <c r="AE25" s="1204" t="str">
        <f t="shared" si="0"/>
        <v>Probabilidad</v>
      </c>
      <c r="AF25" s="1204" t="s">
        <v>172</v>
      </c>
      <c r="AG25" s="1204" t="str">
        <f t="shared" si="1"/>
        <v>40%</v>
      </c>
      <c r="AH25" s="1204" t="s">
        <v>173</v>
      </c>
      <c r="AI25" s="1203" t="s">
        <v>174</v>
      </c>
      <c r="AJ25" s="1203" t="s">
        <v>842</v>
      </c>
      <c r="AK25" s="959">
        <v>0.17</v>
      </c>
      <c r="AL25" s="918">
        <f t="shared" si="2"/>
        <v>0.17</v>
      </c>
      <c r="AM25" s="919" t="str">
        <f>IFERROR(IF(AK25="","",IF(AK25&lt;=0.2,"Muy Baja",IF(AK25&lt;=0.4,"Baja",IF(AK25&lt;=0.6,"Media",IF(AK25&lt;=0.8,"Alta","Muy Alta"))))),"")</f>
        <v>Muy Baja</v>
      </c>
      <c r="AN25" s="920">
        <v>0.4</v>
      </c>
      <c r="AO25" s="921">
        <f>+AN25</f>
        <v>0.4</v>
      </c>
      <c r="AP25" s="922" t="str">
        <f t="shared" si="4"/>
        <v>Menor</v>
      </c>
      <c r="AQ25" s="927" t="s">
        <v>176</v>
      </c>
      <c r="AR25" s="1626"/>
      <c r="AS25" s="1619"/>
      <c r="AT25" s="1619"/>
      <c r="AU25" s="1619"/>
      <c r="AV25" s="1619"/>
      <c r="AW25" s="1621"/>
    </row>
    <row r="26" spans="1:50" ht="286.5" customHeight="1" x14ac:dyDescent="0.2">
      <c r="A26" s="182"/>
      <c r="B26" s="1578"/>
      <c r="C26" s="1578"/>
      <c r="D26" s="1578"/>
      <c r="E26" s="1578"/>
      <c r="F26" s="1604"/>
      <c r="G26" s="1207" t="s">
        <v>848</v>
      </c>
      <c r="H26" s="1578"/>
      <c r="I26" s="1606"/>
      <c r="J26" s="1608"/>
      <c r="K26" s="1610"/>
      <c r="L26" s="1628"/>
      <c r="M26" s="1578"/>
      <c r="N26" s="1630"/>
      <c r="O26" s="1624"/>
      <c r="P26" s="1578"/>
      <c r="Q26" s="1630"/>
      <c r="R26" s="1624"/>
      <c r="S26" s="1610"/>
      <c r="T26" s="1624"/>
      <c r="U26" s="1626"/>
      <c r="V26" s="1204">
        <v>3</v>
      </c>
      <c r="W26" s="1578"/>
      <c r="X26" s="924" t="s">
        <v>849</v>
      </c>
      <c r="Y26" s="925" t="s">
        <v>305</v>
      </c>
      <c r="Z26" s="924" t="s">
        <v>850</v>
      </c>
      <c r="AA26" s="924" t="s">
        <v>851</v>
      </c>
      <c r="AB26" s="924" t="s">
        <v>852</v>
      </c>
      <c r="AC26" s="924" t="s">
        <v>853</v>
      </c>
      <c r="AD26" s="1204" t="s">
        <v>197</v>
      </c>
      <c r="AE26" s="1204" t="str">
        <f t="shared" si="0"/>
        <v>Probabilidad</v>
      </c>
      <c r="AF26" s="1204" t="s">
        <v>172</v>
      </c>
      <c r="AG26" s="1204" t="str">
        <f t="shared" si="1"/>
        <v>40%</v>
      </c>
      <c r="AH26" s="1204" t="s">
        <v>173</v>
      </c>
      <c r="AI26" s="1203" t="s">
        <v>174</v>
      </c>
      <c r="AJ26" s="1203" t="s">
        <v>842</v>
      </c>
      <c r="AK26" s="959">
        <v>0.1</v>
      </c>
      <c r="AL26" s="918">
        <v>0.1</v>
      </c>
      <c r="AM26" s="919" t="str">
        <f>IFERROR(IF(AK26="","",IF(AK26&lt;=0.2,"Muy Baja",IF(AK26&lt;=0.4,"Baja",IF(AK26&lt;=0.6,"Media",IF(AK26&lt;=0.8,"Alta","Muy Alta"))))),"")</f>
        <v>Muy Baja</v>
      </c>
      <c r="AN26" s="920">
        <v>0.4</v>
      </c>
      <c r="AO26" s="921">
        <f>+AN26</f>
        <v>0.4</v>
      </c>
      <c r="AP26" s="922" t="str">
        <f t="shared" si="4"/>
        <v>Menor</v>
      </c>
      <c r="AQ26" s="1208" t="s">
        <v>163</v>
      </c>
      <c r="AR26" s="1626"/>
      <c r="AS26" s="1619"/>
      <c r="AT26" s="1619"/>
      <c r="AU26" s="1619"/>
      <c r="AV26" s="1619"/>
      <c r="AW26" s="1621"/>
    </row>
    <row r="27" spans="1:50" ht="76.5" customHeight="1" x14ac:dyDescent="0.2">
      <c r="A27" s="182"/>
      <c r="B27" s="286"/>
      <c r="C27" s="287"/>
      <c r="D27" s="287"/>
      <c r="E27" s="287"/>
      <c r="F27" s="287"/>
      <c r="G27" s="287"/>
      <c r="H27" s="287"/>
      <c r="I27" s="288"/>
      <c r="J27" s="289"/>
      <c r="K27" s="290"/>
      <c r="L27" s="288"/>
      <c r="M27" s="287"/>
      <c r="N27" s="290"/>
      <c r="O27" s="288"/>
      <c r="P27" s="291"/>
      <c r="Q27" s="290"/>
      <c r="R27" s="288"/>
      <c r="S27" s="290"/>
      <c r="T27" s="288"/>
      <c r="U27" s="292"/>
      <c r="V27" s="182"/>
      <c r="W27" s="182"/>
      <c r="X27" s="182"/>
      <c r="Y27" s="182"/>
      <c r="Z27" s="182"/>
      <c r="AA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76.5" customHeight="1" x14ac:dyDescent="0.2">
      <c r="A28" s="182"/>
      <c r="B28" s="286"/>
      <c r="C28" s="287"/>
      <c r="D28" s="287"/>
      <c r="E28" s="287"/>
      <c r="F28" s="287"/>
      <c r="G28" s="287"/>
      <c r="H28" s="287"/>
      <c r="I28" s="288"/>
      <c r="J28" s="289"/>
      <c r="K28" s="290"/>
      <c r="L28" s="288"/>
      <c r="M28" s="287"/>
      <c r="N28" s="290"/>
      <c r="O28" s="288"/>
      <c r="P28" s="291"/>
      <c r="Q28" s="290"/>
      <c r="R28" s="288"/>
      <c r="S28" s="290"/>
      <c r="T28" s="288"/>
      <c r="U28" s="29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30" customHeight="1" x14ac:dyDescent="0.2">
      <c r="A29" s="182"/>
      <c r="B29" s="1622" t="s">
        <v>209</v>
      </c>
      <c r="C29" s="1622"/>
      <c r="D29" s="1622"/>
      <c r="E29" s="1622"/>
      <c r="F29" s="1622"/>
      <c r="G29" s="1622"/>
      <c r="H29" s="1622"/>
      <c r="I29" s="182"/>
      <c r="J29" s="182"/>
      <c r="K29" s="182"/>
      <c r="L29" s="182"/>
      <c r="M29" s="182"/>
      <c r="N29" s="182"/>
      <c r="O29" s="182"/>
      <c r="P29" s="182"/>
      <c r="Q29" s="182"/>
      <c r="R29" s="182"/>
      <c r="S29" s="182"/>
      <c r="T29" s="182"/>
      <c r="U29" s="1514" t="str">
        <f>IFERROR(IF(OR(AND(L29="Muy Baja",T29="Leve"),AND(L29="Muy Baja",T29="Menor"),AND(L29="Baja",T29="Leve")),"BAJO",IF(OR(AND(L29="Muy baja",T29="Moderado"),AND(L29="Baja",T29="Menor"),AND(L29="Baja",T29="Moderado"),AND(L29="Media",T29="Leve"),AND(L29="Media",T29="Menor"),AND(L29="Media",T29="Moderado"),AND(L29="Alta",T29="Leve"),AND(L29="Alta",T29="Menor")),"MODERADO",IF(OR(AND(L29="Muy Baja",T29="Mayor"),AND(L29="Baja",T29="Mayor"),AND(L29="Media",T29="Mayor"),AND(L29="Alta",T29="Moderado"),AND(L29="Alta",T29="Mayor"),AND(L29="Muy Alta",T29="Leve"),AND(L29="Muy Alta",T29="Menor"),AND(L29="Muy Alta",T29="Moderado"),AND(L29="Muy Alta",T29="Mayor")),"ALTO",IF(OR(AND(L29="Muy Baja",T29="Catastrófico"),AND(L29="Baja",T29="Catastrófico"),AND(L29="Media",T29="Catastrófico"),AND(L29="Alta",T29="Catastrófico"),AND(L29="Muy Alta",T29="Catastrófico")),"EXTREMO","")))),"")</f>
        <v/>
      </c>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row>
    <row r="30" spans="1:50" ht="33.75" customHeight="1" x14ac:dyDescent="0.2">
      <c r="A30" s="182"/>
      <c r="B30" s="1108" t="s">
        <v>210</v>
      </c>
      <c r="C30" s="1622" t="s">
        <v>211</v>
      </c>
      <c r="D30" s="1622"/>
      <c r="E30" s="1622"/>
      <c r="F30" s="1622"/>
      <c r="G30" s="1622"/>
      <c r="H30" s="1622"/>
      <c r="I30" s="182"/>
      <c r="J30" s="182"/>
      <c r="K30" s="182"/>
      <c r="L30" s="182"/>
      <c r="M30" s="182"/>
      <c r="N30" s="182"/>
      <c r="O30" s="182"/>
      <c r="P30" s="182"/>
      <c r="Q30" s="182"/>
      <c r="R30" s="182"/>
      <c r="S30" s="182"/>
      <c r="T30" s="182"/>
      <c r="U30" s="1514"/>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row>
    <row r="31" spans="1:50" ht="409.6" customHeight="1" x14ac:dyDescent="0.2">
      <c r="A31" s="182"/>
      <c r="B31" s="1443" t="s">
        <v>212</v>
      </c>
      <c r="C31" s="1631" t="s">
        <v>854</v>
      </c>
      <c r="D31" s="1632"/>
      <c r="E31" s="1632"/>
      <c r="F31" s="1632"/>
      <c r="G31" s="1632"/>
      <c r="H31" s="1633"/>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row>
    <row r="32" spans="1:50" ht="409.6" customHeight="1" x14ac:dyDescent="0.2">
      <c r="A32" s="182"/>
      <c r="B32" s="1515"/>
      <c r="C32" s="1634"/>
      <c r="D32" s="1635"/>
      <c r="E32" s="1635"/>
      <c r="F32" s="1635"/>
      <c r="G32" s="1635"/>
      <c r="H32" s="1636"/>
      <c r="I32" s="182"/>
      <c r="J32" s="182"/>
      <c r="K32" s="182"/>
      <c r="L32" s="182"/>
      <c r="M32" s="182"/>
      <c r="N32" s="182"/>
      <c r="O32" s="182"/>
      <c r="P32" s="182"/>
      <c r="Q32" s="182"/>
      <c r="R32" s="182"/>
      <c r="S32" s="182"/>
      <c r="T32" s="182"/>
      <c r="U32" s="182"/>
      <c r="V32" s="182"/>
      <c r="W32" s="182"/>
      <c r="X32" s="182"/>
      <c r="Y32" s="182"/>
      <c r="AI32" s="182"/>
      <c r="AJ32" s="182"/>
      <c r="AK32" s="182"/>
      <c r="AL32" s="182"/>
      <c r="AM32" s="182"/>
      <c r="AN32" s="182"/>
      <c r="AO32" s="182"/>
      <c r="AP32" s="182"/>
      <c r="AQ32" s="182"/>
      <c r="AR32" s="182"/>
      <c r="AS32" s="182"/>
      <c r="AT32" s="182"/>
      <c r="AU32" s="182"/>
      <c r="AV32" s="182"/>
      <c r="AW32" s="182"/>
    </row>
    <row r="33" spans="1:49" ht="147" customHeight="1" x14ac:dyDescent="0.35">
      <c r="A33" s="182"/>
      <c r="B33" s="1084" t="s">
        <v>1022</v>
      </c>
      <c r="C33" s="1637" t="s">
        <v>1054</v>
      </c>
      <c r="D33" s="1638"/>
      <c r="E33" s="1638"/>
      <c r="F33" s="1638"/>
      <c r="G33" s="1638"/>
      <c r="H33" s="1639"/>
      <c r="I33" s="182"/>
      <c r="J33" s="182"/>
      <c r="K33" s="182"/>
      <c r="L33" s="182"/>
      <c r="M33" s="182"/>
      <c r="N33" s="182"/>
      <c r="O33" s="182"/>
      <c r="P33" s="182"/>
      <c r="Q33" s="182"/>
      <c r="R33" s="182"/>
      <c r="S33" s="182"/>
      <c r="T33" s="182"/>
      <c r="U33" s="182"/>
      <c r="V33" s="182"/>
      <c r="W33" s="182"/>
      <c r="X33" s="182"/>
      <c r="Y33" s="182"/>
      <c r="AI33" s="182"/>
      <c r="AJ33" s="182"/>
      <c r="AK33" s="182"/>
      <c r="AL33" s="182"/>
      <c r="AM33" s="182"/>
      <c r="AN33" s="182"/>
      <c r="AO33" s="182"/>
      <c r="AP33" s="182"/>
      <c r="AQ33" s="182"/>
      <c r="AR33" s="182"/>
      <c r="AS33" s="182"/>
      <c r="AT33" s="182"/>
      <c r="AU33" s="182"/>
      <c r="AV33" s="182"/>
      <c r="AW33" s="182"/>
    </row>
    <row r="34" spans="1:49" ht="111.75" customHeight="1" x14ac:dyDescent="0.2">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x14ac:dyDescent="0.2">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x14ac:dyDescent="0.2">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x14ac:dyDescent="0.2">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x14ac:dyDescent="0.2">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x14ac:dyDescent="0.2">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x14ac:dyDescent="0.2">
      <c r="A40" s="182"/>
      <c r="B40" s="182"/>
      <c r="C40" s="182"/>
      <c r="D40" s="182"/>
      <c r="E40" s="182"/>
      <c r="F40" s="182"/>
      <c r="G40" s="182"/>
      <c r="H40" s="182"/>
      <c r="I40" s="182"/>
      <c r="J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x14ac:dyDescent="0.2">
      <c r="A41" s="182"/>
      <c r="B41" s="182"/>
      <c r="C41" s="182"/>
      <c r="D41" s="182"/>
      <c r="E41" s="182"/>
      <c r="F41" s="182"/>
      <c r="G41" s="182"/>
      <c r="H41" s="182"/>
      <c r="I41" s="182"/>
      <c r="J41" s="182"/>
      <c r="K41" s="182"/>
      <c r="L41" s="182"/>
      <c r="M41" s="182"/>
      <c r="N41" s="182"/>
      <c r="O41" s="182"/>
      <c r="P41" s="182"/>
      <c r="Q41" s="182"/>
      <c r="R41" s="182"/>
      <c r="S41" s="182"/>
      <c r="T41" s="182"/>
      <c r="AI41" s="182"/>
      <c r="AJ41" s="182"/>
      <c r="AK41" s="182"/>
      <c r="AL41" s="182"/>
      <c r="AM41" s="182"/>
      <c r="AN41" s="182"/>
      <c r="AO41" s="182"/>
      <c r="AP41" s="182"/>
      <c r="AQ41" s="182"/>
      <c r="AR41" s="182"/>
      <c r="AS41" s="182"/>
      <c r="AT41" s="182"/>
      <c r="AU41" s="182"/>
      <c r="AV41" s="182"/>
      <c r="AW41" s="182"/>
    </row>
    <row r="42" spans="1:49" x14ac:dyDescent="0.2">
      <c r="A42" s="182"/>
      <c r="B42" s="182"/>
      <c r="C42" s="182"/>
      <c r="D42" s="182"/>
      <c r="E42" s="182"/>
      <c r="F42" s="182"/>
      <c r="G42" s="182"/>
      <c r="H42" s="182"/>
      <c r="I42" s="182"/>
      <c r="J42" s="182"/>
      <c r="K42" s="182"/>
      <c r="L42" s="182"/>
      <c r="M42" s="182"/>
      <c r="N42" s="182"/>
      <c r="O42" s="182"/>
      <c r="P42" s="182"/>
      <c r="Q42" s="182"/>
      <c r="R42" s="182"/>
      <c r="S42" s="182"/>
      <c r="T42" s="182"/>
      <c r="AI42" s="182"/>
      <c r="AJ42" s="182"/>
      <c r="AK42" s="182"/>
      <c r="AL42" s="182"/>
      <c r="AM42" s="182"/>
      <c r="AN42" s="182"/>
      <c r="AO42" s="182"/>
      <c r="AP42" s="182"/>
      <c r="AQ42" s="182"/>
      <c r="AR42" s="182"/>
      <c r="AS42" s="182"/>
      <c r="AT42" s="182"/>
      <c r="AU42" s="182"/>
      <c r="AV42" s="182"/>
      <c r="AW42" s="182"/>
    </row>
    <row r="43" spans="1:49" x14ac:dyDescent="0.2">
      <c r="A43" s="182"/>
      <c r="B43" s="182"/>
      <c r="C43" s="182"/>
      <c r="D43" s="182"/>
      <c r="E43" s="182"/>
      <c r="F43" s="182"/>
      <c r="G43" s="182"/>
      <c r="H43" s="182"/>
      <c r="I43" s="182"/>
      <c r="K43" s="182"/>
      <c r="L43" s="182"/>
      <c r="M43" s="182"/>
      <c r="N43" s="182"/>
      <c r="O43" s="182"/>
      <c r="P43" s="182"/>
      <c r="Q43" s="182"/>
      <c r="R43" s="182"/>
      <c r="S43" s="182"/>
      <c r="T43" s="182"/>
      <c r="AI43" s="182"/>
      <c r="AJ43" s="182"/>
      <c r="AK43" s="182"/>
      <c r="AL43" s="182"/>
      <c r="AM43" s="182"/>
      <c r="AN43" s="182"/>
      <c r="AO43" s="182"/>
      <c r="AP43" s="182"/>
      <c r="AQ43" s="182"/>
      <c r="AR43" s="182"/>
      <c r="AS43" s="182"/>
      <c r="AT43" s="182"/>
      <c r="AU43" s="182"/>
      <c r="AV43" s="182"/>
      <c r="AW43" s="182"/>
    </row>
    <row r="44" spans="1:49" ht="15.75" x14ac:dyDescent="0.25">
      <c r="A44" s="182"/>
      <c r="B44" s="1640" t="s">
        <v>214</v>
      </c>
      <c r="C44" s="1640"/>
      <c r="D44" s="1640"/>
      <c r="E44" s="1640"/>
      <c r="F44" s="1640"/>
      <c r="G44" s="294"/>
      <c r="H44" s="294"/>
      <c r="I44" s="294"/>
      <c r="J44" s="294"/>
      <c r="K44" s="295" t="s">
        <v>215</v>
      </c>
      <c r="L44" s="295"/>
      <c r="M44" s="296"/>
      <c r="N44" s="296"/>
      <c r="O44" s="296"/>
      <c r="P44" s="296"/>
      <c r="Q44" s="182"/>
      <c r="R44" s="182"/>
      <c r="S44" s="182"/>
      <c r="T44" s="182"/>
      <c r="AI44" s="182"/>
      <c r="AJ44" s="182"/>
      <c r="AK44" s="182"/>
      <c r="AL44" s="182"/>
      <c r="AM44" s="182"/>
      <c r="AN44" s="182"/>
      <c r="AO44" s="182"/>
      <c r="AP44" s="182"/>
      <c r="AQ44" s="182"/>
      <c r="AR44" s="182"/>
      <c r="AS44" s="182"/>
      <c r="AT44" s="182"/>
      <c r="AU44" s="182"/>
      <c r="AV44" s="182"/>
      <c r="AW44" s="182"/>
    </row>
    <row r="45" spans="1:49" ht="15.75" x14ac:dyDescent="0.25">
      <c r="B45" s="294"/>
      <c r="C45" s="294"/>
      <c r="D45" s="294"/>
      <c r="E45" s="294"/>
      <c r="F45" s="294"/>
      <c r="G45" s="294"/>
      <c r="H45" s="294"/>
      <c r="I45" s="294"/>
      <c r="J45" s="294"/>
      <c r="K45" s="294"/>
      <c r="L45" s="294"/>
      <c r="M45" s="294"/>
      <c r="N45" s="294"/>
      <c r="O45" s="294"/>
      <c r="P45" s="294"/>
      <c r="AI45" s="182"/>
      <c r="AJ45" s="182"/>
      <c r="AK45" s="182"/>
      <c r="AL45" s="182"/>
      <c r="AM45" s="182"/>
      <c r="AN45" s="182"/>
      <c r="AO45" s="182"/>
      <c r="AP45" s="182"/>
      <c r="AQ45" s="182"/>
      <c r="AR45" s="182"/>
      <c r="AS45" s="182"/>
      <c r="AT45" s="182"/>
      <c r="AU45" s="182"/>
      <c r="AV45" s="182"/>
      <c r="AW45" s="182"/>
    </row>
    <row r="46" spans="1:49" ht="59.25" customHeight="1" x14ac:dyDescent="0.25">
      <c r="A46" s="182"/>
      <c r="B46" s="297"/>
      <c r="C46" s="298" t="s">
        <v>216</v>
      </c>
      <c r="D46" s="298" t="s">
        <v>217</v>
      </c>
      <c r="E46" s="299" t="s">
        <v>218</v>
      </c>
      <c r="F46" s="299" t="s">
        <v>219</v>
      </c>
      <c r="G46" s="182"/>
      <c r="H46" s="300"/>
      <c r="I46" s="294"/>
      <c r="J46" s="294"/>
      <c r="K46" s="301"/>
      <c r="L46" s="301"/>
      <c r="M46" s="298" t="s">
        <v>220</v>
      </c>
      <c r="N46" s="298" t="s">
        <v>221</v>
      </c>
      <c r="O46" s="302"/>
      <c r="P46" s="182"/>
      <c r="Q46" s="182"/>
      <c r="R46" s="182"/>
      <c r="S46" s="182"/>
      <c r="T46" s="182"/>
      <c r="AI46" s="182"/>
      <c r="AJ46" s="182"/>
      <c r="AK46" s="182"/>
      <c r="AL46" s="182"/>
      <c r="AM46" s="182"/>
      <c r="AN46" s="182"/>
      <c r="AO46" s="182"/>
      <c r="AP46" s="182"/>
      <c r="AQ46" s="182"/>
      <c r="AR46" s="182"/>
      <c r="AS46" s="182"/>
      <c r="AT46" s="182"/>
      <c r="AU46" s="182"/>
      <c r="AV46" s="182"/>
      <c r="AW46" s="182"/>
    </row>
    <row r="47" spans="1:49" ht="72.75" customHeight="1" x14ac:dyDescent="0.25">
      <c r="A47" s="182"/>
      <c r="B47" s="303" t="s">
        <v>222</v>
      </c>
      <c r="C47" s="304" t="s">
        <v>223</v>
      </c>
      <c r="D47" s="305">
        <v>0.2</v>
      </c>
      <c r="E47" s="306">
        <v>0</v>
      </c>
      <c r="F47" s="306">
        <v>2</v>
      </c>
      <c r="G47" s="182"/>
      <c r="H47" s="300"/>
      <c r="I47" s="294"/>
      <c r="J47" s="294"/>
      <c r="K47" s="307" t="s">
        <v>224</v>
      </c>
      <c r="L47" s="308">
        <v>0.2</v>
      </c>
      <c r="M47" s="309" t="s">
        <v>225</v>
      </c>
      <c r="N47" s="310" t="s">
        <v>226</v>
      </c>
      <c r="O47" s="311"/>
      <c r="P47" s="182"/>
      <c r="Q47" s="182"/>
      <c r="R47" s="182"/>
      <c r="S47" s="182"/>
      <c r="T47" s="182"/>
      <c r="AI47" s="182"/>
      <c r="AJ47" s="182"/>
      <c r="AK47" s="182"/>
      <c r="AL47" s="182"/>
      <c r="AM47" s="182"/>
      <c r="AN47" s="182"/>
      <c r="AO47" s="182"/>
      <c r="AP47" s="182"/>
      <c r="AQ47" s="182"/>
      <c r="AR47" s="182"/>
      <c r="AS47" s="182"/>
      <c r="AT47" s="182"/>
      <c r="AU47" s="182"/>
      <c r="AV47" s="182"/>
      <c r="AW47" s="182"/>
    </row>
    <row r="48" spans="1:49" ht="84" customHeight="1" x14ac:dyDescent="0.25">
      <c r="A48" s="182"/>
      <c r="B48" s="312" t="s">
        <v>227</v>
      </c>
      <c r="C48" s="304" t="s">
        <v>157</v>
      </c>
      <c r="D48" s="305">
        <v>0.4</v>
      </c>
      <c r="E48" s="306">
        <v>3</v>
      </c>
      <c r="F48" s="306">
        <v>24</v>
      </c>
      <c r="G48" s="182"/>
      <c r="H48" s="300"/>
      <c r="I48" s="294"/>
      <c r="J48" s="294"/>
      <c r="K48" s="313" t="s">
        <v>161</v>
      </c>
      <c r="L48" s="314">
        <v>0.4</v>
      </c>
      <c r="M48" s="315" t="s">
        <v>228</v>
      </c>
      <c r="N48" s="310" t="s">
        <v>160</v>
      </c>
      <c r="O48" s="317"/>
      <c r="P48" s="182"/>
      <c r="Q48" s="182"/>
      <c r="R48" s="182"/>
      <c r="S48" s="182"/>
      <c r="T48" s="182"/>
      <c r="AI48" s="182"/>
      <c r="AJ48" s="182"/>
      <c r="AK48" s="182"/>
      <c r="AL48" s="182"/>
      <c r="AM48" s="182"/>
      <c r="AN48" s="182"/>
      <c r="AO48" s="182"/>
      <c r="AP48" s="182"/>
      <c r="AQ48" s="182"/>
      <c r="AR48" s="182"/>
      <c r="AS48" s="182"/>
      <c r="AT48" s="182"/>
      <c r="AU48" s="182"/>
      <c r="AV48" s="182"/>
      <c r="AW48" s="182"/>
    </row>
    <row r="49" spans="1:49" ht="57" customHeight="1" x14ac:dyDescent="0.25">
      <c r="A49" s="182"/>
      <c r="B49" s="318" t="s">
        <v>229</v>
      </c>
      <c r="C49" s="304" t="s">
        <v>230</v>
      </c>
      <c r="D49" s="305">
        <v>0.6</v>
      </c>
      <c r="E49" s="306">
        <v>25</v>
      </c>
      <c r="F49" s="306">
        <v>500</v>
      </c>
      <c r="G49" s="182"/>
      <c r="H49" s="300"/>
      <c r="I49" s="294"/>
      <c r="J49" s="294"/>
      <c r="K49" s="319" t="s">
        <v>231</v>
      </c>
      <c r="L49" s="320">
        <v>0.6</v>
      </c>
      <c r="M49" s="315" t="s">
        <v>232</v>
      </c>
      <c r="N49" s="316" t="s">
        <v>200</v>
      </c>
      <c r="O49" s="311"/>
      <c r="P49" s="182"/>
      <c r="Q49" s="182"/>
      <c r="R49" s="182"/>
      <c r="S49" s="182"/>
      <c r="T49" s="182"/>
      <c r="AI49" s="182"/>
      <c r="AJ49" s="182"/>
      <c r="AK49" s="182"/>
      <c r="AL49" s="182"/>
      <c r="AM49" s="182"/>
      <c r="AN49" s="182"/>
      <c r="AO49" s="182"/>
      <c r="AP49" s="182"/>
      <c r="AQ49" s="182"/>
      <c r="AR49" s="182"/>
      <c r="AS49" s="182"/>
      <c r="AT49" s="182"/>
      <c r="AU49" s="182"/>
      <c r="AV49" s="182"/>
      <c r="AW49" s="182"/>
    </row>
    <row r="50" spans="1:49" ht="67.5" customHeight="1" x14ac:dyDescent="0.25">
      <c r="A50" s="182"/>
      <c r="B50" s="322" t="s">
        <v>233</v>
      </c>
      <c r="C50" s="304" t="s">
        <v>198</v>
      </c>
      <c r="D50" s="305">
        <v>0.8</v>
      </c>
      <c r="E50" s="306">
        <v>501</v>
      </c>
      <c r="F50" s="306">
        <v>5000</v>
      </c>
      <c r="G50" s="182"/>
      <c r="H50" s="300"/>
      <c r="I50" s="294"/>
      <c r="J50" s="294"/>
      <c r="K50" s="323" t="s">
        <v>234</v>
      </c>
      <c r="L50" s="324">
        <v>0.8</v>
      </c>
      <c r="M50" s="309" t="s">
        <v>235</v>
      </c>
      <c r="N50" s="316" t="s">
        <v>236</v>
      </c>
      <c r="O50" s="311"/>
      <c r="P50" s="182"/>
      <c r="Q50" s="182"/>
      <c r="R50" s="182"/>
      <c r="S50" s="182"/>
      <c r="T50" s="182"/>
    </row>
    <row r="51" spans="1:49" ht="76.5" customHeight="1" x14ac:dyDescent="0.25">
      <c r="A51" s="182"/>
      <c r="B51" s="325" t="s">
        <v>237</v>
      </c>
      <c r="C51" s="304" t="s">
        <v>238</v>
      </c>
      <c r="D51" s="305">
        <v>1</v>
      </c>
      <c r="E51" s="306">
        <v>5001</v>
      </c>
      <c r="F51" s="306"/>
      <c r="G51" s="182"/>
      <c r="H51" s="300"/>
      <c r="I51" s="294"/>
      <c r="J51" s="294"/>
      <c r="K51" s="326" t="s">
        <v>239</v>
      </c>
      <c r="L51" s="327">
        <v>1</v>
      </c>
      <c r="M51" s="309" t="s">
        <v>240</v>
      </c>
      <c r="N51" s="321" t="s">
        <v>241</v>
      </c>
      <c r="O51" s="311"/>
      <c r="P51" s="182"/>
      <c r="Q51" s="182"/>
      <c r="R51" s="182"/>
      <c r="S51" s="182"/>
      <c r="T51" s="182"/>
    </row>
    <row r="52" spans="1:49" ht="16.5" thickBot="1" x14ac:dyDescent="0.3">
      <c r="A52" s="182"/>
      <c r="B52" s="294"/>
      <c r="C52" s="294"/>
      <c r="D52" s="294"/>
      <c r="E52" s="294"/>
      <c r="F52" s="294"/>
      <c r="G52" s="294"/>
      <c r="H52" s="294"/>
      <c r="I52" s="294"/>
      <c r="J52" s="294"/>
      <c r="K52" s="328"/>
      <c r="L52" s="328"/>
      <c r="M52" s="896" t="s">
        <v>159</v>
      </c>
      <c r="N52" s="897" t="s">
        <v>159</v>
      </c>
      <c r="O52" s="329"/>
      <c r="P52" s="329"/>
      <c r="Q52" s="182"/>
      <c r="R52" s="182"/>
      <c r="S52" s="182"/>
      <c r="T52" s="182"/>
    </row>
    <row r="53" spans="1:49" ht="15.75" x14ac:dyDescent="0.25">
      <c r="A53" s="182"/>
      <c r="B53" s="330"/>
      <c r="C53" s="294"/>
      <c r="D53" s="294"/>
      <c r="E53" s="294"/>
      <c r="F53" s="294"/>
      <c r="G53" s="294"/>
      <c r="H53" s="294"/>
      <c r="I53" s="294"/>
      <c r="J53" s="294"/>
      <c r="K53" s="331"/>
      <c r="L53" s="331"/>
      <c r="M53" s="331"/>
      <c r="N53" s="331"/>
      <c r="O53" s="331"/>
      <c r="P53" s="331"/>
      <c r="Q53" s="182"/>
      <c r="R53" s="182"/>
      <c r="S53" s="182"/>
      <c r="T53" s="182"/>
    </row>
    <row r="54" spans="1:49" x14ac:dyDescent="0.2">
      <c r="A54" s="182"/>
      <c r="B54" s="182"/>
      <c r="C54" s="182"/>
      <c r="D54" s="182"/>
      <c r="E54" s="182"/>
      <c r="F54" s="182"/>
      <c r="G54" s="182"/>
      <c r="H54" s="182"/>
      <c r="I54" s="182"/>
      <c r="J54" s="182"/>
      <c r="K54" s="182"/>
      <c r="L54" s="182"/>
      <c r="M54" s="182"/>
      <c r="N54" s="182"/>
      <c r="O54" s="182"/>
      <c r="P54" s="182"/>
      <c r="Q54" s="182"/>
      <c r="R54" s="182"/>
      <c r="S54" s="182"/>
      <c r="T54" s="182"/>
    </row>
    <row r="55" spans="1:49" ht="32.25" customHeight="1" x14ac:dyDescent="0.2">
      <c r="A55" s="182"/>
      <c r="B55" s="182"/>
      <c r="C55" s="182"/>
      <c r="D55" s="182"/>
      <c r="E55" s="182"/>
      <c r="F55" s="182"/>
      <c r="G55" s="182"/>
      <c r="H55" s="182"/>
      <c r="I55" s="182"/>
      <c r="J55" s="182"/>
      <c r="K55" s="182"/>
      <c r="L55" s="182"/>
      <c r="M55" s="182"/>
      <c r="N55" s="182"/>
      <c r="O55" s="182"/>
      <c r="P55" s="182"/>
      <c r="Q55" s="182"/>
      <c r="R55" s="182"/>
      <c r="S55" s="182"/>
      <c r="T55" s="182"/>
    </row>
    <row r="56" spans="1:49" ht="15" thickBot="1" x14ac:dyDescent="0.25">
      <c r="A56" s="182"/>
      <c r="B56" s="182"/>
      <c r="C56" s="182"/>
      <c r="D56" s="182"/>
      <c r="E56" s="182"/>
      <c r="F56" s="182"/>
      <c r="G56" s="182"/>
      <c r="H56" s="182"/>
      <c r="I56" s="182"/>
      <c r="J56" s="182"/>
      <c r="K56" s="182"/>
      <c r="L56" s="182"/>
      <c r="M56" s="182"/>
      <c r="N56" s="182"/>
      <c r="O56" s="182"/>
      <c r="P56" s="182"/>
      <c r="Q56" s="182"/>
      <c r="R56" s="182"/>
      <c r="S56" s="182"/>
      <c r="T56" s="182"/>
    </row>
    <row r="57" spans="1:49" ht="24.95" customHeight="1" x14ac:dyDescent="0.2">
      <c r="A57" s="182"/>
      <c r="B57" s="370"/>
      <c r="C57" s="370"/>
      <c r="D57" s="369"/>
      <c r="E57" s="1641" t="s">
        <v>242</v>
      </c>
      <c r="F57" s="1641"/>
      <c r="G57" s="1641"/>
      <c r="H57" s="1641"/>
      <c r="I57" s="1642"/>
      <c r="J57" s="182"/>
      <c r="K57" s="182"/>
      <c r="L57" s="182"/>
      <c r="M57" s="182"/>
      <c r="N57" s="182"/>
      <c r="O57" s="182"/>
      <c r="P57" s="182"/>
      <c r="Q57" s="182"/>
      <c r="R57" s="182"/>
      <c r="S57" s="182"/>
      <c r="T57" s="182"/>
    </row>
    <row r="58" spans="1:49" ht="24.95" customHeight="1" x14ac:dyDescent="0.2">
      <c r="A58" s="182"/>
      <c r="B58" s="898"/>
      <c r="C58" s="898"/>
      <c r="D58" s="899"/>
      <c r="E58" s="900">
        <v>0.2</v>
      </c>
      <c r="F58" s="900">
        <v>0.4</v>
      </c>
      <c r="G58" s="900">
        <v>0.6</v>
      </c>
      <c r="H58" s="900">
        <v>0.8</v>
      </c>
      <c r="I58" s="901">
        <v>1</v>
      </c>
      <c r="J58" s="182"/>
      <c r="K58" s="182"/>
      <c r="L58" s="182"/>
      <c r="M58" s="182"/>
      <c r="N58" s="182"/>
      <c r="O58" s="182"/>
      <c r="P58" s="182"/>
      <c r="Q58" s="182"/>
    </row>
    <row r="59" spans="1:49" ht="24.95" customHeight="1" x14ac:dyDescent="0.2">
      <c r="A59" s="182"/>
      <c r="B59" s="898"/>
      <c r="C59" s="898"/>
      <c r="D59" s="902"/>
      <c r="E59" s="333" t="s">
        <v>243</v>
      </c>
      <c r="F59" s="333" t="s">
        <v>161</v>
      </c>
      <c r="G59" s="333" t="s">
        <v>201</v>
      </c>
      <c r="H59" s="333" t="s">
        <v>244</v>
      </c>
      <c r="I59" s="702" t="s">
        <v>239</v>
      </c>
      <c r="J59" s="182"/>
      <c r="K59" s="182"/>
      <c r="L59" s="182"/>
      <c r="M59" s="182"/>
      <c r="N59" s="182"/>
      <c r="O59" s="182"/>
      <c r="P59" s="182"/>
      <c r="Q59" s="182"/>
    </row>
    <row r="60" spans="1:49" ht="24.95" customHeight="1" x14ac:dyDescent="0.2">
      <c r="A60" s="182"/>
      <c r="B60" s="1643" t="s">
        <v>217</v>
      </c>
      <c r="C60" s="903">
        <v>1</v>
      </c>
      <c r="D60" s="333" t="s">
        <v>237</v>
      </c>
      <c r="E60" s="336" t="s">
        <v>245</v>
      </c>
      <c r="F60" s="336" t="s">
        <v>245</v>
      </c>
      <c r="G60" s="336" t="s">
        <v>245</v>
      </c>
      <c r="H60" s="336" t="s">
        <v>245</v>
      </c>
      <c r="I60" s="337" t="s">
        <v>246</v>
      </c>
      <c r="J60" s="182"/>
      <c r="K60" s="182"/>
      <c r="L60" s="182"/>
      <c r="M60" s="182"/>
      <c r="N60" s="182"/>
      <c r="O60" s="182"/>
      <c r="P60" s="182"/>
      <c r="Q60" s="182"/>
    </row>
    <row r="61" spans="1:49" ht="24.95" customHeight="1" x14ac:dyDescent="0.2">
      <c r="A61" s="182"/>
      <c r="B61" s="1643"/>
      <c r="C61" s="903">
        <v>0.8</v>
      </c>
      <c r="D61" s="333" t="s">
        <v>233</v>
      </c>
      <c r="E61" s="338" t="s">
        <v>201</v>
      </c>
      <c r="F61" s="338" t="s">
        <v>201</v>
      </c>
      <c r="G61" s="336" t="s">
        <v>245</v>
      </c>
      <c r="H61" s="336" t="s">
        <v>245</v>
      </c>
      <c r="I61" s="337" t="s">
        <v>246</v>
      </c>
      <c r="J61" s="182"/>
      <c r="K61" s="182"/>
      <c r="L61" s="182"/>
      <c r="M61" s="182"/>
      <c r="N61" s="182"/>
      <c r="O61" s="182"/>
      <c r="P61" s="182"/>
      <c r="Q61" s="182"/>
    </row>
    <row r="62" spans="1:49" ht="24.95" customHeight="1" x14ac:dyDescent="0.2">
      <c r="A62" s="182"/>
      <c r="B62" s="1643"/>
      <c r="C62" s="903">
        <v>0.6</v>
      </c>
      <c r="D62" s="333" t="s">
        <v>229</v>
      </c>
      <c r="E62" s="338" t="s">
        <v>201</v>
      </c>
      <c r="F62" s="338" t="s">
        <v>201</v>
      </c>
      <c r="G62" s="338" t="s">
        <v>201</v>
      </c>
      <c r="H62" s="336" t="s">
        <v>245</v>
      </c>
      <c r="I62" s="337" t="s">
        <v>246</v>
      </c>
      <c r="J62" s="182"/>
      <c r="K62" s="182"/>
      <c r="L62" s="182"/>
      <c r="M62" s="182"/>
      <c r="N62" s="182"/>
      <c r="O62" s="182"/>
      <c r="P62" s="182"/>
      <c r="Q62" s="182"/>
    </row>
    <row r="63" spans="1:49" ht="24.95" customHeight="1" x14ac:dyDescent="0.2">
      <c r="A63" s="182"/>
      <c r="B63" s="1643"/>
      <c r="C63" s="903">
        <v>0.4</v>
      </c>
      <c r="D63" s="339" t="s">
        <v>227</v>
      </c>
      <c r="E63" s="340" t="s">
        <v>176</v>
      </c>
      <c r="F63" s="338" t="s">
        <v>201</v>
      </c>
      <c r="G63" s="338" t="s">
        <v>201</v>
      </c>
      <c r="H63" s="336" t="s">
        <v>245</v>
      </c>
      <c r="I63" s="335" t="s">
        <v>246</v>
      </c>
      <c r="J63" s="182"/>
      <c r="K63" s="182"/>
      <c r="L63" s="182"/>
      <c r="M63" s="182"/>
      <c r="N63" s="182"/>
      <c r="O63" s="182"/>
      <c r="P63" s="182"/>
      <c r="Q63" s="182"/>
    </row>
    <row r="64" spans="1:49" ht="24.95" customHeight="1" thickBot="1" x14ac:dyDescent="0.25">
      <c r="A64" s="182"/>
      <c r="B64" s="1644"/>
      <c r="C64" s="904">
        <v>0.2</v>
      </c>
      <c r="D64" s="341" t="s">
        <v>222</v>
      </c>
      <c r="E64" s="342" t="s">
        <v>176</v>
      </c>
      <c r="F64" s="342" t="s">
        <v>176</v>
      </c>
      <c r="G64" s="343" t="s">
        <v>201</v>
      </c>
      <c r="H64" s="344" t="s">
        <v>245</v>
      </c>
      <c r="I64" s="345" t="s">
        <v>246</v>
      </c>
      <c r="J64" s="182"/>
      <c r="K64" s="182"/>
      <c r="L64" s="182"/>
      <c r="M64" s="182"/>
      <c r="N64" s="182"/>
      <c r="O64" s="182"/>
      <c r="P64" s="182"/>
      <c r="Q64" s="182"/>
    </row>
    <row r="65" spans="1:17" x14ac:dyDescent="0.2">
      <c r="A65" s="182"/>
      <c r="B65" s="182"/>
      <c r="C65" s="182"/>
      <c r="D65" s="182"/>
      <c r="E65" s="182"/>
      <c r="F65" s="182"/>
      <c r="G65" s="182"/>
      <c r="H65" s="182"/>
      <c r="I65" s="182"/>
      <c r="J65" s="182"/>
      <c r="K65" s="182"/>
      <c r="L65" s="182"/>
      <c r="M65" s="182"/>
      <c r="N65" s="182"/>
      <c r="O65" s="182"/>
      <c r="P65" s="182"/>
      <c r="Q65" s="182"/>
    </row>
    <row r="66" spans="1:17" x14ac:dyDescent="0.2">
      <c r="A66" s="182"/>
      <c r="B66" s="182"/>
      <c r="C66" s="182"/>
      <c r="D66" s="182"/>
      <c r="E66" s="182"/>
      <c r="F66" s="182"/>
      <c r="G66" s="182"/>
      <c r="H66" s="182"/>
      <c r="I66" s="182"/>
      <c r="J66" s="182"/>
      <c r="K66" s="182"/>
      <c r="L66" s="182"/>
      <c r="M66" s="182"/>
      <c r="N66" s="182"/>
      <c r="O66" s="182"/>
      <c r="P66" s="182"/>
      <c r="Q66" s="182"/>
    </row>
    <row r="67" spans="1:17" x14ac:dyDescent="0.2">
      <c r="B67" s="182"/>
      <c r="C67" s="182"/>
      <c r="D67" s="182"/>
      <c r="E67" s="182"/>
      <c r="F67" s="182"/>
      <c r="G67" s="182"/>
      <c r="H67" s="182"/>
      <c r="I67" s="182"/>
      <c r="J67" s="182"/>
      <c r="K67" s="182"/>
      <c r="L67" s="182"/>
      <c r="M67" s="182"/>
      <c r="N67" s="182"/>
      <c r="O67" s="182"/>
      <c r="P67" s="182"/>
      <c r="Q67" s="182"/>
    </row>
  </sheetData>
  <mergeCells count="128">
    <mergeCell ref="B31:B32"/>
    <mergeCell ref="C31:H32"/>
    <mergeCell ref="C33:H33"/>
    <mergeCell ref="B44:F44"/>
    <mergeCell ref="E57:I57"/>
    <mergeCell ref="B60:B64"/>
    <mergeCell ref="AS24:AS26"/>
    <mergeCell ref="AT24:AT26"/>
    <mergeCell ref="AU24:AU26"/>
    <mergeCell ref="AV24:AV26"/>
    <mergeCell ref="AW24:AW26"/>
    <mergeCell ref="B29:H29"/>
    <mergeCell ref="U29:U30"/>
    <mergeCell ref="C30:H30"/>
    <mergeCell ref="R24:R26"/>
    <mergeCell ref="S24:S26"/>
    <mergeCell ref="T24:T26"/>
    <mergeCell ref="U24:U26"/>
    <mergeCell ref="W24:W26"/>
    <mergeCell ref="AR24:AR26"/>
    <mergeCell ref="L24:L26"/>
    <mergeCell ref="M24:M26"/>
    <mergeCell ref="N24:N26"/>
    <mergeCell ref="O24:O26"/>
    <mergeCell ref="P24:P26"/>
    <mergeCell ref="Q24:Q26"/>
    <mergeCell ref="C24:C26"/>
    <mergeCell ref="D24:D26"/>
    <mergeCell ref="E24:E26"/>
    <mergeCell ref="F24:F26"/>
    <mergeCell ref="H24:H26"/>
    <mergeCell ref="I24:I26"/>
    <mergeCell ref="J24:J26"/>
    <mergeCell ref="K24:K26"/>
    <mergeCell ref="U19:U23"/>
    <mergeCell ref="O19:O23"/>
    <mergeCell ref="P19:P23"/>
    <mergeCell ref="Q19:Q23"/>
    <mergeCell ref="R19:R23"/>
    <mergeCell ref="S19:S23"/>
    <mergeCell ref="T19:T23"/>
    <mergeCell ref="I19:I23"/>
    <mergeCell ref="J19:J23"/>
    <mergeCell ref="N19:N23"/>
    <mergeCell ref="C19:C23"/>
    <mergeCell ref="D19:D23"/>
    <mergeCell ref="E19:E23"/>
    <mergeCell ref="F19:F23"/>
    <mergeCell ref="G19:G23"/>
    <mergeCell ref="H19:H23"/>
    <mergeCell ref="AV19:AV23"/>
    <mergeCell ref="AW19:AW23"/>
    <mergeCell ref="W19:W23"/>
    <mergeCell ref="AR19:AR23"/>
    <mergeCell ref="AS19:AS23"/>
    <mergeCell ref="AT19:AT23"/>
    <mergeCell ref="AU19:AU23"/>
    <mergeCell ref="AR16:AR18"/>
    <mergeCell ref="AS16:AS18"/>
    <mergeCell ref="AT16:AT18"/>
    <mergeCell ref="AU16:AU18"/>
    <mergeCell ref="AV16:AV18"/>
    <mergeCell ref="AW16:AW18"/>
    <mergeCell ref="Q16:Q18"/>
    <mergeCell ref="R16:R18"/>
    <mergeCell ref="S16:S18"/>
    <mergeCell ref="T16:T18"/>
    <mergeCell ref="U16:U18"/>
    <mergeCell ref="W16:W18"/>
    <mergeCell ref="K16:K18"/>
    <mergeCell ref="L16:L18"/>
    <mergeCell ref="M16:M18"/>
    <mergeCell ref="N16:N18"/>
    <mergeCell ref="O16:O18"/>
    <mergeCell ref="P16:P18"/>
    <mergeCell ref="AF14:AJ14"/>
    <mergeCell ref="B16:B26"/>
    <mergeCell ref="C16:C18"/>
    <mergeCell ref="D16:D18"/>
    <mergeCell ref="E16:E18"/>
    <mergeCell ref="F16:F18"/>
    <mergeCell ref="G16:G18"/>
    <mergeCell ref="H16:H18"/>
    <mergeCell ref="I16:I18"/>
    <mergeCell ref="J16:J18"/>
    <mergeCell ref="B13:B15"/>
    <mergeCell ref="C13:C15"/>
    <mergeCell ref="D13:D15"/>
    <mergeCell ref="E13:G14"/>
    <mergeCell ref="H13:H15"/>
    <mergeCell ref="K19:K23"/>
    <mergeCell ref="L19:L23"/>
    <mergeCell ref="M19:M23"/>
    <mergeCell ref="AU13:AU15"/>
    <mergeCell ref="AV13:AV15"/>
    <mergeCell ref="AW13:AW15"/>
    <mergeCell ref="I14:L14"/>
    <mergeCell ref="M14:T14"/>
    <mergeCell ref="W14:W15"/>
    <mergeCell ref="X14:X15"/>
    <mergeCell ref="Y14:Y15"/>
    <mergeCell ref="Z14:Z15"/>
    <mergeCell ref="AA14:AA15"/>
    <mergeCell ref="U13:U15"/>
    <mergeCell ref="V13:V15"/>
    <mergeCell ref="W13:AJ13"/>
    <mergeCell ref="AK13:AR14"/>
    <mergeCell ref="AS13:AS15"/>
    <mergeCell ref="AT13:AT15"/>
    <mergeCell ref="AB14:AB15"/>
    <mergeCell ref="AC14:AC15"/>
    <mergeCell ref="AD14:AD15"/>
    <mergeCell ref="AE14:AE15"/>
    <mergeCell ref="I13:T13"/>
    <mergeCell ref="B10:E10"/>
    <mergeCell ref="F10:G10"/>
    <mergeCell ref="H10:I10"/>
    <mergeCell ref="K10:L10"/>
    <mergeCell ref="B11:E11"/>
    <mergeCell ref="F11:G11"/>
    <mergeCell ref="B2:E2"/>
    <mergeCell ref="B4:B7"/>
    <mergeCell ref="C4:F5"/>
    <mergeCell ref="G4:H4"/>
    <mergeCell ref="G5:H5"/>
    <mergeCell ref="C6:F7"/>
    <mergeCell ref="G6:H6"/>
    <mergeCell ref="G7:H7"/>
  </mergeCells>
  <conditionalFormatting sqref="L16 L19 L24 L27:L28">
    <cfRule type="containsText" dxfId="956" priority="48" operator="containsText" text="MUY BAJA">
      <formula>NOT(ISERROR(SEARCH("MUY BAJA",L16)))</formula>
    </cfRule>
    <cfRule type="containsText" dxfId="955" priority="49" operator="containsText" text="MUY ALTA">
      <formula>NOT(ISERROR(SEARCH("MUY ALTA",L16)))</formula>
    </cfRule>
    <cfRule type="containsText" dxfId="954" priority="50" operator="containsText" text="MUY ALTA ">
      <formula>NOT(ISERROR(SEARCH("MUY ALTA ",L16)))</formula>
    </cfRule>
    <cfRule type="containsText" dxfId="953" priority="51" operator="containsText" text="ALTA">
      <formula>NOT(ISERROR(SEARCH("ALTA",L16)))</formula>
    </cfRule>
    <cfRule type="containsText" dxfId="952" priority="52" operator="containsText" text="BAJA">
      <formula>NOT(ISERROR(SEARCH("BAJA",L16)))</formula>
    </cfRule>
    <cfRule type="containsText" dxfId="951" priority="53" operator="containsText" text="MUY BAJA">
      <formula>NOT(ISERROR(SEARCH("MUY BAJA",L16)))</formula>
    </cfRule>
    <cfRule type="containsText" dxfId="950" priority="54" operator="containsText" text="MEDIA">
      <formula>NOT(ISERROR(SEARCH("MEDIA",L16)))</formula>
    </cfRule>
  </conditionalFormatting>
  <conditionalFormatting sqref="O16 R16 O19 R19 O24 R24 O27:O28 R27:R28">
    <cfRule type="containsText" dxfId="949" priority="42" operator="containsText" text="CATASTRÓFICO">
      <formula>NOT(ISERROR(SEARCH("CATASTRÓFICO",O16)))</formula>
    </cfRule>
    <cfRule type="containsText" dxfId="948" priority="43" operator="containsText" text="CATASTROFICO">
      <formula>NOT(ISERROR(SEARCH("CATASTROFICO",O16)))</formula>
    </cfRule>
    <cfRule type="containsText" dxfId="947" priority="44" operator="containsText" text="MAYOR">
      <formula>NOT(ISERROR(SEARCH("MAYOR",O16)))</formula>
    </cfRule>
    <cfRule type="containsText" dxfId="946" priority="45" operator="containsText" text="MODERADO">
      <formula>NOT(ISERROR(SEARCH("MODERADO",O16)))</formula>
    </cfRule>
    <cfRule type="containsText" dxfId="945" priority="46" operator="containsText" text="MENOR">
      <formula>NOT(ISERROR(SEARCH("MENOR",O16)))</formula>
    </cfRule>
    <cfRule type="containsText" dxfId="944" priority="47" operator="containsText" text="LEVE">
      <formula>NOT(ISERROR(SEARCH("LEVE",O16)))</formula>
    </cfRule>
  </conditionalFormatting>
  <conditionalFormatting sqref="T16 T19 T24 T27:T28">
    <cfRule type="containsText" dxfId="943" priority="37" operator="containsText" text="CATASTRÓFICO">
      <formula>NOT(ISERROR(SEARCH("CATASTRÓFICO",T16)))</formula>
    </cfRule>
    <cfRule type="containsText" dxfId="942" priority="38" operator="containsText" text="MAYOR">
      <formula>NOT(ISERROR(SEARCH("MAYOR",T16)))</formula>
    </cfRule>
    <cfRule type="containsText" dxfId="941" priority="39" operator="containsText" text="MODERADO">
      <formula>NOT(ISERROR(SEARCH("MODERADO",T16)))</formula>
    </cfRule>
    <cfRule type="containsText" dxfId="940" priority="40" operator="containsText" text="MENOR">
      <formula>NOT(ISERROR(SEARCH("MENOR",T16)))</formula>
    </cfRule>
    <cfRule type="containsText" dxfId="939" priority="41" operator="containsText" text="LEVE">
      <formula>NOT(ISERROR(SEARCH("LEVE",T16)))</formula>
    </cfRule>
  </conditionalFormatting>
  <conditionalFormatting sqref="O16 R16 O19 R19 O24 R24 O27:O28 R27:R28">
    <cfRule type="containsBlanks" dxfId="938" priority="36">
      <formula>LEN(TRIM(O16))=0</formula>
    </cfRule>
  </conditionalFormatting>
  <conditionalFormatting sqref="AM16:AM26">
    <cfRule type="containsText" dxfId="937" priority="30" operator="containsText" text="MUY ALTA ">
      <formula>NOT(ISERROR(SEARCH("MUY ALTA ",AM16)))</formula>
    </cfRule>
    <cfRule type="containsText" dxfId="936" priority="31" operator="containsText" text="ALTA">
      <formula>NOT(ISERROR(SEARCH("ALTA",AM16)))</formula>
    </cfRule>
    <cfRule type="containsText" dxfId="935" priority="32" operator="containsText" text="MEDIA">
      <formula>NOT(ISERROR(SEARCH("MEDIA",AM16)))</formula>
    </cfRule>
    <cfRule type="containsText" dxfId="934" priority="33" operator="containsText" text="BAJA">
      <formula>NOT(ISERROR(SEARCH("BAJA",AM16)))</formula>
    </cfRule>
    <cfRule type="containsText" dxfId="933" priority="34" operator="containsText" text="MUY BAJA">
      <formula>NOT(ISERROR(SEARCH("MUY BAJA",AM16)))</formula>
    </cfRule>
    <cfRule type="containsText" dxfId="932" priority="35" operator="containsText" text="MUY BAJA ">
      <formula>NOT(ISERROR(SEARCH("MUY BAJA ",AM16)))</formula>
    </cfRule>
  </conditionalFormatting>
  <conditionalFormatting sqref="AM19:AM26">
    <cfRule type="containsText" dxfId="931" priority="29" operator="containsText" text="MUY BAJA ">
      <formula>NOT(ISERROR(SEARCH("MUY BAJA ",AM19)))</formula>
    </cfRule>
  </conditionalFormatting>
  <conditionalFormatting sqref="AM16:AM26">
    <cfRule type="containsText" dxfId="930" priority="28" operator="containsText" text="MUY BAJA">
      <formula>NOT(ISERROR(SEARCH("MUY BAJA",AM16)))</formula>
    </cfRule>
  </conditionalFormatting>
  <conditionalFormatting sqref="AN16:AO26">
    <cfRule type="containsText" dxfId="929" priority="23" operator="containsText" text="CATASTRÓFICO">
      <formula>NOT(ISERROR(SEARCH("CATASTRÓFICO",AN16)))</formula>
    </cfRule>
    <cfRule type="containsText" dxfId="928" priority="24" operator="containsText" text="MAYOR">
      <formula>NOT(ISERROR(SEARCH("MAYOR",AN16)))</formula>
    </cfRule>
    <cfRule type="containsText" dxfId="927" priority="25" operator="containsText" text="MODERADO">
      <formula>NOT(ISERROR(SEARCH("MODERADO",AN16)))</formula>
    </cfRule>
    <cfRule type="containsText" dxfId="926" priority="26" operator="containsText" text="MENOR ">
      <formula>NOT(ISERROR(SEARCH("MENOR ",AN16)))</formula>
    </cfRule>
    <cfRule type="containsText" dxfId="925" priority="27" operator="containsText" text="LEVE">
      <formula>NOT(ISERROR(SEARCH("LEVE",AN16)))</formula>
    </cfRule>
  </conditionalFormatting>
  <conditionalFormatting sqref="AQ19:AQ22">
    <cfRule type="containsText" dxfId="924" priority="18" operator="containsText" text="EXTREMO">
      <formula>NOT(ISERROR(SEARCH("EXTREMO",AQ19)))</formula>
    </cfRule>
    <cfRule type="containsText" dxfId="923" priority="19" operator="containsText" text="ALTO">
      <formula>NOT(ISERROR(SEARCH("ALTO",AQ19)))</formula>
    </cfRule>
    <cfRule type="containsText" dxfId="922" priority="20" operator="containsText" text="MODERADO">
      <formula>NOT(ISERROR(SEARCH("MODERADO",AQ19)))</formula>
    </cfRule>
    <cfRule type="containsText" dxfId="921" priority="21" operator="containsText" text="BAJO">
      <formula>NOT(ISERROR(SEARCH("BAJO",AQ19)))</formula>
    </cfRule>
    <cfRule type="containsText" dxfId="920" priority="22" operator="containsText" text="BAJO">
      <formula>NOT(ISERROR(SEARCH("BAJO",AQ19)))</formula>
    </cfRule>
  </conditionalFormatting>
  <conditionalFormatting sqref="U16 U24">
    <cfRule type="containsText" dxfId="919" priority="13" operator="containsText" text="EXTREMO">
      <formula>NOT(ISERROR(SEARCH("EXTREMO",U16)))</formula>
    </cfRule>
    <cfRule type="containsText" dxfId="918" priority="14" operator="containsText" text="ALTO">
      <formula>NOT(ISERROR(SEARCH("ALTO",U16)))</formula>
    </cfRule>
    <cfRule type="containsText" dxfId="917" priority="15" operator="containsText" text="MODERADO">
      <formula>NOT(ISERROR(SEARCH("MODERADO",U16)))</formula>
    </cfRule>
    <cfRule type="containsText" dxfId="916" priority="16" operator="containsText" text="BAJO">
      <formula>NOT(ISERROR(SEARCH("BAJO",U16)))</formula>
    </cfRule>
    <cfRule type="containsText" dxfId="915" priority="17" operator="containsText" text="BAJO">
      <formula>NOT(ISERROR(SEARCH("BAJO",U16)))</formula>
    </cfRule>
  </conditionalFormatting>
  <conditionalFormatting sqref="AN16:AO26">
    <cfRule type="containsText" dxfId="914" priority="11" operator="containsText" text="MENOR">
      <formula>NOT(ISERROR(SEARCH("MENOR",AN16)))</formula>
    </cfRule>
    <cfRule type="containsText" dxfId="913" priority="12" operator="containsText" text="MENOR">
      <formula>NOT(ISERROR(SEARCH("MENOR",AN16)))</formula>
    </cfRule>
  </conditionalFormatting>
  <conditionalFormatting sqref="U29">
    <cfRule type="containsText" dxfId="912" priority="1" operator="containsText" text="EXTREMO">
      <formula>NOT(ISERROR(SEARCH("EXTREMO",U29)))</formula>
    </cfRule>
    <cfRule type="containsText" dxfId="911" priority="2" operator="containsText" text="ALTO">
      <formula>NOT(ISERROR(SEARCH("ALTO",U29)))</formula>
    </cfRule>
    <cfRule type="containsText" dxfId="910" priority="3" operator="containsText" text="MODERADO">
      <formula>NOT(ISERROR(SEARCH("MODERADO",U29)))</formula>
    </cfRule>
    <cfRule type="containsText" dxfId="909" priority="4" operator="containsText" text="BAJO">
      <formula>NOT(ISERROR(SEARCH("BAJO",U29)))</formula>
    </cfRule>
    <cfRule type="containsText" dxfId="908" priority="5" operator="containsText" text="BAJO">
      <formula>NOT(ISERROR(SEARCH("BAJO",U29)))</formula>
    </cfRule>
  </conditionalFormatting>
  <conditionalFormatting sqref="U19">
    <cfRule type="containsText" dxfId="907" priority="6" operator="containsText" text="EXTREMO">
      <formula>NOT(ISERROR(SEARCH("EXTREMO",U19)))</formula>
    </cfRule>
    <cfRule type="containsText" dxfId="906" priority="7" operator="containsText" text="ALTO">
      <formula>NOT(ISERROR(SEARCH("ALTO",U19)))</formula>
    </cfRule>
    <cfRule type="containsText" dxfId="905" priority="8" operator="containsText" text="MODERADO">
      <formula>NOT(ISERROR(SEARCH("MODERADO",U19)))</formula>
    </cfRule>
    <cfRule type="containsText" dxfId="904" priority="9" operator="containsText" text="BAJO">
      <formula>NOT(ISERROR(SEARCH("BAJO",U19)))</formula>
    </cfRule>
    <cfRule type="containsText" dxfId="903" priority="10" operator="containsText" text="BAJO">
      <formula>NOT(ISERROR(SEARCH("BAJO",U19)))</formula>
    </cfRule>
  </conditionalFormatting>
  <dataValidations count="3">
    <dataValidation type="list" allowBlank="1" showInputMessage="1" showErrorMessage="1" sqref="J16 J19 J24">
      <formula1>$C$47:$C$51</formula1>
    </dataValidation>
    <dataValidation type="list" allowBlank="1" showInputMessage="1" showErrorMessage="1" sqref="P16 P19 P24 P27:P28">
      <formula1>$N$47:$N$52</formula1>
    </dataValidation>
    <dataValidation type="list" allowBlank="1" showInputMessage="1" showErrorMessage="1" sqref="M16 M19 M24 M27:M28">
      <formula1>$M$47:$M$52</formula1>
    </dataValidation>
  </dataValidations>
  <pageMargins left="0.7" right="0.7" top="0.75" bottom="0.75" header="0.3" footer="0.3"/>
  <pageSetup scale="10" orientation="portrait" r:id="rId1"/>
  <colBreaks count="1" manualBreakCount="1">
    <brk id="4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'C:\Users\sebastian\Downloads\[Mapa De Riesgos De Gestión Talento Humano V3 (1).xlsx]FORMULAS '!#REF!</xm:f>
          </x14:formula1>
          <xm:sqref>B16:C26 E16:E26 H16:H26 AR16:AR26</xm:sqref>
        </x14:dataValidation>
        <x14:dataValidation type="list" allowBlank="1" showInputMessage="1" showErrorMessage="1">
          <x14:formula1>
            <xm:f>'C:\Users\sebastian\Downloads\DOCUMENTOS  BOMBEROS\contextos elaborados\FINALES\mapas\[MATRIZ RIESGOS GESTION 2025  REDUCCION 07012025.xlsx]FORMULAS '!#REF!</xm:f>
          </x14:formula1>
          <xm:sqref>AF16:AF26 AH16:AJ26 AD16:AD26 E27:E28 B27:C28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5"/>
  <sheetViews>
    <sheetView topLeftCell="AA20" zoomScale="20" zoomScaleNormal="20" zoomScaleSheetLayoutView="44" zoomScalePageLayoutView="50" workbookViewId="0">
      <selection activeCell="AW22" sqref="AW22"/>
    </sheetView>
  </sheetViews>
  <sheetFormatPr baseColWidth="10" defaultColWidth="11" defaultRowHeight="14.25" x14ac:dyDescent="0.2"/>
  <cols>
    <col min="1" max="1" width="11" style="8"/>
    <col min="2" max="2" width="31.125" style="8" customWidth="1"/>
    <col min="3" max="3" width="16.125" style="8" customWidth="1"/>
    <col min="4" max="4" width="18.75" style="8" customWidth="1"/>
    <col min="5" max="5" width="26.5" style="8" customWidth="1"/>
    <col min="6" max="6" width="63" style="8" customWidth="1"/>
    <col min="7" max="7" width="28.3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25.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9.625" style="8" customWidth="1"/>
    <col min="26" max="26" width="67.25" style="8" customWidth="1"/>
    <col min="27" max="27" width="111.125" style="8" customWidth="1"/>
    <col min="28" max="28" width="76.6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34" style="8" customWidth="1"/>
    <col min="46" max="46" width="28.5" style="8" customWidth="1"/>
    <col min="47" max="47" width="26.875" style="8" customWidth="1"/>
    <col min="48" max="48" width="32" style="8" customWidth="1"/>
    <col min="49" max="49" width="74.875" style="8" customWidth="1"/>
    <col min="50" max="16384" width="11" style="8"/>
  </cols>
  <sheetData>
    <row r="2" spans="1:50" x14ac:dyDescent="0.2">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50" x14ac:dyDescent="0.2">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50" x14ac:dyDescent="0.2">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row>
    <row r="5" spans="1:50" ht="55.5" customHeight="1" x14ac:dyDescent="0.2">
      <c r="A5" s="182"/>
      <c r="B5" s="1546"/>
      <c r="C5" s="1394" t="s">
        <v>92</v>
      </c>
      <c r="D5" s="1395"/>
      <c r="E5" s="1395"/>
      <c r="F5" s="1549"/>
      <c r="G5" s="1683" t="s">
        <v>93</v>
      </c>
      <c r="H5" s="1683"/>
      <c r="I5" s="182"/>
      <c r="J5" s="182"/>
      <c r="K5" s="182"/>
      <c r="L5" s="182"/>
      <c r="M5" s="182"/>
      <c r="N5" s="182"/>
      <c r="O5" s="182"/>
      <c r="P5" s="182"/>
      <c r="Q5" s="182"/>
      <c r="R5" s="182"/>
      <c r="S5" s="182"/>
      <c r="T5" s="182"/>
      <c r="U5" s="182"/>
      <c r="V5" s="182"/>
      <c r="W5" s="182"/>
      <c r="X5" s="182"/>
      <c r="Y5" s="182"/>
      <c r="Z5" s="182"/>
      <c r="AA5" s="182"/>
      <c r="AB5" s="182"/>
      <c r="AC5" s="182"/>
    </row>
    <row r="6" spans="1:50" ht="75.75" customHeight="1" x14ac:dyDescent="0.2">
      <c r="A6" s="182"/>
      <c r="B6" s="1547"/>
      <c r="C6" s="1396"/>
      <c r="D6" s="1397"/>
      <c r="E6" s="1397"/>
      <c r="F6" s="1550"/>
      <c r="G6" s="1552" t="s">
        <v>94</v>
      </c>
      <c r="H6" s="1552"/>
      <c r="I6" s="182"/>
      <c r="J6" s="182"/>
      <c r="K6" s="182"/>
      <c r="L6" s="182"/>
      <c r="M6" s="182"/>
      <c r="N6" s="182"/>
      <c r="O6" s="182"/>
      <c r="P6" s="182"/>
      <c r="Q6" s="182"/>
      <c r="R6" s="182"/>
      <c r="S6" s="182"/>
      <c r="T6" s="182"/>
      <c r="U6" s="182"/>
      <c r="V6" s="182"/>
      <c r="W6" s="182"/>
      <c r="X6" s="182"/>
      <c r="Y6" s="182"/>
      <c r="Z6" s="182"/>
      <c r="AA6" s="182"/>
      <c r="AB6" s="182"/>
      <c r="AC6" s="182"/>
    </row>
    <row r="7" spans="1:50" ht="57.75" customHeight="1" x14ac:dyDescent="0.2">
      <c r="A7" s="182"/>
      <c r="B7" s="1547"/>
      <c r="C7" s="1394" t="s">
        <v>95</v>
      </c>
      <c r="D7" s="1395"/>
      <c r="E7" s="1395"/>
      <c r="F7" s="1549"/>
      <c r="G7" s="1552" t="s">
        <v>96</v>
      </c>
      <c r="H7" s="1552"/>
      <c r="I7" s="182"/>
      <c r="J7" s="182"/>
      <c r="K7" s="182"/>
      <c r="L7" s="182"/>
      <c r="M7" s="182"/>
      <c r="N7" s="182"/>
      <c r="O7" s="182"/>
      <c r="P7" s="182"/>
      <c r="Q7" s="182"/>
      <c r="R7" s="182"/>
      <c r="S7" s="182"/>
      <c r="T7" s="182"/>
      <c r="U7" s="182"/>
      <c r="V7" s="182"/>
      <c r="W7" s="182"/>
      <c r="X7" s="182"/>
      <c r="Y7" s="182"/>
      <c r="Z7" s="182"/>
      <c r="AA7" s="182"/>
      <c r="AB7" s="182"/>
      <c r="AC7" s="182"/>
    </row>
    <row r="8" spans="1:50" ht="29.25" customHeight="1" x14ac:dyDescent="0.2">
      <c r="A8" s="182"/>
      <c r="B8" s="1548"/>
      <c r="C8" s="1396"/>
      <c r="D8" s="1397"/>
      <c r="E8" s="1397"/>
      <c r="F8" s="1550"/>
      <c r="G8" s="1553" t="s">
        <v>97</v>
      </c>
      <c r="H8" s="1553"/>
      <c r="I8" s="182"/>
      <c r="J8" s="182"/>
      <c r="K8" s="182"/>
      <c r="L8" s="182"/>
      <c r="M8" s="182"/>
      <c r="N8" s="182"/>
      <c r="O8" s="182"/>
      <c r="P8" s="182"/>
      <c r="Q8" s="182"/>
      <c r="R8" s="182"/>
      <c r="S8" s="182"/>
      <c r="T8" s="182"/>
      <c r="U8" s="182"/>
      <c r="V8" s="182"/>
      <c r="W8" s="182"/>
      <c r="X8" s="182"/>
      <c r="Y8" s="182"/>
      <c r="Z8" s="182"/>
      <c r="AA8" s="182"/>
      <c r="AB8" s="182"/>
      <c r="AC8" s="182"/>
    </row>
    <row r="9" spans="1:50" ht="80.25" customHeight="1" thickBot="1" x14ac:dyDescent="0.25">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50" ht="66" customHeight="1" thickBot="1" x14ac:dyDescent="0.25">
      <c r="A10" s="182"/>
      <c r="B10" s="1675" t="s">
        <v>98</v>
      </c>
      <c r="C10" s="1679"/>
      <c r="D10" s="1679"/>
      <c r="E10" s="1676"/>
      <c r="F10" s="1675" t="s">
        <v>99</v>
      </c>
      <c r="G10" s="1676"/>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50" ht="37.5" customHeight="1" thickBot="1" x14ac:dyDescent="0.25">
      <c r="A11" s="182"/>
      <c r="B11" s="1680" t="s">
        <v>247</v>
      </c>
      <c r="C11" s="1681"/>
      <c r="D11" s="1681"/>
      <c r="E11" s="1682"/>
      <c r="F11" s="1677">
        <v>1</v>
      </c>
      <c r="G11" s="1678"/>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x14ac:dyDescent="0.4">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201"/>
      <c r="AA12" s="182"/>
      <c r="AB12" s="182"/>
      <c r="AC12" s="182"/>
      <c r="AS12" s="182"/>
    </row>
    <row r="13" spans="1:50" ht="28.5" customHeight="1" thickBot="1" x14ac:dyDescent="0.25">
      <c r="A13" s="182"/>
      <c r="B13" s="1402" t="s">
        <v>100</v>
      </c>
      <c r="C13" s="1404" t="s">
        <v>101</v>
      </c>
      <c r="D13" s="1402" t="s">
        <v>102</v>
      </c>
      <c r="E13" s="1406" t="s">
        <v>103</v>
      </c>
      <c r="F13" s="1407"/>
      <c r="G13" s="1408"/>
      <c r="H13" s="1454" t="s">
        <v>104</v>
      </c>
      <c r="I13" s="1415" t="s">
        <v>105</v>
      </c>
      <c r="J13" s="1416"/>
      <c r="K13" s="1416"/>
      <c r="L13" s="1416"/>
      <c r="M13" s="1416"/>
      <c r="N13" s="1416"/>
      <c r="O13" s="1416"/>
      <c r="P13" s="1416"/>
      <c r="Q13" s="1416"/>
      <c r="R13" s="1416"/>
      <c r="S13" s="1416"/>
      <c r="T13" s="1417"/>
      <c r="U13" s="1420" t="s">
        <v>106</v>
      </c>
      <c r="V13" s="1422" t="s">
        <v>107</v>
      </c>
      <c r="W13" s="1423" t="s">
        <v>108</v>
      </c>
      <c r="X13" s="1424"/>
      <c r="Y13" s="1424"/>
      <c r="Z13" s="1424"/>
      <c r="AA13" s="1424"/>
      <c r="AB13" s="1425"/>
      <c r="AC13" s="1425"/>
      <c r="AD13" s="1425"/>
      <c r="AE13" s="1425"/>
      <c r="AF13" s="1425"/>
      <c r="AG13" s="1425"/>
      <c r="AH13" s="1425"/>
      <c r="AI13" s="1425"/>
      <c r="AJ13" s="1425"/>
      <c r="AK13" s="1426" t="s">
        <v>109</v>
      </c>
      <c r="AL13" s="1427"/>
      <c r="AM13" s="1427"/>
      <c r="AN13" s="1427"/>
      <c r="AO13" s="1427"/>
      <c r="AP13" s="1427"/>
      <c r="AQ13" s="1427"/>
      <c r="AR13" s="1428"/>
      <c r="AS13" s="1412" t="s">
        <v>110</v>
      </c>
      <c r="AT13" s="1412" t="s">
        <v>111</v>
      </c>
      <c r="AU13" s="1412" t="s">
        <v>112</v>
      </c>
      <c r="AV13" s="1412" t="s">
        <v>113</v>
      </c>
      <c r="AW13" s="1412" t="s">
        <v>114</v>
      </c>
    </row>
    <row r="14" spans="1:50" ht="32.25" customHeight="1" thickBot="1" x14ac:dyDescent="0.25">
      <c r="A14" s="182"/>
      <c r="B14" s="1403"/>
      <c r="C14" s="1405"/>
      <c r="D14" s="1403"/>
      <c r="E14" s="1409"/>
      <c r="F14" s="1410"/>
      <c r="G14" s="1411"/>
      <c r="H14" s="1455"/>
      <c r="I14" s="1414" t="s">
        <v>115</v>
      </c>
      <c r="J14" s="1414"/>
      <c r="K14" s="1414"/>
      <c r="L14" s="1414"/>
      <c r="M14" s="1415" t="s">
        <v>116</v>
      </c>
      <c r="N14" s="1416"/>
      <c r="O14" s="1416"/>
      <c r="P14" s="1416"/>
      <c r="Q14" s="1416"/>
      <c r="R14" s="1416"/>
      <c r="S14" s="1416"/>
      <c r="T14" s="1417"/>
      <c r="U14" s="1421"/>
      <c r="V14" s="1418"/>
      <c r="W14" s="1418" t="s">
        <v>117</v>
      </c>
      <c r="X14" s="1418" t="s">
        <v>118</v>
      </c>
      <c r="Y14" s="1418" t="s">
        <v>119</v>
      </c>
      <c r="Z14" s="1419" t="s">
        <v>120</v>
      </c>
      <c r="AA14" s="1653" t="s">
        <v>121</v>
      </c>
      <c r="AB14" s="1654" t="s">
        <v>122</v>
      </c>
      <c r="AC14" s="1655" t="s">
        <v>123</v>
      </c>
      <c r="AD14" s="1452" t="s">
        <v>124</v>
      </c>
      <c r="AE14" s="1434" t="s">
        <v>125</v>
      </c>
      <c r="AF14" s="1436" t="s">
        <v>126</v>
      </c>
      <c r="AG14" s="1437"/>
      <c r="AH14" s="1437"/>
      <c r="AI14" s="1437"/>
      <c r="AJ14" s="1437"/>
      <c r="AK14" s="1429"/>
      <c r="AL14" s="1430"/>
      <c r="AM14" s="1430"/>
      <c r="AN14" s="1430"/>
      <c r="AO14" s="1430"/>
      <c r="AP14" s="1430"/>
      <c r="AQ14" s="1430"/>
      <c r="AR14" s="1431"/>
      <c r="AS14" s="1413"/>
      <c r="AT14" s="1413"/>
      <c r="AU14" s="1413"/>
      <c r="AV14" s="1413"/>
      <c r="AW14" s="1413"/>
    </row>
    <row r="15" spans="1:50" ht="173.25" customHeight="1" thickBot="1" x14ac:dyDescent="0.35">
      <c r="A15" s="182"/>
      <c r="B15" s="1403"/>
      <c r="C15" s="1588"/>
      <c r="D15" s="1313"/>
      <c r="E15" s="635" t="s">
        <v>127</v>
      </c>
      <c r="F15" s="635" t="s">
        <v>128</v>
      </c>
      <c r="G15" s="635" t="s">
        <v>129</v>
      </c>
      <c r="H15" s="1589"/>
      <c r="I15" s="636" t="s">
        <v>130</v>
      </c>
      <c r="J15" s="637" t="s">
        <v>131</v>
      </c>
      <c r="K15" s="638" t="s">
        <v>132</v>
      </c>
      <c r="L15" s="639" t="s">
        <v>133</v>
      </c>
      <c r="M15" s="635" t="s">
        <v>134</v>
      </c>
      <c r="N15" s="638" t="s">
        <v>135</v>
      </c>
      <c r="O15" s="638" t="s">
        <v>136</v>
      </c>
      <c r="P15" s="638" t="s">
        <v>137</v>
      </c>
      <c r="Q15" s="849" t="s">
        <v>135</v>
      </c>
      <c r="R15" s="850" t="s">
        <v>138</v>
      </c>
      <c r="S15" s="851" t="s">
        <v>139</v>
      </c>
      <c r="T15" s="852" t="s">
        <v>140</v>
      </c>
      <c r="U15" s="1557"/>
      <c r="V15" s="1555"/>
      <c r="W15" s="1555"/>
      <c r="X15" s="1555"/>
      <c r="Y15" s="1555"/>
      <c r="Z15" s="1556"/>
      <c r="AA15" s="1409"/>
      <c r="AB15" s="1654"/>
      <c r="AC15" s="1656"/>
      <c r="AD15" s="1560"/>
      <c r="AE15" s="1561"/>
      <c r="AF15" s="644" t="s">
        <v>141</v>
      </c>
      <c r="AG15" s="645" t="s">
        <v>142</v>
      </c>
      <c r="AH15" s="645" t="s">
        <v>143</v>
      </c>
      <c r="AI15" s="645" t="s">
        <v>144</v>
      </c>
      <c r="AJ15" s="645" t="s">
        <v>123</v>
      </c>
      <c r="AK15" s="646" t="s">
        <v>145</v>
      </c>
      <c r="AL15" s="646"/>
      <c r="AM15" s="647" t="s">
        <v>146</v>
      </c>
      <c r="AN15" s="646" t="s">
        <v>147</v>
      </c>
      <c r="AO15" s="443"/>
      <c r="AP15" s="442" t="s">
        <v>148</v>
      </c>
      <c r="AQ15" s="442" t="s">
        <v>149</v>
      </c>
      <c r="AR15" s="441" t="s">
        <v>150</v>
      </c>
      <c r="AS15" s="1554"/>
      <c r="AT15" s="1554"/>
      <c r="AU15" s="1554"/>
      <c r="AV15" s="1554"/>
      <c r="AW15" s="1554"/>
    </row>
    <row r="16" spans="1:50" ht="380.1" customHeight="1" thickBot="1" x14ac:dyDescent="0.25">
      <c r="A16" s="182"/>
      <c r="B16" s="1647" t="s">
        <v>289</v>
      </c>
      <c r="C16" s="440" t="s">
        <v>152</v>
      </c>
      <c r="D16" s="440">
        <v>1</v>
      </c>
      <c r="E16" s="440" t="s">
        <v>153</v>
      </c>
      <c r="F16" s="437" t="s">
        <v>290</v>
      </c>
      <c r="G16" s="423" t="s">
        <v>291</v>
      </c>
      <c r="H16" s="440" t="s">
        <v>156</v>
      </c>
      <c r="I16" s="438">
        <v>3</v>
      </c>
      <c r="J16" s="439" t="s">
        <v>157</v>
      </c>
      <c r="K16" s="655">
        <f>+IF(J16="","",IF(J16=$C$45,$D$45,IF(J16=$C$46,$D$46,IF(J16=$C$47,$D$47, IF(J16=$C$48,$D$48,IF(J16=$C$49,$D$49))))))</f>
        <v>0.4</v>
      </c>
      <c r="L16" s="853" t="str">
        <f>+IF(J16="","",IF(J16=$C$45,$B$45,IF(J16=$C$46,$B$46,IF(J16=$C$47,$B$47, IF(J16=$C$48,$B$48,IF(J16=$C$49,$B$49))))))</f>
        <v>Baja</v>
      </c>
      <c r="M16" s="440" t="s">
        <v>159</v>
      </c>
      <c r="N16" s="654" t="str">
        <f>+IF(M16="","",IF(M16="N/A","",IF(OR(M16=$M$45,M16=$N$45),$L$45,IF(OR(M16=$M$46,M16=$N$46),$L$46,IF(OR(M16=$M$47,M16=$N$47),$L$47,IF(OR(M16=$M$48,M16=$N$48),$L$48,IF(OR(M16=$M$49,M16=$N$49),$L$49)))))))</f>
        <v/>
      </c>
      <c r="O16" s="653" t="str">
        <f>+IF(M16="","",IF(M16="N/A","",IF(OR(M16=$M$45,M16=$N$45),$K$45,IF(OR(M16=$M$46,M16=$N$46),$K$46,IF(OR(M16=$M$47,M16=$N$47),$K$47,IF(OR(M16=$M$48,M16=$N$48),$K$48,IF(OR(M16=$M$49,M16=$N$49),$K$49)))))))</f>
        <v/>
      </c>
      <c r="P16" s="440" t="s">
        <v>200</v>
      </c>
      <c r="Q16" s="654">
        <f>+IF(P16="","",IF(P16="N/A","",IF(OR(P16=$M$45,P16=$N$45),$L$45,IF(OR(P16=$M$45,P16=$N$45),$L$45,IF(OR(P16=$M$46,P16=$N$46),$L$46,IF(OR(P16=$M$47,P16=$N$47),$L$47,IF(OR(P16=$M$48,P16=$N$48),$L$48,(IF(OR(P16=$M$49,P16=$N$49),$L$49)))))))))</f>
        <v>0.6</v>
      </c>
      <c r="R16" s="653" t="str">
        <f>+IF(P16="","",IF(P16="N/A","",IF(OR(P16=$M$45,P16=$N$45),$K$45,IF(OR(P16=$M$46,P16=$N$46),$K$46,IF(OR(P16=$M$47,P16=$N$47),$K$47,IF(OR(P16=$M$48,P16=$N$48),$K$48,IF(OR(P16=$M$49,P16=$N$49),$K$49)))))))</f>
        <v xml:space="preserve">Moderado </v>
      </c>
      <c r="S16" s="655">
        <f>+IF(N16="",Q16,IF(Q16="",N16,IF(N16&gt;Q16,N16,Q16)))</f>
        <v>0.6</v>
      </c>
      <c r="T16" s="653" t="str">
        <f>+IF(S16="","",IF(S16=$L$45,$K$45,IF(S16=$L$46,$K$46,IF(S16=$L$47,$K$47,IF(S16=$L$48,$K$48,IF(S16=$L$49,$K$49))))))</f>
        <v xml:space="preserve">Moderado </v>
      </c>
      <c r="U16" s="656" t="s">
        <v>201</v>
      </c>
      <c r="V16" s="427">
        <v>1</v>
      </c>
      <c r="W16" s="437" t="s">
        <v>292</v>
      </c>
      <c r="X16" s="440" t="s">
        <v>293</v>
      </c>
      <c r="Y16" s="419" t="s">
        <v>294</v>
      </c>
      <c r="Z16" s="429" t="s">
        <v>295</v>
      </c>
      <c r="AA16" s="428" t="s">
        <v>296</v>
      </c>
      <c r="AB16" s="428" t="s">
        <v>297</v>
      </c>
      <c r="AC16" s="434" t="s">
        <v>298</v>
      </c>
      <c r="AD16" s="427" t="s">
        <v>171</v>
      </c>
      <c r="AE16" s="427" t="str">
        <f t="shared" ref="AE16:AE22" si="0">IF(OR(AD16="Preventivo",AD16="Detectivo"),"Probabilidad",IF(AD16="Correctivo","Impacto",""))</f>
        <v>Probabilidad</v>
      </c>
      <c r="AF16" s="427" t="s">
        <v>172</v>
      </c>
      <c r="AG16" s="427" t="str">
        <f t="shared" ref="AG16:AG22" si="1">IF(AND(AD16="Preventivo",AF16="Automático"),"50%",IF(AND(AD16="Preventivo",AF16="Manual"),"40%",IF(AND(AD16="Detectivo",AF16="Automático"),"40%",IF(AND(AD16="Detectivo",AF16="Manual"),"30%",IF(AND(AD16="Correctivo",AF16="Automático"),"35%",IF(AND(AD16="Correctivo",AF16="Manual"),"25%",""))))))</f>
        <v>30%</v>
      </c>
      <c r="AH16" s="427" t="s">
        <v>173</v>
      </c>
      <c r="AI16" s="427" t="s">
        <v>174</v>
      </c>
      <c r="AJ16" s="427" t="s">
        <v>175</v>
      </c>
      <c r="AK16" s="659">
        <f>IFERROR(IF(AE16="Probabilidad",(K16-(+K16*AG16)),IF(AE16="Impacto",KK16,"")),"")</f>
        <v>0.28000000000000003</v>
      </c>
      <c r="AL16" s="659">
        <f t="shared" ref="AL16:AL22" si="2">+AK16</f>
        <v>0.28000000000000003</v>
      </c>
      <c r="AM16" s="660" t="str">
        <f t="shared" ref="AM16:AM22" si="3">IFERROR(IF(AK16="","",IF(AK16&lt;=0.2,"Muy Baja",IF(AK16&lt;=0.4,"Baja",IF(AK16&lt;=0.6,"Media",IF(AK16&lt;=0.8,"Alta","Muy Alta"))))),"")</f>
        <v>Baja</v>
      </c>
      <c r="AN16" s="661">
        <f>IF(AE16='[6]FORMULAS '!$G$60,S16-(S16*AG16),S16)</f>
        <v>0.6</v>
      </c>
      <c r="AO16" s="413">
        <f t="shared" ref="AO16:AO18" si="4">+AN16</f>
        <v>0.6</v>
      </c>
      <c r="AP16" s="662" t="str">
        <f t="shared" ref="AP16:AP21" si="5">+IF(AN16="","",IF(AN16=$L$45,$K$45,IF(AN16=$L$46,$K$46,IF(AN16=$L$47,$K$47,IF(AN16=$L$48,$K$48,IF(AN16=$L$49,$K$49))))))</f>
        <v xml:space="preserve">Moderado </v>
      </c>
      <c r="AQ16" s="411" t="s">
        <v>201</v>
      </c>
      <c r="AR16" s="664" t="s">
        <v>204</v>
      </c>
      <c r="AS16" s="440" t="s">
        <v>299</v>
      </c>
      <c r="AT16" s="440" t="s">
        <v>300</v>
      </c>
      <c r="AU16" s="854" t="s">
        <v>274</v>
      </c>
      <c r="AV16" s="854" t="s">
        <v>261</v>
      </c>
      <c r="AW16" s="855" t="s">
        <v>301</v>
      </c>
      <c r="AX16" s="182"/>
    </row>
    <row r="17" spans="1:50" ht="275.25" customHeight="1" thickTop="1" x14ac:dyDescent="0.2">
      <c r="A17" s="182"/>
      <c r="B17" s="1647"/>
      <c r="C17" s="1648" t="s">
        <v>152</v>
      </c>
      <c r="D17" s="1648">
        <v>2</v>
      </c>
      <c r="E17" s="1648" t="s">
        <v>153</v>
      </c>
      <c r="F17" s="1649" t="s">
        <v>302</v>
      </c>
      <c r="G17" s="1648" t="s">
        <v>303</v>
      </c>
      <c r="H17" s="1648" t="s">
        <v>156</v>
      </c>
      <c r="I17" s="1651">
        <v>30000</v>
      </c>
      <c r="J17" s="1657" t="s">
        <v>238</v>
      </c>
      <c r="K17" s="1658">
        <f>+IF(J17="","",IF(J17=$C$45,$D$45,IF(J17=$C$46,$D$46,IF(J17=$C$47,$D$47, IF(J17=$C$48,$D$48,IF(J17=$C$49,$D$49))))))</f>
        <v>1</v>
      </c>
      <c r="L17" s="1659" t="str">
        <f>+IF(J17="","",IF(J17=$C$45,$B$45,IF(J17=$C$46,$B$46,IF(J17=$C$47,$B$47, IF(J17=$C$48,$B$48,IF(J17=$C$49,$B$49))))))</f>
        <v>Muy Alta</v>
      </c>
      <c r="M17" s="1648" t="s">
        <v>159</v>
      </c>
      <c r="N17" s="1491" t="str">
        <f>+IF(M17="","",IF(M17="N/A","",IF(OR(M17=$M$45,M17=$N$45),$L$45,IF(OR(M17=$M$46,M17=$N$46),$L$46,IF(OR(M17=$M$47,M17=$N$47),$L$47,IF(OR(M17=$M$48,M17=$N$48),$L$48,IF(OR(M17=$M$49,M17=$N$49),$L$49)))))))</f>
        <v/>
      </c>
      <c r="O17" s="1645" t="str">
        <f>+IF(M17="","",IF(M17="N/A","",IF(OR(M17=$M$45,M17=$N$45),$K$45,IF(OR(M17=$M$46,M17=$N$46),$K$46,IF(OR(M17=$M$47,M17=$N$47),$K$47,IF(OR(M17=$M$48,M17=$N$48),$K$48,IF(OR(M17=$M$49,M17=$N$49),$K$49)))))))</f>
        <v/>
      </c>
      <c r="P17" s="1648" t="s">
        <v>236</v>
      </c>
      <c r="Q17" s="1491">
        <v>0.6</v>
      </c>
      <c r="R17" s="1645" t="s">
        <v>231</v>
      </c>
      <c r="S17" s="1658">
        <f>+IF(N17="",Q17,IF(Q17="",N17,IF(N17&gt;Q17,N17,Q17)))</f>
        <v>0.6</v>
      </c>
      <c r="T17" s="1645" t="str">
        <f>+IF(S17="","",IF(S17=$L$45,$K$45,IF(S17=$L$46,$K$46,IF(S17=$L$47,$K$47,IF(S17=$L$48,$K$48,IF(S17=$L$49,$K$49))))))</f>
        <v xml:space="preserve">Moderado </v>
      </c>
      <c r="U17" s="1662" t="s">
        <v>245</v>
      </c>
      <c r="V17" s="859">
        <v>1</v>
      </c>
      <c r="W17" s="1648" t="s">
        <v>292</v>
      </c>
      <c r="X17" s="860" t="s">
        <v>304</v>
      </c>
      <c r="Y17" s="861" t="s">
        <v>305</v>
      </c>
      <c r="Z17" s="860" t="s">
        <v>306</v>
      </c>
      <c r="AA17" s="860" t="s">
        <v>307</v>
      </c>
      <c r="AB17" s="860" t="s">
        <v>308</v>
      </c>
      <c r="AC17" s="862" t="s">
        <v>309</v>
      </c>
      <c r="AD17" s="861" t="s">
        <v>171</v>
      </c>
      <c r="AE17" s="861" t="str">
        <f t="shared" si="0"/>
        <v>Probabilidad</v>
      </c>
      <c r="AF17" s="858" t="s">
        <v>172</v>
      </c>
      <c r="AG17" s="858" t="str">
        <f t="shared" si="1"/>
        <v>30%</v>
      </c>
      <c r="AH17" s="858" t="s">
        <v>173</v>
      </c>
      <c r="AI17" s="858" t="s">
        <v>174</v>
      </c>
      <c r="AJ17" s="858" t="s">
        <v>175</v>
      </c>
      <c r="AK17" s="863">
        <f>IFERROR(IF(AE17="Probabilidad",(K17-(+K17*AG17)),IF(AE17="Impacto",KK17,"")),"")</f>
        <v>0.7</v>
      </c>
      <c r="AL17" s="864">
        <f t="shared" si="2"/>
        <v>0.7</v>
      </c>
      <c r="AM17" s="865" t="str">
        <f t="shared" si="3"/>
        <v>Alta</v>
      </c>
      <c r="AN17" s="866">
        <f>IF(AE17='[6]FORMULAS '!G62,S17-(S17*AG17),S17)</f>
        <v>0.6</v>
      </c>
      <c r="AO17" s="866">
        <f t="shared" si="4"/>
        <v>0.6</v>
      </c>
      <c r="AP17" s="867" t="str">
        <f t="shared" si="5"/>
        <v xml:space="preserve">Moderado </v>
      </c>
      <c r="AQ17" s="868" t="s">
        <v>202</v>
      </c>
      <c r="AR17" s="1662" t="s">
        <v>204</v>
      </c>
      <c r="AS17" s="1477" t="s">
        <v>310</v>
      </c>
      <c r="AT17" s="1477" t="s">
        <v>311</v>
      </c>
      <c r="AU17" s="1661" t="s">
        <v>274</v>
      </c>
      <c r="AV17" s="1661" t="s">
        <v>312</v>
      </c>
      <c r="AW17" s="1665" t="s">
        <v>313</v>
      </c>
      <c r="AX17" s="182"/>
    </row>
    <row r="18" spans="1:50" ht="315" customHeight="1" x14ac:dyDescent="0.2">
      <c r="A18" s="182"/>
      <c r="B18" s="1647"/>
      <c r="C18" s="1433"/>
      <c r="D18" s="1433"/>
      <c r="E18" s="1433"/>
      <c r="F18" s="1650"/>
      <c r="G18" s="1433"/>
      <c r="H18" s="1433"/>
      <c r="I18" s="1652"/>
      <c r="J18" s="1447"/>
      <c r="K18" s="1457"/>
      <c r="L18" s="1660"/>
      <c r="M18" s="1433"/>
      <c r="N18" s="1461"/>
      <c r="O18" s="1646"/>
      <c r="P18" s="1433"/>
      <c r="Q18" s="1461"/>
      <c r="R18" s="1646"/>
      <c r="S18" s="1457"/>
      <c r="T18" s="1646"/>
      <c r="U18" s="1465"/>
      <c r="V18" s="869">
        <v>2</v>
      </c>
      <c r="W18" s="1433"/>
      <c r="X18" s="419" t="s">
        <v>314</v>
      </c>
      <c r="Y18" s="419" t="s">
        <v>315</v>
      </c>
      <c r="Z18" s="419" t="s">
        <v>316</v>
      </c>
      <c r="AA18" s="419" t="s">
        <v>317</v>
      </c>
      <c r="AB18" s="428" t="s">
        <v>318</v>
      </c>
      <c r="AC18" s="870" t="s">
        <v>319</v>
      </c>
      <c r="AD18" s="427" t="s">
        <v>171</v>
      </c>
      <c r="AE18" s="871" t="str">
        <f t="shared" si="0"/>
        <v>Probabilidad</v>
      </c>
      <c r="AF18" s="416" t="s">
        <v>172</v>
      </c>
      <c r="AG18" s="416" t="str">
        <f t="shared" si="1"/>
        <v>30%</v>
      </c>
      <c r="AH18" s="416" t="s">
        <v>173</v>
      </c>
      <c r="AI18" s="416" t="s">
        <v>174</v>
      </c>
      <c r="AJ18" s="416" t="s">
        <v>175</v>
      </c>
      <c r="AK18" s="415">
        <v>0.49</v>
      </c>
      <c r="AL18" s="872">
        <f t="shared" si="2"/>
        <v>0.49</v>
      </c>
      <c r="AM18" s="660" t="str">
        <f t="shared" si="3"/>
        <v>Media</v>
      </c>
      <c r="AN18" s="661">
        <v>0.6</v>
      </c>
      <c r="AO18" s="661">
        <f t="shared" si="4"/>
        <v>0.6</v>
      </c>
      <c r="AP18" s="873" t="str">
        <f t="shared" si="5"/>
        <v xml:space="preserve">Moderado </v>
      </c>
      <c r="AQ18" s="874" t="s">
        <v>202</v>
      </c>
      <c r="AR18" s="1465"/>
      <c r="AS18" s="1478"/>
      <c r="AT18" s="1478"/>
      <c r="AU18" s="1478"/>
      <c r="AV18" s="1478"/>
      <c r="AW18" s="1666"/>
      <c r="AX18" s="182"/>
    </row>
    <row r="19" spans="1:50" ht="315" customHeight="1" thickBot="1" x14ac:dyDescent="0.25">
      <c r="A19" s="182"/>
      <c r="B19" s="1647"/>
      <c r="C19" s="1433"/>
      <c r="D19" s="1433"/>
      <c r="E19" s="1433"/>
      <c r="F19" s="1650"/>
      <c r="G19" s="1433"/>
      <c r="H19" s="1433"/>
      <c r="I19" s="1652"/>
      <c r="J19" s="1447"/>
      <c r="K19" s="1457"/>
      <c r="L19" s="1660"/>
      <c r="M19" s="1433"/>
      <c r="N19" s="1461"/>
      <c r="O19" s="1646"/>
      <c r="P19" s="1433"/>
      <c r="Q19" s="1461"/>
      <c r="R19" s="1646"/>
      <c r="S19" s="1457"/>
      <c r="T19" s="1646"/>
      <c r="U19" s="1465"/>
      <c r="V19" s="869">
        <v>3</v>
      </c>
      <c r="W19" s="1433"/>
      <c r="X19" s="428" t="s">
        <v>304</v>
      </c>
      <c r="Y19" s="419" t="s">
        <v>320</v>
      </c>
      <c r="Z19" s="419" t="s">
        <v>321</v>
      </c>
      <c r="AA19" s="419" t="s">
        <v>322</v>
      </c>
      <c r="AB19" s="419" t="s">
        <v>323</v>
      </c>
      <c r="AC19" s="870" t="s">
        <v>324</v>
      </c>
      <c r="AD19" s="427" t="s">
        <v>171</v>
      </c>
      <c r="AE19" s="416" t="str">
        <f t="shared" si="0"/>
        <v>Probabilidad</v>
      </c>
      <c r="AF19" s="427" t="s">
        <v>172</v>
      </c>
      <c r="AG19" s="427" t="str">
        <f t="shared" si="1"/>
        <v>30%</v>
      </c>
      <c r="AH19" s="427" t="s">
        <v>173</v>
      </c>
      <c r="AI19" s="427" t="s">
        <v>174</v>
      </c>
      <c r="AJ19" s="427" t="s">
        <v>175</v>
      </c>
      <c r="AK19" s="659">
        <v>0.34</v>
      </c>
      <c r="AL19" s="659">
        <v>0.34</v>
      </c>
      <c r="AM19" s="660" t="str">
        <f t="shared" si="3"/>
        <v>Baja</v>
      </c>
      <c r="AN19" s="661">
        <v>0.6</v>
      </c>
      <c r="AO19" s="661">
        <v>0.6</v>
      </c>
      <c r="AP19" s="875" t="str">
        <f t="shared" si="5"/>
        <v xml:space="preserve">Moderado </v>
      </c>
      <c r="AQ19" s="876" t="s">
        <v>201</v>
      </c>
      <c r="AR19" s="1465"/>
      <c r="AS19" s="1478"/>
      <c r="AT19" s="1478"/>
      <c r="AU19" s="1478"/>
      <c r="AV19" s="1478"/>
      <c r="AW19" s="1666"/>
      <c r="AX19" s="182"/>
    </row>
    <row r="20" spans="1:50" ht="194.25" customHeight="1" thickTop="1" x14ac:dyDescent="0.2">
      <c r="A20" s="182"/>
      <c r="B20" s="1647"/>
      <c r="C20" s="1648" t="s">
        <v>152</v>
      </c>
      <c r="D20" s="1648">
        <v>3</v>
      </c>
      <c r="E20" s="1648" t="s">
        <v>153</v>
      </c>
      <c r="F20" s="1649" t="s">
        <v>325</v>
      </c>
      <c r="G20" s="857" t="s">
        <v>326</v>
      </c>
      <c r="H20" s="1648" t="s">
        <v>156</v>
      </c>
      <c r="I20" s="1520">
        <v>6</v>
      </c>
      <c r="J20" s="1657" t="s">
        <v>157</v>
      </c>
      <c r="K20" s="1658">
        <f>+IF(J20="","",IF(J20=$C$45,$D$45,IF(J20=$C$46,$D$46,IF(J20=$C$47,$D$47, IF(J20=$C$48,$D$48,IF(J20=$C$49,$D$49))))))</f>
        <v>0.4</v>
      </c>
      <c r="L20" s="1659" t="s">
        <v>227</v>
      </c>
      <c r="M20" s="1648" t="s">
        <v>159</v>
      </c>
      <c r="N20" s="1491" t="str">
        <f>+IF(M20="","",IF(M20="N/A","",IF(OR(M20=$M$45,M20=$N$45),$L$45,IF(OR(M20=$M$46,M20=$N$46),$L$46,IF(OR(M20=$M$47,M20=$N$47),$L$47,IF(OR(M20=$M$48,M20=$N$48),$L$48,IF(OR(M20=$M$49,M20=$N$49),$L$49)))))))</f>
        <v/>
      </c>
      <c r="O20" s="1645" t="str">
        <f>+IF(M20="","",IF(M20="N/A","",IF(OR(M20=$M$45,M20=$N$45),$K$45,IF(OR(M20=$M$46,M20=$N$46),$K$46,IF(OR(M20=$M$47,M20=$N$47),$K$47,IF(OR(M20=$M$48,M20=$N$48),$K$48,IF(OR(M20=$M$49,M20=$N$49),$K$49)))))))</f>
        <v/>
      </c>
      <c r="P20" s="1648" t="s">
        <v>200</v>
      </c>
      <c r="Q20" s="1491">
        <f>+IF(P20="","",IF(P20="N/A","",IF(OR(P20=$M$45,P20=$N$45),$L$45,IF(OR(P20=$M$45,P20=$N$45),$L$45,IF(OR(P20=$M$46,P20=$N$46),$L$46,IF(OR(P20=$M$47,P20=$N$47),$L$47,IF(OR(P20=$M$48,P20=$N$48),$L$48,(IF(OR(P20=$M$49,P20=$N$49),$L$49)))))))))</f>
        <v>0.6</v>
      </c>
      <c r="R20" s="1645" t="str">
        <f>+IF(P20="","",IF(P20="N/A","",IF(OR(P20=$M$45,P20=$N$45),$K$45,IF(OR(P20=$M$46,P20=$N$46),$K$46,IF(OR(P20=$M$47,P20=$N$47),$K$47,IF(OR(P20=$M$48,P20=$N$48),$K$48,IF(OR(P20=$M$49,P20=$N$49),$K$49)))))))</f>
        <v xml:space="preserve">Moderado </v>
      </c>
      <c r="S20" s="1658">
        <f>+IF(N20="",Q20,IF(Q20="",N20,IF(N20&gt;Q20,N20,Q20)))</f>
        <v>0.6</v>
      </c>
      <c r="T20" s="1645" t="str">
        <f>+IF(S20="","",IF(S20=$L$45,$K$45,IF(S20=$L$46,$K$46,IF(S20=$L$47,$K$47,IF(S20=$L$48,$K$48,IF(S20=$L$49,$K$49))))))</f>
        <v xml:space="preserve">Moderado </v>
      </c>
      <c r="U20" s="1662" t="s">
        <v>201</v>
      </c>
      <c r="V20" s="861">
        <v>1</v>
      </c>
      <c r="W20" s="1648" t="s">
        <v>327</v>
      </c>
      <c r="X20" s="856" t="s">
        <v>328</v>
      </c>
      <c r="Y20" s="856" t="s">
        <v>329</v>
      </c>
      <c r="Z20" s="860" t="s">
        <v>330</v>
      </c>
      <c r="AA20" s="877" t="s">
        <v>331</v>
      </c>
      <c r="AB20" s="877" t="s">
        <v>332</v>
      </c>
      <c r="AC20" s="877" t="s">
        <v>333</v>
      </c>
      <c r="AD20" s="878" t="s">
        <v>197</v>
      </c>
      <c r="AE20" s="861" t="str">
        <f t="shared" si="0"/>
        <v>Probabilidad</v>
      </c>
      <c r="AF20" s="861" t="s">
        <v>172</v>
      </c>
      <c r="AG20" s="861" t="str">
        <f t="shared" si="1"/>
        <v>40%</v>
      </c>
      <c r="AH20" s="861" t="s">
        <v>173</v>
      </c>
      <c r="AI20" s="861" t="s">
        <v>174</v>
      </c>
      <c r="AJ20" s="861" t="s">
        <v>175</v>
      </c>
      <c r="AK20" s="863">
        <f>IFERROR(IF(AE20="Probabilidad",(K20-(+K20*AG20)),IF(AE20="Impacto",KK20,"")),"")</f>
        <v>0.24</v>
      </c>
      <c r="AL20" s="864">
        <f t="shared" si="2"/>
        <v>0.24</v>
      </c>
      <c r="AM20" s="865" t="str">
        <f t="shared" si="3"/>
        <v>Baja</v>
      </c>
      <c r="AN20" s="866">
        <f>IF(AE20='[6]FORMULAS '!G64,S20-(S20*AG20),S20)</f>
        <v>0.6</v>
      </c>
      <c r="AO20" s="866">
        <f>+AN20</f>
        <v>0.6</v>
      </c>
      <c r="AP20" s="879" t="str">
        <f t="shared" si="5"/>
        <v xml:space="preserve">Moderado </v>
      </c>
      <c r="AQ20" s="420" t="s">
        <v>201</v>
      </c>
      <c r="AR20" s="1662" t="s">
        <v>204</v>
      </c>
      <c r="AS20" s="1648" t="s">
        <v>334</v>
      </c>
      <c r="AT20" s="1477" t="s">
        <v>335</v>
      </c>
      <c r="AU20" s="1672" t="s">
        <v>274</v>
      </c>
      <c r="AV20" s="1672" t="s">
        <v>312</v>
      </c>
      <c r="AW20" s="1665" t="s">
        <v>336</v>
      </c>
    </row>
    <row r="21" spans="1:50" ht="396.75" customHeight="1" thickBot="1" x14ac:dyDescent="0.25">
      <c r="A21" s="182"/>
      <c r="B21" s="1647"/>
      <c r="C21" s="1475"/>
      <c r="D21" s="1475"/>
      <c r="E21" s="1475"/>
      <c r="F21" s="1667"/>
      <c r="G21" s="880" t="s">
        <v>337</v>
      </c>
      <c r="H21" s="1475"/>
      <c r="I21" s="1668"/>
      <c r="J21" s="1669"/>
      <c r="K21" s="1670"/>
      <c r="L21" s="1671"/>
      <c r="M21" s="1475"/>
      <c r="N21" s="1663"/>
      <c r="O21" s="1664"/>
      <c r="P21" s="1475"/>
      <c r="Q21" s="1663"/>
      <c r="R21" s="1664"/>
      <c r="S21" s="1670"/>
      <c r="T21" s="1664"/>
      <c r="U21" s="1674"/>
      <c r="V21" s="416">
        <v>2</v>
      </c>
      <c r="W21" s="1475"/>
      <c r="X21" s="419" t="s">
        <v>338</v>
      </c>
      <c r="Y21" s="394" t="s">
        <v>339</v>
      </c>
      <c r="Z21" s="394" t="s">
        <v>340</v>
      </c>
      <c r="AA21" s="394" t="s">
        <v>341</v>
      </c>
      <c r="AB21" s="394" t="s">
        <v>342</v>
      </c>
      <c r="AC21" s="394" t="s">
        <v>343</v>
      </c>
      <c r="AD21" s="658" t="s">
        <v>171</v>
      </c>
      <c r="AE21" s="416" t="str">
        <f t="shared" si="0"/>
        <v>Probabilidad</v>
      </c>
      <c r="AF21" s="427" t="s">
        <v>172</v>
      </c>
      <c r="AG21" s="427" t="str">
        <f t="shared" si="1"/>
        <v>30%</v>
      </c>
      <c r="AH21" s="427" t="s">
        <v>173</v>
      </c>
      <c r="AI21" s="427" t="s">
        <v>174</v>
      </c>
      <c r="AJ21" s="427" t="s">
        <v>175</v>
      </c>
      <c r="AK21" s="415">
        <v>0.17</v>
      </c>
      <c r="AL21" s="659">
        <f t="shared" si="2"/>
        <v>0.17</v>
      </c>
      <c r="AM21" s="660" t="str">
        <f t="shared" si="3"/>
        <v>Muy Baja</v>
      </c>
      <c r="AN21" s="661">
        <v>0.6</v>
      </c>
      <c r="AO21" s="413">
        <f>+AN21</f>
        <v>0.6</v>
      </c>
      <c r="AP21" s="881" t="str">
        <f t="shared" si="5"/>
        <v xml:space="preserve">Moderado </v>
      </c>
      <c r="AQ21" s="403" t="s">
        <v>201</v>
      </c>
      <c r="AR21" s="1674"/>
      <c r="AS21" s="1475"/>
      <c r="AT21" s="1515"/>
      <c r="AU21" s="1668"/>
      <c r="AV21" s="1668"/>
      <c r="AW21" s="1673"/>
    </row>
    <row r="22" spans="1:50" ht="382.5" customHeight="1" thickTop="1" x14ac:dyDescent="0.2">
      <c r="A22" s="882"/>
      <c r="B22" s="1647"/>
      <c r="C22" s="860" t="s">
        <v>152</v>
      </c>
      <c r="D22" s="860">
        <v>4</v>
      </c>
      <c r="E22" s="860" t="s">
        <v>153</v>
      </c>
      <c r="F22" s="883" t="s">
        <v>344</v>
      </c>
      <c r="G22" s="883" t="s">
        <v>345</v>
      </c>
      <c r="H22" s="860" t="s">
        <v>156</v>
      </c>
      <c r="I22" s="878">
        <v>120</v>
      </c>
      <c r="J22" s="884" t="s">
        <v>230</v>
      </c>
      <c r="K22" s="885">
        <v>0.6</v>
      </c>
      <c r="L22" s="886" t="s">
        <v>346</v>
      </c>
      <c r="M22" s="860" t="s">
        <v>159</v>
      </c>
      <c r="N22" s="887" t="str">
        <f>+IF(M22="","",IF(M22="N/A","",IF(OR(M22=$M$45,M22=$N$45),$L$45,IF(OR(M22=$M$46,M22=$N$46),$L$46,IF(OR(M22=$M$47,M22=$N$47),$L$47,IF(OR(M22=$M$48,M22=$N$48),$L$48,IF(OR(M22=$M$49,M22=$N$49),$L$49)))))))</f>
        <v/>
      </c>
      <c r="O22" s="888" t="str">
        <f>+IF(M22="","",IF(M22="N/A","",IF(OR(M22=$M$45,M22=$N$45),$K$45,IF(OR(M22=$M$46,M22=$N$46),$K$46,IF(OR(M22=$M$47,M22=$N$47),$K$47,IF(OR(M22=$M$48,M22=$N$48),$K$48,IF(OR(M22=$M$49,M22=$N$49),$K$49)))))))</f>
        <v/>
      </c>
      <c r="P22" s="860" t="s">
        <v>200</v>
      </c>
      <c r="Q22" s="887">
        <f>+IF(P22="","",IF(P22="N/A","",IF(OR(P22=$M$45,P22=$N$45),$L$45,IF(OR(P22=$M$45,P22=$N$45),$L$45,IF(OR(P22=$M$46,P22=$N$46),$L$46,IF(OR(P22=$M$47,P22=$N$47),$L$47,IF(OR(P22=$M$48,P22=$N$48),$L$48,(IF(OR(P22=$M$49,P22=$N$49),$L$49)))))))))</f>
        <v>0.6</v>
      </c>
      <c r="R22" s="888" t="str">
        <f>+IF(P22="","",IF(P22="N/A","",IF(OR(P22=$M$45,P22=$N$45),$K$45,IF(OR(P22=$M$46,P22=$N$46),$K$46,IF(OR(P22=$M$47,P22=$N$47),$K$47,IF(OR(P22=$M$48,P22=$N$48),$K$48,IF(OR(P22=$M$49,P22=$N$49),$K$49)))))))</f>
        <v xml:space="preserve">Moderado </v>
      </c>
      <c r="S22" s="885">
        <f>+IF(N22="",Q22,IF(Q22="",N22,IF(N22&gt;Q22,N22,Q22)))</f>
        <v>0.6</v>
      </c>
      <c r="T22" s="888" t="str">
        <f>+IF(S22="","",IF(S22=$L$45,$K$45,IF(S22=$L$46,$K$46,IF(S22=$L$47,$K$47,IF(S22=$L$48,$K$48,IF(S22=$L$49,$K$49))))))</f>
        <v xml:space="preserve">Moderado </v>
      </c>
      <c r="U22" s="868" t="s">
        <v>201</v>
      </c>
      <c r="V22" s="861">
        <v>1</v>
      </c>
      <c r="W22" s="860" t="s">
        <v>327</v>
      </c>
      <c r="X22" s="860" t="s">
        <v>347</v>
      </c>
      <c r="Y22" s="889" t="s">
        <v>348</v>
      </c>
      <c r="Z22" s="860" t="s">
        <v>349</v>
      </c>
      <c r="AA22" s="877" t="s">
        <v>350</v>
      </c>
      <c r="AB22" s="877" t="s">
        <v>351</v>
      </c>
      <c r="AC22" s="877" t="s">
        <v>352</v>
      </c>
      <c r="AD22" s="878" t="s">
        <v>197</v>
      </c>
      <c r="AE22" s="861" t="str">
        <f t="shared" si="0"/>
        <v>Probabilidad</v>
      </c>
      <c r="AF22" s="861" t="s">
        <v>172</v>
      </c>
      <c r="AG22" s="861" t="str">
        <f t="shared" si="1"/>
        <v>40%</v>
      </c>
      <c r="AH22" s="861" t="s">
        <v>173</v>
      </c>
      <c r="AI22" s="861" t="s">
        <v>174</v>
      </c>
      <c r="AJ22" s="861" t="s">
        <v>175</v>
      </c>
      <c r="AK22" s="864">
        <f>IFERROR(IF(AE22="Probabilidad",(K22-(+K22*AG22)),IF(AE22="Impacto",KK22,"")),"")</f>
        <v>0.36</v>
      </c>
      <c r="AL22" s="864">
        <f t="shared" si="2"/>
        <v>0.36</v>
      </c>
      <c r="AM22" s="865" t="str">
        <f t="shared" si="3"/>
        <v>Baja</v>
      </c>
      <c r="AN22" s="866">
        <f>IF(AE22='[6]FORMULAS '!G66,S22-(S22*AG22),S22)</f>
        <v>0.6</v>
      </c>
      <c r="AO22" s="866">
        <f>+AN22</f>
        <v>0.6</v>
      </c>
      <c r="AP22" s="879" t="str">
        <f>+IF(AN22="","",IF(AN22=$L$45,$K$45,IF(AN22=$L$46,$K$46,IF(AN22=$L$47,$K$47,IF(AN22=$L$48,$K$48,IF(AN22=$L$49,$K$49))))))</f>
        <v xml:space="preserve">Moderado </v>
      </c>
      <c r="AQ22" s="890" t="s">
        <v>201</v>
      </c>
      <c r="AR22" s="868" t="s">
        <v>204</v>
      </c>
      <c r="AS22" s="860" t="s">
        <v>353</v>
      </c>
      <c r="AT22" s="877" t="s">
        <v>354</v>
      </c>
      <c r="AU22" s="891" t="s">
        <v>274</v>
      </c>
      <c r="AV22" s="891" t="s">
        <v>261</v>
      </c>
      <c r="AW22" s="892" t="s">
        <v>355</v>
      </c>
    </row>
    <row r="23" spans="1:50" ht="180.6" customHeight="1" x14ac:dyDescent="0.35">
      <c r="A23" s="182"/>
      <c r="B23" s="286"/>
      <c r="C23" s="287"/>
      <c r="D23" s="287"/>
      <c r="E23" s="287"/>
      <c r="F23" s="381"/>
      <c r="G23" s="402"/>
      <c r="H23" s="287"/>
      <c r="I23" s="288"/>
      <c r="J23" s="289"/>
      <c r="K23" s="290"/>
      <c r="L23" s="288"/>
      <c r="M23" s="287"/>
      <c r="N23" s="290"/>
      <c r="O23" s="288"/>
      <c r="P23" s="291"/>
      <c r="Q23" s="290"/>
      <c r="R23" s="288"/>
      <c r="S23" s="290"/>
      <c r="T23" s="288"/>
      <c r="U23" s="292"/>
      <c r="V23" s="182"/>
      <c r="W23" s="182"/>
      <c r="X23" s="182"/>
      <c r="Y23" s="182"/>
      <c r="Z23" s="381"/>
      <c r="AA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row>
    <row r="24" spans="1:50" ht="138.94999999999999" customHeight="1" x14ac:dyDescent="0.35">
      <c r="A24" s="182"/>
      <c r="B24" s="286"/>
      <c r="C24" s="287"/>
      <c r="D24" s="287"/>
      <c r="E24" s="893"/>
      <c r="F24" s="381"/>
      <c r="G24" s="893"/>
      <c r="H24" s="287"/>
      <c r="I24" s="288"/>
      <c r="J24" s="289"/>
      <c r="K24" s="290"/>
      <c r="L24" s="288"/>
      <c r="M24" s="287"/>
      <c r="N24" s="290"/>
      <c r="O24" s="288"/>
      <c r="P24" s="291"/>
      <c r="Q24" s="290"/>
      <c r="R24" s="288"/>
      <c r="S24" s="290"/>
      <c r="T24" s="288"/>
      <c r="U24" s="292"/>
      <c r="V24" s="182"/>
      <c r="W24" s="182"/>
      <c r="X24" s="182"/>
      <c r="Y24" s="182"/>
      <c r="Z24" s="201"/>
      <c r="AA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76.5" customHeight="1" x14ac:dyDescent="0.2">
      <c r="A25" s="182"/>
      <c r="B25" s="286"/>
      <c r="C25" s="287"/>
      <c r="D25" s="287"/>
      <c r="E25" s="287"/>
      <c r="F25" s="894"/>
      <c r="H25" s="287"/>
      <c r="I25" s="288"/>
      <c r="J25" s="289"/>
      <c r="K25" s="290"/>
      <c r="L25" s="288"/>
      <c r="M25" s="287"/>
      <c r="N25" s="290"/>
      <c r="O25" s="288"/>
      <c r="P25" s="291"/>
      <c r="Q25" s="290"/>
      <c r="R25" s="288"/>
      <c r="S25" s="290"/>
      <c r="T25" s="288"/>
      <c r="U25" s="292"/>
      <c r="V25" s="182"/>
      <c r="W25" s="182"/>
      <c r="X25" s="182"/>
      <c r="Y25" s="182"/>
      <c r="Z25" s="182"/>
      <c r="AA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76.5" customHeight="1" x14ac:dyDescent="0.2">
      <c r="A26" s="182"/>
      <c r="B26" s="286"/>
      <c r="C26" s="287"/>
      <c r="D26" s="287"/>
      <c r="E26" s="287"/>
      <c r="F26" s="287"/>
      <c r="G26" s="287"/>
      <c r="H26" s="287"/>
      <c r="I26" s="288"/>
      <c r="J26" s="289"/>
      <c r="K26" s="290"/>
      <c r="L26" s="288"/>
      <c r="M26" s="287"/>
      <c r="N26" s="290"/>
      <c r="O26" s="288"/>
      <c r="P26" s="291"/>
      <c r="Q26" s="290"/>
      <c r="R26" s="288"/>
      <c r="S26" s="290"/>
      <c r="T26" s="288"/>
      <c r="U26" s="29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30" customHeight="1" x14ac:dyDescent="0.2">
      <c r="A27" s="182"/>
      <c r="B27" s="1622" t="s">
        <v>209</v>
      </c>
      <c r="C27" s="1622"/>
      <c r="D27" s="1622"/>
      <c r="E27" s="1622"/>
      <c r="F27" s="1622"/>
      <c r="G27" s="1622"/>
      <c r="H27" s="1622"/>
      <c r="I27" s="182"/>
      <c r="J27" s="182"/>
      <c r="K27" s="182"/>
      <c r="L27" s="182"/>
      <c r="M27" s="182"/>
      <c r="N27" s="182"/>
      <c r="O27" s="182"/>
      <c r="P27" s="182"/>
      <c r="Q27" s="182"/>
      <c r="R27" s="182"/>
      <c r="S27" s="182"/>
      <c r="T27" s="182"/>
      <c r="U27" s="1514" t="str">
        <f>IFERROR(IF(OR(AND(L27="Muy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Baja",T27="Catastrófico"),AND(L27="Baja",T27="Catastrófico"),AND(L27="Media",T27="Catastrófico"),AND(L27="Alta",T27="Catastrófico"),AND(L27="Muy Alta",T27="Catastrófico")),"EXTREMO","")))),"")</f>
        <v/>
      </c>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33.75" customHeight="1" x14ac:dyDescent="0.2">
      <c r="A28" s="182"/>
      <c r="B28" s="293" t="s">
        <v>210</v>
      </c>
      <c r="C28" s="1622" t="s">
        <v>211</v>
      </c>
      <c r="D28" s="1622"/>
      <c r="E28" s="1622"/>
      <c r="F28" s="1622"/>
      <c r="G28" s="1622"/>
      <c r="H28" s="1622"/>
      <c r="I28" s="182"/>
      <c r="J28" s="182"/>
      <c r="K28" s="182"/>
      <c r="L28" s="182"/>
      <c r="M28" s="182"/>
      <c r="N28" s="182"/>
      <c r="O28" s="182"/>
      <c r="P28" s="182"/>
      <c r="Q28" s="182"/>
      <c r="R28" s="182"/>
      <c r="S28" s="182"/>
      <c r="T28" s="182"/>
      <c r="U28" s="1514"/>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270" customHeight="1" x14ac:dyDescent="0.2">
      <c r="A29" s="182"/>
      <c r="B29" s="895" t="s">
        <v>287</v>
      </c>
      <c r="C29" s="1684" t="s">
        <v>356</v>
      </c>
      <c r="D29" s="1684"/>
      <c r="E29" s="1684"/>
      <c r="F29" s="1684"/>
      <c r="G29" s="1684"/>
      <c r="H29" s="1684"/>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row>
    <row r="30" spans="1:50" ht="34.5" customHeight="1" x14ac:dyDescent="0.2">
      <c r="A30" s="182"/>
      <c r="B30" s="567"/>
      <c r="C30" s="1393"/>
      <c r="D30" s="1393"/>
      <c r="E30" s="1393"/>
      <c r="F30" s="1393"/>
      <c r="G30" s="1393"/>
      <c r="H30" s="1393"/>
      <c r="I30" s="182"/>
      <c r="J30" s="182"/>
      <c r="K30" s="182"/>
      <c r="L30" s="182"/>
      <c r="M30" s="182"/>
      <c r="N30" s="182"/>
      <c r="O30" s="182"/>
      <c r="P30" s="182"/>
      <c r="Q30" s="182"/>
      <c r="R30" s="182"/>
      <c r="S30" s="182"/>
      <c r="T30" s="182"/>
      <c r="U30" s="182"/>
      <c r="V30" s="182"/>
      <c r="W30" s="182"/>
      <c r="X30" s="182"/>
      <c r="Y30" s="182"/>
      <c r="AI30" s="182"/>
      <c r="AJ30" s="182"/>
      <c r="AK30" s="182"/>
      <c r="AL30" s="182"/>
      <c r="AM30" s="182"/>
      <c r="AN30" s="182"/>
      <c r="AO30" s="182"/>
      <c r="AP30" s="182"/>
      <c r="AQ30" s="182"/>
      <c r="AR30" s="182"/>
      <c r="AS30" s="182"/>
      <c r="AT30" s="182"/>
      <c r="AU30" s="182"/>
      <c r="AV30" s="182"/>
      <c r="AW30" s="182"/>
    </row>
    <row r="31" spans="1:50" x14ac:dyDescent="0.2">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AI31" s="182"/>
      <c r="AJ31" s="182"/>
      <c r="AK31" s="182"/>
      <c r="AL31" s="182"/>
      <c r="AM31" s="182"/>
      <c r="AN31" s="182"/>
      <c r="AO31" s="182"/>
      <c r="AP31" s="182"/>
      <c r="AQ31" s="182"/>
      <c r="AR31" s="182"/>
      <c r="AS31" s="182"/>
      <c r="AT31" s="182"/>
      <c r="AU31" s="182"/>
      <c r="AV31" s="182"/>
      <c r="AW31" s="182"/>
    </row>
    <row r="32" spans="1:50" x14ac:dyDescent="0.2">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x14ac:dyDescent="0.2">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x14ac:dyDescent="0.2">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x14ac:dyDescent="0.2">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x14ac:dyDescent="0.2">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x14ac:dyDescent="0.2">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x14ac:dyDescent="0.2">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x14ac:dyDescent="0.2">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x14ac:dyDescent="0.2">
      <c r="A40" s="182"/>
      <c r="B40" s="182"/>
      <c r="C40" s="182"/>
      <c r="D40" s="182"/>
      <c r="E40" s="182"/>
      <c r="F40" s="182"/>
      <c r="G40" s="182"/>
      <c r="H40" s="182"/>
      <c r="I40" s="182"/>
      <c r="J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25.5" x14ac:dyDescent="0.35">
      <c r="A41" s="182"/>
      <c r="B41" s="905"/>
      <c r="C41" s="905"/>
      <c r="D41" s="905"/>
      <c r="E41" s="905"/>
      <c r="F41" s="905"/>
      <c r="G41" s="905"/>
      <c r="H41" s="905"/>
      <c r="I41" s="905"/>
      <c r="J41" s="906"/>
      <c r="K41" s="905"/>
      <c r="L41" s="905"/>
      <c r="M41" s="905"/>
      <c r="N41" s="905"/>
      <c r="O41" s="182"/>
      <c r="P41" s="182"/>
      <c r="Q41" s="182"/>
      <c r="R41" s="182"/>
      <c r="S41" s="182"/>
      <c r="T41" s="182"/>
      <c r="AI41" s="182"/>
      <c r="AJ41" s="182"/>
      <c r="AK41" s="182"/>
      <c r="AL41" s="182"/>
      <c r="AM41" s="182"/>
      <c r="AN41" s="182"/>
      <c r="AO41" s="182"/>
      <c r="AP41" s="182"/>
      <c r="AQ41" s="182"/>
      <c r="AR41" s="182"/>
      <c r="AS41" s="182"/>
      <c r="AT41" s="182"/>
      <c r="AU41" s="182"/>
      <c r="AV41" s="182"/>
      <c r="AW41" s="182"/>
    </row>
    <row r="42" spans="1:49" ht="26.25" x14ac:dyDescent="0.4">
      <c r="A42" s="182"/>
      <c r="B42" s="1531" t="s">
        <v>214</v>
      </c>
      <c r="C42" s="1531"/>
      <c r="D42" s="1531"/>
      <c r="E42" s="1531"/>
      <c r="F42" s="1531"/>
      <c r="G42" s="907"/>
      <c r="H42" s="907"/>
      <c r="I42" s="907"/>
      <c r="J42" s="907"/>
      <c r="K42" s="458" t="s">
        <v>215</v>
      </c>
      <c r="L42" s="458"/>
      <c r="M42" s="905"/>
      <c r="N42" s="905"/>
      <c r="O42" s="296"/>
      <c r="P42" s="296"/>
      <c r="Q42" s="182"/>
      <c r="R42" s="182"/>
      <c r="S42" s="182"/>
      <c r="T42" s="182"/>
      <c r="AI42" s="182"/>
      <c r="AJ42" s="182"/>
      <c r="AK42" s="182"/>
      <c r="AL42" s="182"/>
      <c r="AM42" s="182"/>
      <c r="AN42" s="182"/>
      <c r="AO42" s="182"/>
      <c r="AP42" s="182"/>
      <c r="AQ42" s="182"/>
      <c r="AR42" s="182"/>
      <c r="AS42" s="182"/>
      <c r="AT42" s="182"/>
      <c r="AU42" s="182"/>
      <c r="AV42" s="182"/>
      <c r="AW42" s="182"/>
    </row>
    <row r="43" spans="1:49" ht="15.75" x14ac:dyDescent="0.25">
      <c r="B43" s="294"/>
      <c r="C43" s="294"/>
      <c r="D43" s="294"/>
      <c r="E43" s="294"/>
      <c r="F43" s="294"/>
      <c r="G43" s="294"/>
      <c r="H43" s="294"/>
      <c r="I43" s="294"/>
      <c r="J43" s="294"/>
      <c r="K43" s="294"/>
      <c r="L43" s="294"/>
      <c r="M43" s="294"/>
      <c r="N43" s="294"/>
      <c r="O43" s="294"/>
      <c r="P43" s="294"/>
      <c r="AI43" s="182"/>
      <c r="AJ43" s="182"/>
      <c r="AK43" s="182"/>
      <c r="AL43" s="182"/>
      <c r="AM43" s="182"/>
      <c r="AN43" s="182"/>
      <c r="AO43" s="182"/>
      <c r="AP43" s="182"/>
      <c r="AQ43" s="182"/>
      <c r="AR43" s="182"/>
      <c r="AS43" s="182"/>
      <c r="AT43" s="182"/>
      <c r="AU43" s="182"/>
      <c r="AV43" s="182"/>
      <c r="AW43" s="182"/>
    </row>
    <row r="44" spans="1:49" ht="59.25" customHeight="1" x14ac:dyDescent="0.25">
      <c r="A44" s="182"/>
      <c r="B44" s="297"/>
      <c r="C44" s="298" t="s">
        <v>216</v>
      </c>
      <c r="D44" s="298" t="s">
        <v>217</v>
      </c>
      <c r="E44" s="299" t="s">
        <v>218</v>
      </c>
      <c r="F44" s="299" t="s">
        <v>219</v>
      </c>
      <c r="G44" s="182"/>
      <c r="H44" s="300"/>
      <c r="I44" s="294"/>
      <c r="J44" s="294"/>
      <c r="K44" s="301"/>
      <c r="L44" s="301"/>
      <c r="M44" s="298" t="s">
        <v>220</v>
      </c>
      <c r="N44" s="298" t="s">
        <v>221</v>
      </c>
      <c r="O44" s="302"/>
      <c r="P44" s="182"/>
      <c r="Q44" s="182"/>
      <c r="R44" s="182"/>
      <c r="S44" s="182"/>
      <c r="T44" s="182"/>
      <c r="AI44" s="182"/>
      <c r="AJ44" s="182"/>
      <c r="AK44" s="182"/>
      <c r="AL44" s="182"/>
      <c r="AM44" s="182"/>
      <c r="AN44" s="182"/>
      <c r="AO44" s="182"/>
      <c r="AP44" s="182"/>
      <c r="AQ44" s="182"/>
      <c r="AR44" s="182"/>
      <c r="AS44" s="182"/>
      <c r="AT44" s="182"/>
      <c r="AU44" s="182"/>
      <c r="AV44" s="182"/>
      <c r="AW44" s="182"/>
    </row>
    <row r="45" spans="1:49" ht="72.75" customHeight="1" x14ac:dyDescent="0.25">
      <c r="A45" s="182"/>
      <c r="B45" s="303" t="s">
        <v>222</v>
      </c>
      <c r="C45" s="304" t="s">
        <v>223</v>
      </c>
      <c r="D45" s="305">
        <v>0.2</v>
      </c>
      <c r="E45" s="306">
        <v>0</v>
      </c>
      <c r="F45" s="306">
        <v>2</v>
      </c>
      <c r="G45" s="182"/>
      <c r="H45" s="300"/>
      <c r="I45" s="294"/>
      <c r="J45" s="294"/>
      <c r="K45" s="307" t="s">
        <v>224</v>
      </c>
      <c r="L45" s="308">
        <v>0.2</v>
      </c>
      <c r="M45" s="309" t="s">
        <v>225</v>
      </c>
      <c r="N45" s="310" t="s">
        <v>226</v>
      </c>
      <c r="O45" s="311"/>
      <c r="P45" s="182"/>
      <c r="Q45" s="182"/>
      <c r="R45" s="182"/>
      <c r="S45" s="182"/>
      <c r="T45" s="182"/>
      <c r="AI45" s="182"/>
      <c r="AJ45" s="182"/>
      <c r="AK45" s="182"/>
      <c r="AL45" s="182"/>
      <c r="AM45" s="182"/>
      <c r="AN45" s="182"/>
      <c r="AO45" s="182"/>
      <c r="AP45" s="182"/>
      <c r="AQ45" s="182"/>
      <c r="AR45" s="182"/>
      <c r="AS45" s="182"/>
      <c r="AT45" s="182"/>
      <c r="AU45" s="182"/>
      <c r="AV45" s="182"/>
      <c r="AW45" s="182"/>
    </row>
    <row r="46" spans="1:49" ht="84" customHeight="1" x14ac:dyDescent="0.25">
      <c r="A46" s="182"/>
      <c r="B46" s="312" t="s">
        <v>227</v>
      </c>
      <c r="C46" s="304" t="s">
        <v>157</v>
      </c>
      <c r="D46" s="305">
        <v>0.4</v>
      </c>
      <c r="E46" s="306">
        <v>3</v>
      </c>
      <c r="F46" s="306">
        <v>24</v>
      </c>
      <c r="G46" s="182"/>
      <c r="H46" s="300"/>
      <c r="I46" s="294"/>
      <c r="J46" s="294"/>
      <c r="K46" s="313" t="s">
        <v>161</v>
      </c>
      <c r="L46" s="314">
        <v>0.4</v>
      </c>
      <c r="M46" s="315" t="s">
        <v>228</v>
      </c>
      <c r="N46" s="316" t="s">
        <v>160</v>
      </c>
      <c r="O46" s="317"/>
      <c r="P46" s="182"/>
      <c r="Q46" s="182"/>
      <c r="R46" s="182"/>
      <c r="S46" s="182"/>
      <c r="T46" s="182"/>
      <c r="AI46" s="182"/>
      <c r="AJ46" s="182"/>
      <c r="AK46" s="182"/>
      <c r="AL46" s="182"/>
      <c r="AM46" s="182"/>
      <c r="AN46" s="182"/>
      <c r="AO46" s="182"/>
      <c r="AP46" s="182"/>
      <c r="AQ46" s="182"/>
      <c r="AR46" s="182"/>
      <c r="AS46" s="182"/>
      <c r="AT46" s="182"/>
      <c r="AU46" s="182"/>
      <c r="AV46" s="182"/>
      <c r="AW46" s="182"/>
    </row>
    <row r="47" spans="1:49" ht="57" customHeight="1" x14ac:dyDescent="0.25">
      <c r="A47" s="182"/>
      <c r="B47" s="318" t="s">
        <v>229</v>
      </c>
      <c r="C47" s="304" t="s">
        <v>230</v>
      </c>
      <c r="D47" s="305">
        <v>0.6</v>
      </c>
      <c r="E47" s="306">
        <v>25</v>
      </c>
      <c r="F47" s="306">
        <v>500</v>
      </c>
      <c r="G47" s="182"/>
      <c r="H47" s="300"/>
      <c r="I47" s="294"/>
      <c r="J47" s="294"/>
      <c r="K47" s="319" t="s">
        <v>231</v>
      </c>
      <c r="L47" s="320">
        <v>0.6</v>
      </c>
      <c r="M47" s="309" t="s">
        <v>232</v>
      </c>
      <c r="N47" s="321" t="s">
        <v>200</v>
      </c>
      <c r="O47" s="311"/>
      <c r="P47" s="182"/>
      <c r="Q47" s="182"/>
      <c r="R47" s="182"/>
      <c r="S47" s="182"/>
      <c r="T47" s="182"/>
      <c r="AI47" s="182"/>
      <c r="AJ47" s="182"/>
      <c r="AK47" s="182"/>
      <c r="AL47" s="182"/>
      <c r="AM47" s="182"/>
      <c r="AN47" s="182"/>
      <c r="AO47" s="182"/>
      <c r="AP47" s="182"/>
      <c r="AQ47" s="182"/>
      <c r="AR47" s="182"/>
      <c r="AS47" s="182"/>
      <c r="AT47" s="182"/>
      <c r="AU47" s="182"/>
      <c r="AV47" s="182"/>
      <c r="AW47" s="182"/>
    </row>
    <row r="48" spans="1:49" ht="67.5" customHeight="1" x14ac:dyDescent="0.25">
      <c r="A48" s="182"/>
      <c r="B48" s="322" t="s">
        <v>233</v>
      </c>
      <c r="C48" s="304" t="s">
        <v>198</v>
      </c>
      <c r="D48" s="305">
        <v>0.8</v>
      </c>
      <c r="E48" s="306">
        <v>501</v>
      </c>
      <c r="F48" s="306">
        <v>5000</v>
      </c>
      <c r="G48" s="182"/>
      <c r="H48" s="300"/>
      <c r="I48" s="294"/>
      <c r="J48" s="294"/>
      <c r="K48" s="323" t="s">
        <v>234</v>
      </c>
      <c r="L48" s="324">
        <v>0.8</v>
      </c>
      <c r="M48" s="309" t="s">
        <v>235</v>
      </c>
      <c r="N48" s="316" t="s">
        <v>236</v>
      </c>
      <c r="O48" s="311"/>
      <c r="P48" s="182"/>
      <c r="Q48" s="182"/>
      <c r="R48" s="182"/>
      <c r="S48" s="182"/>
      <c r="T48" s="182"/>
    </row>
    <row r="49" spans="1:20" ht="76.5" customHeight="1" x14ac:dyDescent="0.25">
      <c r="A49" s="182"/>
      <c r="B49" s="325" t="s">
        <v>237</v>
      </c>
      <c r="C49" s="304" t="s">
        <v>238</v>
      </c>
      <c r="D49" s="305">
        <v>1</v>
      </c>
      <c r="E49" s="306">
        <v>5001</v>
      </c>
      <c r="F49" s="306"/>
      <c r="G49" s="182"/>
      <c r="H49" s="300"/>
      <c r="I49" s="294"/>
      <c r="J49" s="294"/>
      <c r="K49" s="326" t="s">
        <v>239</v>
      </c>
      <c r="L49" s="327">
        <v>1</v>
      </c>
      <c r="M49" s="309" t="s">
        <v>240</v>
      </c>
      <c r="N49" s="321" t="s">
        <v>241</v>
      </c>
      <c r="O49" s="311"/>
      <c r="P49" s="182"/>
      <c r="Q49" s="182"/>
      <c r="R49" s="182"/>
      <c r="S49" s="182"/>
      <c r="T49" s="182"/>
    </row>
    <row r="50" spans="1:20" ht="16.5" thickBot="1" x14ac:dyDescent="0.3">
      <c r="A50" s="182"/>
      <c r="B50" s="294"/>
      <c r="C50" s="294"/>
      <c r="D50" s="294"/>
      <c r="E50" s="294"/>
      <c r="F50" s="294"/>
      <c r="G50" s="294"/>
      <c r="H50" s="294"/>
      <c r="I50" s="294"/>
      <c r="J50" s="294"/>
      <c r="K50" s="328"/>
      <c r="L50" s="328"/>
      <c r="M50" s="896" t="s">
        <v>159</v>
      </c>
      <c r="N50" s="897" t="s">
        <v>159</v>
      </c>
      <c r="O50" s="329"/>
      <c r="P50" s="329"/>
      <c r="Q50" s="182"/>
      <c r="R50" s="182"/>
      <c r="S50" s="182"/>
      <c r="T50" s="182"/>
    </row>
    <row r="51" spans="1:20" ht="15.75" x14ac:dyDescent="0.25">
      <c r="A51" s="182"/>
      <c r="B51" s="330"/>
      <c r="C51" s="294"/>
      <c r="D51" s="294"/>
      <c r="E51" s="294"/>
      <c r="F51" s="294"/>
      <c r="G51" s="294"/>
      <c r="H51" s="294"/>
      <c r="I51" s="294"/>
      <c r="J51" s="294"/>
      <c r="K51" s="331"/>
      <c r="L51" s="331"/>
      <c r="M51" s="331"/>
      <c r="N51" s="331"/>
      <c r="O51" s="331"/>
      <c r="P51" s="331"/>
      <c r="Q51" s="182"/>
      <c r="R51" s="182"/>
      <c r="S51" s="182"/>
      <c r="T51" s="182"/>
    </row>
    <row r="52" spans="1:20" x14ac:dyDescent="0.2">
      <c r="A52" s="182"/>
      <c r="B52" s="182"/>
      <c r="C52" s="182"/>
      <c r="D52" s="182"/>
      <c r="E52" s="182"/>
      <c r="F52" s="182"/>
      <c r="G52" s="182"/>
      <c r="H52" s="182"/>
      <c r="I52" s="182"/>
      <c r="J52" s="182"/>
      <c r="K52" s="182"/>
      <c r="L52" s="182"/>
      <c r="M52" s="182"/>
      <c r="N52" s="182"/>
      <c r="O52" s="182"/>
      <c r="P52" s="182"/>
      <c r="Q52" s="182"/>
      <c r="R52" s="182"/>
      <c r="S52" s="182"/>
      <c r="T52" s="182"/>
    </row>
    <row r="53" spans="1:20" ht="32.25" customHeight="1" x14ac:dyDescent="0.2">
      <c r="A53" s="182"/>
      <c r="B53" s="182"/>
      <c r="C53" s="182"/>
      <c r="D53" s="182"/>
      <c r="E53" s="182"/>
      <c r="F53" s="182"/>
      <c r="G53" s="182"/>
      <c r="H53" s="182"/>
      <c r="I53" s="182"/>
      <c r="J53" s="182"/>
      <c r="K53" s="182"/>
      <c r="L53" s="182"/>
      <c r="M53" s="182"/>
      <c r="N53" s="182"/>
      <c r="O53" s="182"/>
      <c r="P53" s="182"/>
      <c r="Q53" s="182"/>
      <c r="R53" s="182"/>
      <c r="S53" s="182"/>
      <c r="T53" s="182"/>
    </row>
    <row r="54" spans="1:20" ht="15" thickBot="1" x14ac:dyDescent="0.25">
      <c r="A54" s="182"/>
      <c r="B54" s="182"/>
      <c r="C54" s="182"/>
      <c r="D54" s="182"/>
      <c r="E54" s="182"/>
      <c r="F54" s="182"/>
      <c r="G54" s="182"/>
      <c r="H54" s="182"/>
      <c r="I54" s="182"/>
      <c r="J54" s="182"/>
      <c r="K54" s="182"/>
      <c r="L54" s="182"/>
      <c r="M54" s="182"/>
      <c r="N54" s="182"/>
      <c r="O54" s="182"/>
      <c r="P54" s="182"/>
      <c r="Q54" s="182"/>
      <c r="R54" s="182"/>
      <c r="S54" s="182"/>
      <c r="T54" s="182"/>
    </row>
    <row r="55" spans="1:20" ht="24.95" customHeight="1" x14ac:dyDescent="0.2">
      <c r="A55" s="182"/>
      <c r="B55" s="370"/>
      <c r="C55" s="370"/>
      <c r="D55" s="369"/>
      <c r="E55" s="1641" t="s">
        <v>242</v>
      </c>
      <c r="F55" s="1641"/>
      <c r="G55" s="1641"/>
      <c r="H55" s="1641"/>
      <c r="I55" s="1642"/>
      <c r="J55" s="182"/>
      <c r="K55" s="182"/>
      <c r="L55" s="182"/>
      <c r="M55" s="182"/>
      <c r="N55" s="182"/>
      <c r="O55" s="182"/>
      <c r="P55" s="182"/>
      <c r="Q55" s="182"/>
      <c r="R55" s="182"/>
      <c r="S55" s="182"/>
      <c r="T55" s="182"/>
    </row>
    <row r="56" spans="1:20" ht="24.95" customHeight="1" x14ac:dyDescent="0.2">
      <c r="A56" s="182"/>
      <c r="B56" s="898"/>
      <c r="C56" s="898"/>
      <c r="D56" s="899"/>
      <c r="E56" s="900">
        <v>0.2</v>
      </c>
      <c r="F56" s="900">
        <v>0.4</v>
      </c>
      <c r="G56" s="900">
        <v>0.6</v>
      </c>
      <c r="H56" s="900">
        <v>0.8</v>
      </c>
      <c r="I56" s="901">
        <v>1</v>
      </c>
      <c r="J56" s="182"/>
      <c r="K56" s="182"/>
      <c r="L56" s="182"/>
      <c r="M56" s="182"/>
      <c r="N56" s="182"/>
      <c r="O56" s="182"/>
      <c r="P56" s="182"/>
      <c r="Q56" s="182"/>
    </row>
    <row r="57" spans="1:20" ht="24.95" customHeight="1" x14ac:dyDescent="0.2">
      <c r="A57" s="182"/>
      <c r="B57" s="898"/>
      <c r="C57" s="898"/>
      <c r="D57" s="902"/>
      <c r="E57" s="333" t="s">
        <v>243</v>
      </c>
      <c r="F57" s="333" t="s">
        <v>161</v>
      </c>
      <c r="G57" s="333" t="s">
        <v>201</v>
      </c>
      <c r="H57" s="333" t="s">
        <v>244</v>
      </c>
      <c r="I57" s="702" t="s">
        <v>239</v>
      </c>
      <c r="J57" s="182"/>
      <c r="K57" s="182"/>
      <c r="L57" s="182"/>
      <c r="M57" s="182"/>
      <c r="N57" s="182"/>
      <c r="O57" s="182"/>
      <c r="P57" s="182"/>
      <c r="Q57" s="182"/>
    </row>
    <row r="58" spans="1:20" ht="24.95" customHeight="1" x14ac:dyDescent="0.2">
      <c r="A58" s="182"/>
      <c r="B58" s="1643" t="s">
        <v>217</v>
      </c>
      <c r="C58" s="903">
        <v>1</v>
      </c>
      <c r="D58" s="333" t="s">
        <v>237</v>
      </c>
      <c r="E58" s="336" t="s">
        <v>245</v>
      </c>
      <c r="F58" s="336" t="s">
        <v>245</v>
      </c>
      <c r="G58" s="336" t="s">
        <v>245</v>
      </c>
      <c r="H58" s="336" t="s">
        <v>245</v>
      </c>
      <c r="I58" s="337" t="s">
        <v>246</v>
      </c>
      <c r="J58" s="182"/>
      <c r="K58" s="182"/>
      <c r="L58" s="182"/>
      <c r="M58" s="182"/>
      <c r="N58" s="182"/>
      <c r="O58" s="182"/>
      <c r="P58" s="182"/>
      <c r="Q58" s="182"/>
    </row>
    <row r="59" spans="1:20" ht="24.95" customHeight="1" x14ac:dyDescent="0.2">
      <c r="A59" s="182"/>
      <c r="B59" s="1643"/>
      <c r="C59" s="903">
        <v>0.8</v>
      </c>
      <c r="D59" s="333" t="s">
        <v>233</v>
      </c>
      <c r="E59" s="338" t="s">
        <v>201</v>
      </c>
      <c r="F59" s="338" t="s">
        <v>201</v>
      </c>
      <c r="G59" s="336" t="s">
        <v>245</v>
      </c>
      <c r="H59" s="336" t="s">
        <v>245</v>
      </c>
      <c r="I59" s="337" t="s">
        <v>246</v>
      </c>
      <c r="J59" s="182"/>
      <c r="K59" s="182"/>
      <c r="L59" s="182"/>
      <c r="M59" s="182"/>
      <c r="N59" s="182"/>
      <c r="O59" s="182"/>
      <c r="P59" s="182"/>
      <c r="Q59" s="182"/>
    </row>
    <row r="60" spans="1:20" ht="24.95" customHeight="1" x14ac:dyDescent="0.2">
      <c r="A60" s="182"/>
      <c r="B60" s="1643"/>
      <c r="C60" s="903">
        <v>0.6</v>
      </c>
      <c r="D60" s="333" t="s">
        <v>229</v>
      </c>
      <c r="E60" s="338" t="s">
        <v>201</v>
      </c>
      <c r="F60" s="338" t="s">
        <v>201</v>
      </c>
      <c r="G60" s="338" t="s">
        <v>201</v>
      </c>
      <c r="H60" s="336" t="s">
        <v>245</v>
      </c>
      <c r="I60" s="337" t="s">
        <v>246</v>
      </c>
      <c r="J60" s="182"/>
      <c r="K60" s="182"/>
      <c r="L60" s="182"/>
      <c r="M60" s="182"/>
      <c r="N60" s="182"/>
      <c r="O60" s="182"/>
      <c r="P60" s="182"/>
      <c r="Q60" s="182"/>
    </row>
    <row r="61" spans="1:20" ht="24.95" customHeight="1" x14ac:dyDescent="0.2">
      <c r="A61" s="182"/>
      <c r="B61" s="1643"/>
      <c r="C61" s="903">
        <v>0.4</v>
      </c>
      <c r="D61" s="339" t="s">
        <v>227</v>
      </c>
      <c r="E61" s="340" t="s">
        <v>176</v>
      </c>
      <c r="F61" s="338" t="s">
        <v>201</v>
      </c>
      <c r="G61" s="338" t="s">
        <v>201</v>
      </c>
      <c r="H61" s="336" t="s">
        <v>245</v>
      </c>
      <c r="I61" s="337" t="s">
        <v>246</v>
      </c>
      <c r="J61" s="182"/>
      <c r="K61" s="182"/>
      <c r="L61" s="182"/>
      <c r="M61" s="182"/>
      <c r="N61" s="182"/>
      <c r="O61" s="182"/>
      <c r="P61" s="182"/>
      <c r="Q61" s="182"/>
    </row>
    <row r="62" spans="1:20" ht="24.95" customHeight="1" thickBot="1" x14ac:dyDescent="0.25">
      <c r="A62" s="182"/>
      <c r="B62" s="1644"/>
      <c r="C62" s="904">
        <v>0.2</v>
      </c>
      <c r="D62" s="341" t="s">
        <v>222</v>
      </c>
      <c r="E62" s="342" t="s">
        <v>176</v>
      </c>
      <c r="F62" s="342" t="s">
        <v>176</v>
      </c>
      <c r="G62" s="343" t="s">
        <v>201</v>
      </c>
      <c r="H62" s="344" t="s">
        <v>245</v>
      </c>
      <c r="I62" s="345" t="s">
        <v>246</v>
      </c>
      <c r="J62" s="182"/>
      <c r="K62" s="182"/>
      <c r="L62" s="182"/>
      <c r="M62" s="182"/>
      <c r="N62" s="182"/>
      <c r="O62" s="182"/>
      <c r="P62" s="182"/>
      <c r="Q62" s="182"/>
    </row>
    <row r="63" spans="1:20" x14ac:dyDescent="0.2">
      <c r="A63" s="182"/>
      <c r="B63" s="182"/>
      <c r="C63" s="182"/>
      <c r="D63" s="182"/>
      <c r="E63" s="182"/>
      <c r="F63" s="182"/>
      <c r="G63" s="182"/>
      <c r="H63" s="182"/>
      <c r="I63" s="182"/>
      <c r="J63" s="182"/>
      <c r="K63" s="182"/>
      <c r="L63" s="182"/>
      <c r="M63" s="182"/>
      <c r="N63" s="182"/>
      <c r="O63" s="182"/>
      <c r="P63" s="182"/>
      <c r="Q63" s="182"/>
    </row>
    <row r="64" spans="1:20" x14ac:dyDescent="0.2">
      <c r="A64" s="182"/>
      <c r="B64" s="182"/>
      <c r="C64" s="182"/>
      <c r="D64" s="182"/>
      <c r="E64" s="182"/>
      <c r="F64" s="182"/>
      <c r="G64" s="182"/>
      <c r="H64" s="182"/>
      <c r="I64" s="182"/>
      <c r="J64" s="182"/>
      <c r="K64" s="182"/>
      <c r="L64" s="182"/>
      <c r="M64" s="182"/>
      <c r="N64" s="182"/>
      <c r="O64" s="182"/>
      <c r="P64" s="182"/>
      <c r="Q64" s="182"/>
    </row>
    <row r="65" spans="2:17" x14ac:dyDescent="0.2">
      <c r="B65" s="182"/>
      <c r="C65" s="182"/>
      <c r="D65" s="182"/>
      <c r="E65" s="182"/>
      <c r="F65" s="182"/>
      <c r="G65" s="182"/>
      <c r="H65" s="182"/>
      <c r="I65" s="182"/>
      <c r="J65" s="182"/>
      <c r="K65" s="182"/>
      <c r="L65" s="182"/>
      <c r="M65" s="182"/>
      <c r="N65" s="182"/>
      <c r="O65" s="182"/>
      <c r="P65" s="182"/>
      <c r="Q65" s="182"/>
    </row>
  </sheetData>
  <mergeCells count="98">
    <mergeCell ref="C29:H29"/>
    <mergeCell ref="C30:H30"/>
    <mergeCell ref="B42:F42"/>
    <mergeCell ref="E55:I55"/>
    <mergeCell ref="B58:B62"/>
    <mergeCell ref="B5:B8"/>
    <mergeCell ref="C5:F6"/>
    <mergeCell ref="G5:H5"/>
    <mergeCell ref="G6:H6"/>
    <mergeCell ref="C7:F8"/>
    <mergeCell ref="B10:E10"/>
    <mergeCell ref="B11:E11"/>
    <mergeCell ref="C13:C15"/>
    <mergeCell ref="D13:D15"/>
    <mergeCell ref="E13:G14"/>
    <mergeCell ref="H13:H15"/>
    <mergeCell ref="G7:H7"/>
    <mergeCell ref="G8:H8"/>
    <mergeCell ref="F10:G10"/>
    <mergeCell ref="F11:G11"/>
    <mergeCell ref="AT20:AT21"/>
    <mergeCell ref="AU20:AU21"/>
    <mergeCell ref="AV20:AV21"/>
    <mergeCell ref="AW20:AW21"/>
    <mergeCell ref="B27:H27"/>
    <mergeCell ref="U27:U28"/>
    <mergeCell ref="C28:H28"/>
    <mergeCell ref="S20:S21"/>
    <mergeCell ref="T20:T21"/>
    <mergeCell ref="U20:U21"/>
    <mergeCell ref="W20:W21"/>
    <mergeCell ref="AR20:AR21"/>
    <mergeCell ref="AS20:AS21"/>
    <mergeCell ref="M20:M21"/>
    <mergeCell ref="N20:N21"/>
    <mergeCell ref="O20:O21"/>
    <mergeCell ref="P20:P21"/>
    <mergeCell ref="Q20:Q21"/>
    <mergeCell ref="R20:R21"/>
    <mergeCell ref="AW17:AW19"/>
    <mergeCell ref="C20:C21"/>
    <mergeCell ref="D20:D21"/>
    <mergeCell ref="E20:E21"/>
    <mergeCell ref="F20:F21"/>
    <mergeCell ref="H20:H21"/>
    <mergeCell ref="I20:I21"/>
    <mergeCell ref="J20:J21"/>
    <mergeCell ref="K20:K21"/>
    <mergeCell ref="L20:L21"/>
    <mergeCell ref="W17:W19"/>
    <mergeCell ref="AR17:AR19"/>
    <mergeCell ref="AS17:AS19"/>
    <mergeCell ref="AT17:AT19"/>
    <mergeCell ref="AU17:AU19"/>
    <mergeCell ref="AV17:AV19"/>
    <mergeCell ref="P17:P19"/>
    <mergeCell ref="Q17:Q19"/>
    <mergeCell ref="R17:R19"/>
    <mergeCell ref="S17:S19"/>
    <mergeCell ref="T17:T19"/>
    <mergeCell ref="U17:U19"/>
    <mergeCell ref="J17:J19"/>
    <mergeCell ref="K17:K19"/>
    <mergeCell ref="L17:L19"/>
    <mergeCell ref="M17:M19"/>
    <mergeCell ref="N17:N19"/>
    <mergeCell ref="O17:O19"/>
    <mergeCell ref="AE14:AE15"/>
    <mergeCell ref="AF14:AJ14"/>
    <mergeCell ref="B16:B22"/>
    <mergeCell ref="C17:C19"/>
    <mergeCell ref="D17:D19"/>
    <mergeCell ref="E17:E19"/>
    <mergeCell ref="F17:F19"/>
    <mergeCell ref="G17:G19"/>
    <mergeCell ref="H17:H19"/>
    <mergeCell ref="I17:I19"/>
    <mergeCell ref="AA14:AA15"/>
    <mergeCell ref="AB14:AB15"/>
    <mergeCell ref="AC14:AC15"/>
    <mergeCell ref="AD14:AD15"/>
    <mergeCell ref="B13:B15"/>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s>
  <conditionalFormatting sqref="L16:L17 L20">
    <cfRule type="containsText" dxfId="902" priority="67" operator="containsText" text="MUY BAJA">
      <formula>NOT(ISERROR(SEARCH("MUY BAJA",L16)))</formula>
    </cfRule>
    <cfRule type="containsText" dxfId="901" priority="68" operator="containsText" text="MUY ALTA">
      <formula>NOT(ISERROR(SEARCH("MUY ALTA",L16)))</formula>
    </cfRule>
    <cfRule type="containsText" dxfId="900" priority="69" operator="containsText" text="MUY ALTA ">
      <formula>NOT(ISERROR(SEARCH("MUY ALTA ",L16)))</formula>
    </cfRule>
    <cfRule type="containsText" dxfId="899" priority="70" operator="containsText" text="ALTA">
      <formula>NOT(ISERROR(SEARCH("ALTA",L16)))</formula>
    </cfRule>
    <cfRule type="containsText" dxfId="898" priority="71" operator="containsText" text="BAJA">
      <formula>NOT(ISERROR(SEARCH("BAJA",L16)))</formula>
    </cfRule>
    <cfRule type="containsText" dxfId="897" priority="72" operator="containsText" text="MUY BAJA">
      <formula>NOT(ISERROR(SEARCH("MUY BAJA",L16)))</formula>
    </cfRule>
    <cfRule type="containsText" dxfId="896" priority="73" operator="containsText" text="MEDIA">
      <formula>NOT(ISERROR(SEARCH("MEDIA",L16)))</formula>
    </cfRule>
  </conditionalFormatting>
  <conditionalFormatting sqref="L22:L26">
    <cfRule type="containsText" dxfId="895" priority="18" operator="containsText" text="MUY BAJA">
      <formula>NOT(ISERROR(SEARCH("MUY BAJA",L22)))</formula>
    </cfRule>
    <cfRule type="containsText" dxfId="894" priority="19" operator="containsText" text="MUY ALTA">
      <formula>NOT(ISERROR(SEARCH("MUY ALTA",L22)))</formula>
    </cfRule>
    <cfRule type="containsText" dxfId="893" priority="20" operator="containsText" text="MUY ALTA ">
      <formula>NOT(ISERROR(SEARCH("MUY ALTA ",L22)))</formula>
    </cfRule>
    <cfRule type="containsText" dxfId="892" priority="21" operator="containsText" text="ALTA">
      <formula>NOT(ISERROR(SEARCH("ALTA",L22)))</formula>
    </cfRule>
    <cfRule type="containsText" dxfId="891" priority="22" operator="containsText" text="BAJA">
      <formula>NOT(ISERROR(SEARCH("BAJA",L22)))</formula>
    </cfRule>
    <cfRule type="containsText" dxfId="890" priority="23" operator="containsText" text="MUY BAJA">
      <formula>NOT(ISERROR(SEARCH("MUY BAJA",L22)))</formula>
    </cfRule>
    <cfRule type="containsText" dxfId="889" priority="24" operator="containsText" text="MEDIA">
      <formula>NOT(ISERROR(SEARCH("MEDIA",L22)))</formula>
    </cfRule>
  </conditionalFormatting>
  <conditionalFormatting sqref="O16:O17 R16:R17 O20 R20">
    <cfRule type="containsBlanks" dxfId="888" priority="55">
      <formula>LEN(TRIM(O16))=0</formula>
    </cfRule>
    <cfRule type="containsText" dxfId="887" priority="61" operator="containsText" text="CATASTRÓFICO">
      <formula>NOT(ISERROR(SEARCH("CATASTRÓFICO",O16)))</formula>
    </cfRule>
    <cfRule type="containsText" dxfId="886" priority="62" operator="containsText" text="CATASTROFICO">
      <formula>NOT(ISERROR(SEARCH("CATASTROFICO",O16)))</formula>
    </cfRule>
    <cfRule type="containsText" dxfId="885" priority="63" operator="containsText" text="MAYOR">
      <formula>NOT(ISERROR(SEARCH("MAYOR",O16)))</formula>
    </cfRule>
    <cfRule type="containsText" dxfId="884" priority="64" operator="containsText" text="MODERADO">
      <formula>NOT(ISERROR(SEARCH("MODERADO",O16)))</formula>
    </cfRule>
    <cfRule type="containsText" dxfId="883" priority="65" operator="containsText" text="MENOR">
      <formula>NOT(ISERROR(SEARCH("MENOR",O16)))</formula>
    </cfRule>
    <cfRule type="containsText" dxfId="882" priority="66" operator="containsText" text="LEVE">
      <formula>NOT(ISERROR(SEARCH("LEVE",O16)))</formula>
    </cfRule>
  </conditionalFormatting>
  <conditionalFormatting sqref="O22:O26 R22:R26">
    <cfRule type="containsBlanks" dxfId="881" priority="6">
      <formula>LEN(TRIM(O22))=0</formula>
    </cfRule>
    <cfRule type="containsText" dxfId="880" priority="12" operator="containsText" text="CATASTRÓFICO">
      <formula>NOT(ISERROR(SEARCH("CATASTRÓFICO",O22)))</formula>
    </cfRule>
    <cfRule type="containsText" dxfId="879" priority="13" operator="containsText" text="CATASTROFICO">
      <formula>NOT(ISERROR(SEARCH("CATASTROFICO",O22)))</formula>
    </cfRule>
    <cfRule type="containsText" dxfId="878" priority="14" operator="containsText" text="MAYOR">
      <formula>NOT(ISERROR(SEARCH("MAYOR",O22)))</formula>
    </cfRule>
    <cfRule type="containsText" dxfId="877" priority="15" operator="containsText" text="MODERADO">
      <formula>NOT(ISERROR(SEARCH("MODERADO",O22)))</formula>
    </cfRule>
    <cfRule type="containsText" dxfId="876" priority="16" operator="containsText" text="MENOR">
      <formula>NOT(ISERROR(SEARCH("MENOR",O22)))</formula>
    </cfRule>
    <cfRule type="containsText" dxfId="875" priority="17" operator="containsText" text="LEVE">
      <formula>NOT(ISERROR(SEARCH("LEVE",O22)))</formula>
    </cfRule>
  </conditionalFormatting>
  <conditionalFormatting sqref="T16:T17 T20">
    <cfRule type="containsText" dxfId="874" priority="56" operator="containsText" text="CATASTRÓFICO">
      <formula>NOT(ISERROR(SEARCH("CATASTRÓFICO",T16)))</formula>
    </cfRule>
    <cfRule type="containsText" dxfId="873" priority="57" operator="containsText" text="MAYOR">
      <formula>NOT(ISERROR(SEARCH("MAYOR",T16)))</formula>
    </cfRule>
    <cfRule type="containsText" dxfId="872" priority="58" operator="containsText" text="MODERADO">
      <formula>NOT(ISERROR(SEARCH("MODERADO",T16)))</formula>
    </cfRule>
    <cfRule type="containsText" dxfId="871" priority="59" operator="containsText" text="MENOR">
      <formula>NOT(ISERROR(SEARCH("MENOR",T16)))</formula>
    </cfRule>
    <cfRule type="containsText" dxfId="870" priority="60" operator="containsText" text="LEVE">
      <formula>NOT(ISERROR(SEARCH("LEVE",T16)))</formula>
    </cfRule>
  </conditionalFormatting>
  <conditionalFormatting sqref="T22:T26">
    <cfRule type="containsText" dxfId="869" priority="7" operator="containsText" text="CATASTRÓFICO">
      <formula>NOT(ISERROR(SEARCH("CATASTRÓFICO",T22)))</formula>
    </cfRule>
    <cfRule type="containsText" dxfId="868" priority="8" operator="containsText" text="MAYOR">
      <formula>NOT(ISERROR(SEARCH("MAYOR",T22)))</formula>
    </cfRule>
    <cfRule type="containsText" dxfId="867" priority="9" operator="containsText" text="MODERADO">
      <formula>NOT(ISERROR(SEARCH("MODERADO",T22)))</formula>
    </cfRule>
    <cfRule type="containsText" dxfId="866" priority="10" operator="containsText" text="MENOR">
      <formula>NOT(ISERROR(SEARCH("MENOR",T22)))</formula>
    </cfRule>
    <cfRule type="containsText" dxfId="865" priority="11" operator="containsText" text="LEVE">
      <formula>NOT(ISERROR(SEARCH("LEVE",T22)))</formula>
    </cfRule>
  </conditionalFormatting>
  <conditionalFormatting sqref="U16:U17">
    <cfRule type="containsText" dxfId="864" priority="30" operator="containsText" text="EXTREMO">
      <formula>NOT(ISERROR(SEARCH("EXTREMO",U16)))</formula>
    </cfRule>
    <cfRule type="containsText" dxfId="863" priority="31" operator="containsText" text="ALTO">
      <formula>NOT(ISERROR(SEARCH("ALTO",U16)))</formula>
    </cfRule>
    <cfRule type="containsText" dxfId="862" priority="32" operator="containsText" text="MODERADO">
      <formula>NOT(ISERROR(SEARCH("MODERADO",U16)))</formula>
    </cfRule>
    <cfRule type="containsText" dxfId="861" priority="33" operator="containsText" text="BAJO">
      <formula>NOT(ISERROR(SEARCH("BAJO",U16)))</formula>
    </cfRule>
    <cfRule type="containsText" dxfId="860" priority="34" operator="containsText" text="BAJO">
      <formula>NOT(ISERROR(SEARCH("BAJO",U16)))</formula>
    </cfRule>
  </conditionalFormatting>
  <conditionalFormatting sqref="U22">
    <cfRule type="containsText" dxfId="859" priority="1" operator="containsText" text="EXTREMO">
      <formula>NOT(ISERROR(SEARCH("EXTREMO",U22)))</formula>
    </cfRule>
    <cfRule type="containsText" dxfId="858" priority="2" operator="containsText" text="ALTO">
      <formula>NOT(ISERROR(SEARCH("ALTO",U22)))</formula>
    </cfRule>
    <cfRule type="containsText" dxfId="857" priority="3" operator="containsText" text="MODERADO">
      <formula>NOT(ISERROR(SEARCH("MODERADO",U22)))</formula>
    </cfRule>
    <cfRule type="containsText" dxfId="856" priority="4" operator="containsText" text="BAJO">
      <formula>NOT(ISERROR(SEARCH("BAJO",U22)))</formula>
    </cfRule>
    <cfRule type="containsText" dxfId="855" priority="5" operator="containsText" text="BAJO">
      <formula>NOT(ISERROR(SEARCH("BAJO",U22)))</formula>
    </cfRule>
  </conditionalFormatting>
  <conditionalFormatting sqref="U27">
    <cfRule type="containsText" dxfId="854" priority="25" operator="containsText" text="EXTREMO">
      <formula>NOT(ISERROR(SEARCH("EXTREMO",U27)))</formula>
    </cfRule>
    <cfRule type="containsText" dxfId="853" priority="26" operator="containsText" text="ALTO">
      <formula>NOT(ISERROR(SEARCH("ALTO",U27)))</formula>
    </cfRule>
    <cfRule type="containsText" dxfId="852" priority="27" operator="containsText" text="MODERADO">
      <formula>NOT(ISERROR(SEARCH("MODERADO",U27)))</formula>
    </cfRule>
    <cfRule type="containsText" dxfId="851" priority="28" operator="containsText" text="BAJO">
      <formula>NOT(ISERROR(SEARCH("BAJO",U27)))</formula>
    </cfRule>
    <cfRule type="containsText" dxfId="850" priority="29" operator="containsText" text="BAJO">
      <formula>NOT(ISERROR(SEARCH("BAJO",U27)))</formula>
    </cfRule>
  </conditionalFormatting>
  <conditionalFormatting sqref="AM16:AM22">
    <cfRule type="containsText" dxfId="849" priority="47" operator="containsText" text="MUY BAJA">
      <formula>NOT(ISERROR(SEARCH("MUY BAJA",AM16)))</formula>
    </cfRule>
    <cfRule type="containsText" dxfId="848" priority="49" operator="containsText" text="MUY ALTA ">
      <formula>NOT(ISERROR(SEARCH("MUY ALTA ",AM16)))</formula>
    </cfRule>
    <cfRule type="containsText" dxfId="847" priority="50" operator="containsText" text="ALTA">
      <formula>NOT(ISERROR(SEARCH("ALTA",AM16)))</formula>
    </cfRule>
    <cfRule type="containsText" dxfId="846" priority="51" operator="containsText" text="MEDIA">
      <formula>NOT(ISERROR(SEARCH("MEDIA",AM16)))</formula>
    </cfRule>
    <cfRule type="containsText" dxfId="845" priority="52" operator="containsText" text="BAJA">
      <formula>NOT(ISERROR(SEARCH("BAJA",AM16)))</formula>
    </cfRule>
    <cfRule type="containsText" dxfId="844" priority="53" operator="containsText" text="MUY BAJA">
      <formula>NOT(ISERROR(SEARCH("MUY BAJA",AM16)))</formula>
    </cfRule>
    <cfRule type="containsText" dxfId="843" priority="54" operator="containsText" text="MUY BAJA ">
      <formula>NOT(ISERROR(SEARCH("MUY BAJA ",AM16)))</formula>
    </cfRule>
  </conditionalFormatting>
  <conditionalFormatting sqref="AM17:AM22">
    <cfRule type="containsText" dxfId="842" priority="48" operator="containsText" text="MUY BAJA ">
      <formula>NOT(ISERROR(SEARCH("MUY BAJA ",AM17)))</formula>
    </cfRule>
  </conditionalFormatting>
  <conditionalFormatting sqref="AN16:AO22">
    <cfRule type="containsText" dxfId="841" priority="35" operator="containsText" text="MENOR">
      <formula>NOT(ISERROR(SEARCH("MENOR",AN16)))</formula>
    </cfRule>
    <cfRule type="containsText" dxfId="840" priority="36" operator="containsText" text="MENOR">
      <formula>NOT(ISERROR(SEARCH("MENOR",AN16)))</formula>
    </cfRule>
    <cfRule type="containsText" dxfId="839" priority="42" operator="containsText" text="CATASTRÓFICO">
      <formula>NOT(ISERROR(SEARCH("CATASTRÓFICO",AN16)))</formula>
    </cfRule>
    <cfRule type="containsText" dxfId="838" priority="43" operator="containsText" text="MAYOR">
      <formula>NOT(ISERROR(SEARCH("MAYOR",AN16)))</formula>
    </cfRule>
    <cfRule type="containsText" dxfId="837" priority="44" operator="containsText" text="MODERADO">
      <formula>NOT(ISERROR(SEARCH("MODERADO",AN16)))</formula>
    </cfRule>
    <cfRule type="containsText" dxfId="836" priority="45" operator="containsText" text="MENOR ">
      <formula>NOT(ISERROR(SEARCH("MENOR ",AN16)))</formula>
    </cfRule>
    <cfRule type="containsText" dxfId="835" priority="46" operator="containsText" text="LEVE">
      <formula>NOT(ISERROR(SEARCH("LEVE",AN16)))</formula>
    </cfRule>
  </conditionalFormatting>
  <conditionalFormatting sqref="AQ17:AQ19 U20">
    <cfRule type="containsText" dxfId="834" priority="37" operator="containsText" text="EXTREMO">
      <formula>NOT(ISERROR(SEARCH("EXTREMO",U17)))</formula>
    </cfRule>
    <cfRule type="containsText" dxfId="833" priority="38" operator="containsText" text="ALTO">
      <formula>NOT(ISERROR(SEARCH("ALTO",U17)))</formula>
    </cfRule>
    <cfRule type="containsText" dxfId="832" priority="39" operator="containsText" text="MODERADO">
      <formula>NOT(ISERROR(SEARCH("MODERADO",U17)))</formula>
    </cfRule>
    <cfRule type="containsText" dxfId="831" priority="40" operator="containsText" text="BAJO">
      <formula>NOT(ISERROR(SEARCH("BAJO",U17)))</formula>
    </cfRule>
    <cfRule type="containsText" dxfId="830" priority="41" operator="containsText" text="BAJO">
      <formula>NOT(ISERROR(SEARCH("BAJO",U17)))</formula>
    </cfRule>
  </conditionalFormatting>
  <dataValidations count="3">
    <dataValidation type="list" allowBlank="1" showInputMessage="1" showErrorMessage="1" sqref="M16:M17 M20 M22:M26">
      <formula1>$M$45:$M$50</formula1>
    </dataValidation>
    <dataValidation type="list" allowBlank="1" showInputMessage="1" showErrorMessage="1" sqref="P16:P17 P20 P22:P26">
      <formula1>$N$45:$N$50</formula1>
    </dataValidation>
    <dataValidation type="list" allowBlank="1" showInputMessage="1" showErrorMessage="1" sqref="J16:J17 J20 J22">
      <formula1>$C$45:$C$49</formula1>
    </dataValidation>
  </dataValidations>
  <pageMargins left="0.7" right="0.7" top="0.75" bottom="0.75" header="0.3" footer="0.3"/>
  <pageSetup scale="38" orientation="portrait" r:id="rId1"/>
  <colBreaks count="1" manualBreakCount="1">
    <brk id="42" max="6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CORRUPCIÓN\REDUCCION\[MATRIZ RIESGOS GESTION 2025  REDUCCION.xlsx]FORMULAS '!#REF!</xm:f>
          </x14:formula1>
          <xm:sqref>H16 C16:C17 C20 E16:E17 E20 AF16:AF22 AH16:AJ22 AD16:AD22 C22:C26 E22:E26 B16 B23:B26 AR16:AR22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61"/>
  <sheetViews>
    <sheetView topLeftCell="A22" zoomScale="30" zoomScaleNormal="30" zoomScalePageLayoutView="50" workbookViewId="0">
      <selection activeCell="I42" sqref="I42"/>
    </sheetView>
  </sheetViews>
  <sheetFormatPr baseColWidth="10" defaultColWidth="11" defaultRowHeight="14.25" x14ac:dyDescent="0.2"/>
  <cols>
    <col min="1" max="1" width="11" style="8"/>
    <col min="2" max="2" width="31.125" style="8" customWidth="1"/>
    <col min="3" max="3" width="39.875" style="8" customWidth="1"/>
    <col min="4" max="4" width="18.75" style="8" customWidth="1"/>
    <col min="5" max="5" width="26.5" style="8" customWidth="1"/>
    <col min="6" max="6" width="63" style="8" customWidth="1"/>
    <col min="7" max="7" width="28.375" style="8" customWidth="1"/>
    <col min="8" max="8" width="26.625" style="8" customWidth="1"/>
    <col min="9" max="9" width="67.25" style="8" customWidth="1"/>
    <col min="10" max="10" width="32.875" style="8" customWidth="1"/>
    <col min="11" max="11" width="17.875" style="8" customWidth="1"/>
    <col min="12" max="12" width="22.875" style="8" customWidth="1"/>
    <col min="13" max="13" width="43.75" style="8" customWidth="1"/>
    <col min="14" max="14" width="39.375" style="8" customWidth="1"/>
    <col min="15" max="15" width="43.875" style="8" customWidth="1"/>
    <col min="16" max="16" width="46.375" style="8" customWidth="1"/>
    <col min="17" max="17" width="48.125" style="8" customWidth="1"/>
    <col min="18" max="18" width="44.375" style="8" customWidth="1"/>
    <col min="19" max="19" width="53.125" style="8" customWidth="1"/>
    <col min="20" max="20" width="41.875" style="8" customWidth="1"/>
    <col min="21" max="21" width="53.375" style="8" customWidth="1"/>
    <col min="22" max="22" width="21.625" style="8" customWidth="1"/>
    <col min="23" max="23" width="24" style="8" customWidth="1"/>
    <col min="24" max="24" width="39.375" style="8" customWidth="1"/>
    <col min="25" max="25" width="29.625" style="8" customWidth="1"/>
    <col min="26" max="26" width="67.25" style="8" customWidth="1"/>
    <col min="27" max="27" width="111.125" style="8" customWidth="1"/>
    <col min="28" max="28" width="76.625" style="8" customWidth="1"/>
    <col min="29" max="29" width="104.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59.375" style="8" customWidth="1"/>
    <col min="46" max="46" width="28.5" style="8" customWidth="1"/>
    <col min="47" max="47" width="17.625" style="8" customWidth="1"/>
    <col min="48" max="48" width="22" style="8" customWidth="1"/>
    <col min="49" max="49" width="59" style="8" customWidth="1"/>
    <col min="50" max="16384" width="11" style="8"/>
  </cols>
  <sheetData>
    <row r="3" spans="1:49" ht="30" x14ac:dyDescent="0.2">
      <c r="B3" s="1393"/>
      <c r="C3" s="1393"/>
      <c r="D3" s="1685" t="s">
        <v>92</v>
      </c>
      <c r="E3" s="1685"/>
      <c r="F3" s="1685"/>
      <c r="G3" s="1683" t="s">
        <v>93</v>
      </c>
      <c r="H3" s="1683"/>
    </row>
    <row r="4" spans="1:49" ht="50.25" customHeight="1" x14ac:dyDescent="0.2">
      <c r="B4" s="1393"/>
      <c r="C4" s="1393"/>
      <c r="D4" s="1685"/>
      <c r="E4" s="1685"/>
      <c r="F4" s="1685"/>
      <c r="G4" s="1686" t="s">
        <v>94</v>
      </c>
      <c r="H4" s="1686"/>
    </row>
    <row r="5" spans="1:49" ht="30" x14ac:dyDescent="0.2">
      <c r="B5" s="1393"/>
      <c r="C5" s="1393"/>
      <c r="D5" s="1685" t="s">
        <v>95</v>
      </c>
      <c r="E5" s="1685"/>
      <c r="F5" s="1685"/>
      <c r="G5" s="1686" t="s">
        <v>96</v>
      </c>
      <c r="H5" s="1686"/>
    </row>
    <row r="6" spans="1:49" ht="72.75" customHeight="1" x14ac:dyDescent="0.2">
      <c r="B6" s="1393"/>
      <c r="C6" s="1393"/>
      <c r="D6" s="1685"/>
      <c r="E6" s="1685"/>
      <c r="F6" s="1685"/>
      <c r="G6" s="1687" t="s">
        <v>97</v>
      </c>
      <c r="H6" s="1687"/>
    </row>
    <row r="9" spans="1:49" ht="63" customHeight="1" x14ac:dyDescent="0.35">
      <c r="A9" s="182"/>
      <c r="B9" s="182"/>
      <c r="C9" s="182"/>
      <c r="D9" s="182"/>
      <c r="E9" s="182"/>
      <c r="F9" s="182"/>
      <c r="G9" s="182"/>
      <c r="H9" s="182"/>
      <c r="I9" s="182"/>
      <c r="J9" s="634"/>
      <c r="K9" s="634"/>
      <c r="L9" s="634"/>
      <c r="M9" s="634"/>
      <c r="N9" s="634"/>
      <c r="O9" s="634"/>
      <c r="P9" s="634"/>
      <c r="Q9" s="182"/>
      <c r="R9" s="182"/>
      <c r="S9" s="182"/>
      <c r="T9" s="182"/>
      <c r="U9" s="182"/>
      <c r="V9" s="182"/>
      <c r="W9" s="182"/>
      <c r="X9" s="182"/>
      <c r="Y9" s="182"/>
      <c r="Z9" s="182"/>
      <c r="AA9" s="182"/>
      <c r="AB9" s="182"/>
      <c r="AC9" s="182"/>
    </row>
    <row r="10" spans="1:49" x14ac:dyDescent="0.2">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x14ac:dyDescent="0.2">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49" ht="66" customHeight="1" x14ac:dyDescent="0.2">
      <c r="A12" s="182"/>
      <c r="B12" s="1688" t="s">
        <v>98</v>
      </c>
      <c r="C12" s="1688"/>
      <c r="D12" s="1688"/>
      <c r="E12" s="1688" t="s">
        <v>99</v>
      </c>
      <c r="F12" s="1688"/>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49" ht="37.5" customHeight="1" x14ac:dyDescent="0.2">
      <c r="A13" s="182"/>
      <c r="B13" s="1689" t="s">
        <v>1000</v>
      </c>
      <c r="C13" s="1689"/>
      <c r="D13" s="1689"/>
      <c r="E13" s="1690">
        <v>2</v>
      </c>
      <c r="F13" s="1690"/>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49" ht="57" customHeight="1" thickBot="1" x14ac:dyDescent="0.25">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49" ht="28.5" customHeight="1" thickBot="1" x14ac:dyDescent="0.25">
      <c r="A15" s="182"/>
      <c r="B15" s="1402" t="s">
        <v>100</v>
      </c>
      <c r="C15" s="1404" t="s">
        <v>101</v>
      </c>
      <c r="D15" s="1402" t="s">
        <v>102</v>
      </c>
      <c r="E15" s="1406" t="s">
        <v>103</v>
      </c>
      <c r="F15" s="1407"/>
      <c r="G15" s="1408"/>
      <c r="H15" s="1454" t="s">
        <v>104</v>
      </c>
      <c r="I15" s="1415" t="s">
        <v>105</v>
      </c>
      <c r="J15" s="1416"/>
      <c r="K15" s="1416"/>
      <c r="L15" s="1416"/>
      <c r="M15" s="1416"/>
      <c r="N15" s="1416"/>
      <c r="O15" s="1416"/>
      <c r="P15" s="1416"/>
      <c r="Q15" s="1416"/>
      <c r="R15" s="1416"/>
      <c r="S15" s="1416"/>
      <c r="T15" s="1417"/>
      <c r="U15" s="1420" t="s">
        <v>106</v>
      </c>
      <c r="V15" s="1699" t="s">
        <v>107</v>
      </c>
      <c r="W15" s="1691" t="s">
        <v>108</v>
      </c>
      <c r="X15" s="1692"/>
      <c r="Y15" s="1692"/>
      <c r="Z15" s="1692"/>
      <c r="AA15" s="1692"/>
      <c r="AB15" s="1692"/>
      <c r="AC15" s="1693"/>
      <c r="AD15" s="1693"/>
      <c r="AE15" s="1693"/>
      <c r="AF15" s="1693"/>
      <c r="AG15" s="1693"/>
      <c r="AH15" s="1693"/>
      <c r="AI15" s="1693"/>
      <c r="AJ15" s="1693"/>
      <c r="AK15" s="1426" t="s">
        <v>109</v>
      </c>
      <c r="AL15" s="1427"/>
      <c r="AM15" s="1427"/>
      <c r="AN15" s="1427"/>
      <c r="AO15" s="1427"/>
      <c r="AP15" s="1427"/>
      <c r="AQ15" s="1427"/>
      <c r="AR15" s="1428"/>
      <c r="AS15" s="1412" t="s">
        <v>110</v>
      </c>
      <c r="AT15" s="1412" t="s">
        <v>111</v>
      </c>
      <c r="AU15" s="1412" t="s">
        <v>112</v>
      </c>
      <c r="AV15" s="1412" t="s">
        <v>113</v>
      </c>
      <c r="AW15" s="1412" t="s">
        <v>114</v>
      </c>
    </row>
    <row r="16" spans="1:49" ht="32.25" customHeight="1" thickBot="1" x14ac:dyDescent="0.25">
      <c r="A16" s="182"/>
      <c r="B16" s="1403"/>
      <c r="C16" s="1405"/>
      <c r="D16" s="1403"/>
      <c r="E16" s="1409"/>
      <c r="F16" s="1410"/>
      <c r="G16" s="1411"/>
      <c r="H16" s="1455"/>
      <c r="I16" s="1414" t="s">
        <v>115</v>
      </c>
      <c r="J16" s="1414"/>
      <c r="K16" s="1414"/>
      <c r="L16" s="1414"/>
      <c r="M16" s="1415" t="s">
        <v>116</v>
      </c>
      <c r="N16" s="1416"/>
      <c r="O16" s="1416"/>
      <c r="P16" s="1416"/>
      <c r="Q16" s="1416"/>
      <c r="R16" s="1416"/>
      <c r="S16" s="1416"/>
      <c r="T16" s="1417"/>
      <c r="U16" s="1421"/>
      <c r="V16" s="1697"/>
      <c r="W16" s="1697" t="s">
        <v>117</v>
      </c>
      <c r="X16" s="1697" t="s">
        <v>118</v>
      </c>
      <c r="Y16" s="1697" t="s">
        <v>119</v>
      </c>
      <c r="Z16" s="1694" t="s">
        <v>120</v>
      </c>
      <c r="AA16" s="1448" t="s">
        <v>121</v>
      </c>
      <c r="AB16" s="1449" t="s">
        <v>122</v>
      </c>
      <c r="AC16" s="1450" t="s">
        <v>123</v>
      </c>
      <c r="AD16" s="1452" t="s">
        <v>124</v>
      </c>
      <c r="AE16" s="1434" t="s">
        <v>125</v>
      </c>
      <c r="AF16" s="1436" t="s">
        <v>126</v>
      </c>
      <c r="AG16" s="1437"/>
      <c r="AH16" s="1437"/>
      <c r="AI16" s="1437"/>
      <c r="AJ16" s="1437"/>
      <c r="AK16" s="1429"/>
      <c r="AL16" s="1430"/>
      <c r="AM16" s="1430"/>
      <c r="AN16" s="1430"/>
      <c r="AO16" s="1430"/>
      <c r="AP16" s="1430"/>
      <c r="AQ16" s="1430"/>
      <c r="AR16" s="1431"/>
      <c r="AS16" s="1413"/>
      <c r="AT16" s="1413"/>
      <c r="AU16" s="1413"/>
      <c r="AV16" s="1413"/>
      <c r="AW16" s="1413"/>
    </row>
    <row r="17" spans="1:50" ht="173.25" customHeight="1" thickBot="1" x14ac:dyDescent="0.35">
      <c r="A17" s="182"/>
      <c r="B17" s="1313"/>
      <c r="C17" s="1588"/>
      <c r="D17" s="1313"/>
      <c r="E17" s="635" t="s">
        <v>127</v>
      </c>
      <c r="F17" s="635" t="s">
        <v>128</v>
      </c>
      <c r="G17" s="635" t="s">
        <v>129</v>
      </c>
      <c r="H17" s="1589"/>
      <c r="I17" s="636" t="s">
        <v>130</v>
      </c>
      <c r="J17" s="637" t="s">
        <v>131</v>
      </c>
      <c r="K17" s="638" t="s">
        <v>132</v>
      </c>
      <c r="L17" s="639" t="s">
        <v>133</v>
      </c>
      <c r="M17" s="635" t="s">
        <v>134</v>
      </c>
      <c r="N17" s="638" t="s">
        <v>135</v>
      </c>
      <c r="O17" s="638" t="s">
        <v>136</v>
      </c>
      <c r="P17" s="638" t="s">
        <v>137</v>
      </c>
      <c r="Q17" s="640" t="s">
        <v>135</v>
      </c>
      <c r="R17" s="641" t="s">
        <v>138</v>
      </c>
      <c r="S17" s="642" t="s">
        <v>139</v>
      </c>
      <c r="T17" s="643" t="s">
        <v>140</v>
      </c>
      <c r="U17" s="1557"/>
      <c r="V17" s="1698"/>
      <c r="W17" s="1698"/>
      <c r="X17" s="1698"/>
      <c r="Y17" s="1698"/>
      <c r="Z17" s="1695"/>
      <c r="AA17" s="1414"/>
      <c r="AB17" s="1558"/>
      <c r="AC17" s="1559"/>
      <c r="AD17" s="1560"/>
      <c r="AE17" s="1561"/>
      <c r="AF17" s="644" t="s">
        <v>141</v>
      </c>
      <c r="AG17" s="645" t="s">
        <v>142</v>
      </c>
      <c r="AH17" s="645" t="s">
        <v>143</v>
      </c>
      <c r="AI17" s="645" t="s">
        <v>144</v>
      </c>
      <c r="AJ17" s="645" t="s">
        <v>123</v>
      </c>
      <c r="AK17" s="646" t="s">
        <v>145</v>
      </c>
      <c r="AL17" s="646"/>
      <c r="AM17" s="647" t="s">
        <v>146</v>
      </c>
      <c r="AN17" s="646" t="s">
        <v>147</v>
      </c>
      <c r="AO17" s="443"/>
      <c r="AP17" s="442" t="s">
        <v>148</v>
      </c>
      <c r="AQ17" s="442" t="s">
        <v>149</v>
      </c>
      <c r="AR17" s="441" t="s">
        <v>150</v>
      </c>
      <c r="AS17" s="1554"/>
      <c r="AT17" s="1554"/>
      <c r="AU17" s="1554"/>
      <c r="AV17" s="1554"/>
      <c r="AW17" s="1554"/>
    </row>
    <row r="18" spans="1:50" ht="318.75" customHeight="1" thickBot="1" x14ac:dyDescent="0.25">
      <c r="A18" s="182"/>
      <c r="B18" s="1696" t="s">
        <v>248</v>
      </c>
      <c r="C18" s="1080" t="s">
        <v>152</v>
      </c>
      <c r="D18" s="1080">
        <v>1</v>
      </c>
      <c r="E18" s="1080" t="s">
        <v>153</v>
      </c>
      <c r="F18" s="1096" t="s">
        <v>249</v>
      </c>
      <c r="G18" s="1083" t="s">
        <v>250</v>
      </c>
      <c r="H18" s="1080" t="s">
        <v>156</v>
      </c>
      <c r="I18" s="1200">
        <v>3000</v>
      </c>
      <c r="J18" s="648" t="s">
        <v>198</v>
      </c>
      <c r="K18" s="649">
        <f>+IF(J18="","",IF(J18=$C$41,$D$41,IF(J18=$C$42,$D$42,IF(J18=$C$43,$D$43, IF(J18=$C$44,$D$44,IF(J18=$C$45,$D$45))))))</f>
        <v>0.8</v>
      </c>
      <c r="L18" s="650" t="str">
        <f>+IF(J18="","",IF(J18=$C$41,$B$41,IF(J18=$C$42,$B$42,IF(J18=$C$43,$B$43, IF(J18=$C$44,$B$44,IF(J18=$C$45,$B$45))))))</f>
        <v>Alta</v>
      </c>
      <c r="M18" s="651" t="s">
        <v>159</v>
      </c>
      <c r="N18" s="652" t="str">
        <f>+IF(M18="","",IF(M18="N/A","",IF(OR(M18=$M$41,M18=$N$41),$L$41,IF(OR(M18=$M$42,M18=$N$42),$L$42,IF(OR(M18=$M$43,M18=$N$43),$L$43,IF(OR(M18=$M$44,M18=$N$44),$L$44,IF(OR(M18=$M$45,M18=$N$45),$L$45)))))))</f>
        <v/>
      </c>
      <c r="O18" s="1198" t="str">
        <f>+IF(M18="","",IF(M18="N/A","",IF(OR(M18=$M$41,M18=$N$41),$K$41,IF(OR(M18=$M$42,M18=$N$42),$K$42,IF(OR(M18=$M$43,M18=$N$43),$K$43,IF(OR(M18=$M$44,M18=$N$44),$K$44,IF(OR(M18=$M$45,M18=$N$45),$K$45)))))))</f>
        <v/>
      </c>
      <c r="P18" s="1080" t="s">
        <v>236</v>
      </c>
      <c r="Q18" s="1093">
        <f>+IF(P18="","",IF(P18="N/A","",IF(OR(P18=$M$41,P18=$N$41),$L$41,IF(OR(P18=$M$41,P18=$N$41),$L$41,IF(OR(P18=$M$42,P18=$N$42),$L$42,IF(OR(P18=$M$43,P18=$N$43),$L$43,IF(OR(P18=$M$44,P18=$N$44),$L$44,(IF(OR(P18=$M$45,P18=$N$45),$L$45)))))))))</f>
        <v>0.8</v>
      </c>
      <c r="R18" s="1198" t="str">
        <f>+IF(P18="","",IF(P18="N/A","",IF(OR(P18=$M$41,P18=$N$41),$K$41,IF(OR(P18=$M$42,P18=$N$42),$K$42,IF(OR(P18=$M$43,P18=$N$43),$K$43,IF(OR(P18=$M$44,P18=$N$44),$K$44,IF(OR(P18=$M$45,P18=$N$45),$K$45)))))))</f>
        <v xml:space="preserve">Mayor </v>
      </c>
      <c r="S18" s="1095">
        <f>+IF(N18="",Q18,IF(Q18="",N18,IF(N18&gt;Q18,N18,Q18)))</f>
        <v>0.8</v>
      </c>
      <c r="T18" s="1198" t="str">
        <f>+IF(S18="","",IF(S18=$L$41,$K$41,IF(S18=$L$42,$K$42,IF(S18=$L$43,$K$43,IF(S18=$L$44,$K$44,IF(S18=$L$45,$K$45))))))</f>
        <v xml:space="preserve">Mayor </v>
      </c>
      <c r="U18" s="1088" t="s">
        <v>201</v>
      </c>
      <c r="V18" s="427">
        <v>1</v>
      </c>
      <c r="W18" s="1096" t="s">
        <v>251</v>
      </c>
      <c r="X18" s="1096" t="s">
        <v>252</v>
      </c>
      <c r="Y18" s="1096" t="s">
        <v>253</v>
      </c>
      <c r="Z18" s="1101" t="s">
        <v>254</v>
      </c>
      <c r="AA18" s="1107" t="s">
        <v>255</v>
      </c>
      <c r="AB18" s="1107" t="s">
        <v>256</v>
      </c>
      <c r="AC18" s="1117" t="s">
        <v>257</v>
      </c>
      <c r="AD18" s="1112" t="s">
        <v>197</v>
      </c>
      <c r="AE18" s="427" t="str">
        <f>IF(OR(AD18="Preventivo",AD18="Detectivo"),"Probabilidad",IF(AD18="Correctivo","Impacto",""))</f>
        <v>Probabilidad</v>
      </c>
      <c r="AF18" s="427" t="s">
        <v>172</v>
      </c>
      <c r="AG18" s="427" t="str">
        <f>IF(AND(AD18="Preventivo",AF18="Automático"),"50%",IF(AND(AD18="Preventivo",AF18="Manual"),"40%",IF(AND(AD18="Detectivo",AF18="Automático"),"40%",IF(AND(AD18="Detectivo",AF18="Manual"),"30%",IF(AND(AD18="Correctivo",AF18="Automático"),"35%",IF(AND(AD18="Correctivo",AF18="Manual"),"25%",""))))))</f>
        <v>40%</v>
      </c>
      <c r="AH18" s="427" t="s">
        <v>173</v>
      </c>
      <c r="AI18" s="427" t="s">
        <v>174</v>
      </c>
      <c r="AJ18" s="427" t="s">
        <v>175</v>
      </c>
      <c r="AK18" s="659">
        <f>IFERROR(IF(AE18="Probabilidad",(K18-(+K18*AG18)),IF(AE18="Impacto",KK18,"")),"")</f>
        <v>0.48</v>
      </c>
      <c r="AL18" s="659">
        <f>+AK18</f>
        <v>0.48</v>
      </c>
      <c r="AM18" s="660" t="str">
        <f>IFERROR(IF(AK18="","",IF(AK18&lt;=0.2,"Muy Baja",IF(AK18&lt;=0.4,"Baja",IF(AK18&lt;=0.6,"Media",IF(AK18&lt;=0.8,"Alta","Muy Alta"))))),"")</f>
        <v>Media</v>
      </c>
      <c r="AN18" s="661">
        <f>IF(AE18='[7]FORMULAS '!$G$60,S18-(S18*AG18),S18)</f>
        <v>0.8</v>
      </c>
      <c r="AO18" s="413">
        <f>+AN18</f>
        <v>0.8</v>
      </c>
      <c r="AP18" s="662" t="str">
        <f>+IF(AN18="","",IF(AN18=$L$41,$K$41,IF(AN18=$L$42,$K$42,IF(AN18=$L$43,$K$43,IF(AN18=$L$44,$K$44,IF(AN18=$L$45,$K$45))))))</f>
        <v xml:space="preserve">Mayor </v>
      </c>
      <c r="AQ18" s="663" t="s">
        <v>202</v>
      </c>
      <c r="AR18" s="1197" t="s">
        <v>204</v>
      </c>
      <c r="AS18" s="1096" t="s">
        <v>258</v>
      </c>
      <c r="AT18" s="1096" t="s">
        <v>259</v>
      </c>
      <c r="AU18" s="1096" t="s">
        <v>260</v>
      </c>
      <c r="AV18" s="1096" t="s">
        <v>261</v>
      </c>
      <c r="AW18" s="665" t="s">
        <v>262</v>
      </c>
      <c r="AX18" s="182"/>
    </row>
    <row r="19" spans="1:50" ht="275.25" customHeight="1" thickTop="1" thickBot="1" x14ac:dyDescent="0.25">
      <c r="A19" s="182"/>
      <c r="B19" s="1647"/>
      <c r="C19" s="666" t="s">
        <v>263</v>
      </c>
      <c r="D19" s="666">
        <v>2</v>
      </c>
      <c r="E19" s="1086" t="s">
        <v>264</v>
      </c>
      <c r="F19" s="666" t="s">
        <v>265</v>
      </c>
      <c r="G19" s="666" t="s">
        <v>266</v>
      </c>
      <c r="H19" s="667" t="s">
        <v>156</v>
      </c>
      <c r="I19" s="668">
        <v>20</v>
      </c>
      <c r="J19" s="669" t="s">
        <v>157</v>
      </c>
      <c r="K19" s="670">
        <f>+IF(J19="","",IF(J19=$C$41,$D$41,IF(J19=$C$42,$D$42,IF(J19=$C$43,$D$43, IF(J19=$C$44,$D$44,IF(J19=$C$45,$D$45))))))</f>
        <v>0.4</v>
      </c>
      <c r="L19" s="671" t="str">
        <f>+IF(J19="","",IF(J19=$C$41,$B$41,IF(J19=$C$42,$B$42,IF(J19=$C$43,$B$43, IF(J19=$C$44,$B$44,IF(J19=$C$45,$B$45))))))</f>
        <v>Baja</v>
      </c>
      <c r="M19" s="424" t="s">
        <v>225</v>
      </c>
      <c r="N19" s="421">
        <f>+IF(M19="","",IF(M19="N/A","",IF(OR(M19=$M$41,M19=$N$41),$L$41,IF(OR(M19=$M$42,M19=$N$42),$L$42,IF(OR(M19=$M$43,M19=$N$43),$L$43,IF(OR(M19=$M$44,M19=$N$44),$L$44,IF(OR(M19=$M$45,M19=$N$45),$L$45)))))))</f>
        <v>0.2</v>
      </c>
      <c r="O19" s="1114" t="str">
        <f>+IF(M19="","",IF(M19="N/A","",IF(OR(M19=$M$41,M19=$N$41),$K$41,IF(OR(M19=$M$42,M19=$N$42),$K$42,IF(OR(M19=$M$43,M19=$N$43),$K$43,IF(OR(M19=$M$44,M19=$N$44),$K$44,IF(OR(M19=$M$45,M19=$N$45),$K$45)))))))</f>
        <v xml:space="preserve">Leve </v>
      </c>
      <c r="P19" s="667" t="s">
        <v>160</v>
      </c>
      <c r="Q19" s="1097">
        <f>+IF(P19="","",IF(P19="N/A","",IF(OR(P19=$M$41,P19=$N$41),$L$41,IF(OR(P19=$M$41,P19=$N$41),$L$41,IF(OR(P19=$M$42,P19=$N$42),$L$42,IF(OR(P19=$M$43,P19=$N$43),$L$43,IF(OR(P19=$M$44,P19=$N$44),$L$44,(IF(OR(P19=$M$45,P19=$N$45),$L$45)))))))))</f>
        <v>0.4</v>
      </c>
      <c r="R19" s="1114" t="str">
        <f>+IF(P19="","",IF(P19="N/A","",IF(OR(P19=$M$41,P19=$N$41),$K$41,IF(OR(P19=$M$42,P19=$N$42),$K$42,IF(OR(P19=$M$43,P19=$N$43),$K$43,IF(OR(P19=$M$44,P19=$N$44),$K$44,IF(OR(P19=$M$45,P19=$N$45),$K$45)))))))</f>
        <v>Menor</v>
      </c>
      <c r="S19" s="1113">
        <f>+IF(N19="",Q19,IF(Q19="",N19,IF(N19&gt;Q19,N19,Q19)))</f>
        <v>0.4</v>
      </c>
      <c r="T19" s="1114" t="str">
        <f>+IF(S19="","",IF(S19=$L$41,$K$41,IF(S19=$L$42,$K$42,IF(S19=$L$43,$K$43,IF(S19=$L$44,$K$44,IF(S19=$L$45,$K$45))))))</f>
        <v>Menor</v>
      </c>
      <c r="U19" s="1115" t="s">
        <v>245</v>
      </c>
      <c r="V19" s="672">
        <v>1</v>
      </c>
      <c r="W19" s="673" t="s">
        <v>251</v>
      </c>
      <c r="X19" s="666" t="s">
        <v>267</v>
      </c>
      <c r="Y19" s="666" t="s">
        <v>268</v>
      </c>
      <c r="Z19" s="674" t="s">
        <v>269</v>
      </c>
      <c r="AA19" s="666" t="s">
        <v>270</v>
      </c>
      <c r="AB19" s="1304" t="s">
        <v>271</v>
      </c>
      <c r="AC19" s="1305" t="s">
        <v>1112</v>
      </c>
      <c r="AD19" s="1306" t="s">
        <v>197</v>
      </c>
      <c r="AE19" s="672" t="str">
        <f>IF(OR(AD19="Preventivo",AD19="Detectivo"),"Probabilidad",IF(AD19="Correctivo","Impacto",""))</f>
        <v>Probabilidad</v>
      </c>
      <c r="AF19" s="672" t="s">
        <v>172</v>
      </c>
      <c r="AG19" s="672" t="str">
        <f>IF(AND(AD19="Preventivo",AF19="Automático"),"50%",IF(AND(AD19="Preventivo",AF19="Manual"),"40%",IF(AND(AD19="Detectivo",AF19="Automático"),"40%",IF(AND(AD19="Detectivo",AF19="Manual"),"30%",IF(AND(AD19="Correctivo",AF19="Automático"),"35%",IF(AND(AD19="Correctivo",AF19="Manual"),"25%",""))))))</f>
        <v>40%</v>
      </c>
      <c r="AH19" s="672" t="s">
        <v>173</v>
      </c>
      <c r="AI19" s="672" t="s">
        <v>174</v>
      </c>
      <c r="AJ19" s="672" t="s">
        <v>175</v>
      </c>
      <c r="AK19" s="675">
        <f>IFERROR(IF(AE19="Probabilidad",(K19-(+K19*AG19)),IF(AE19="Impacto",KK19,"")),"")</f>
        <v>0.24</v>
      </c>
      <c r="AL19" s="675">
        <f>+AK19</f>
        <v>0.24</v>
      </c>
      <c r="AM19" s="676" t="str">
        <f>IFERROR(IF(AK19="","",IF(AK19&lt;=0.2,"Muy Baja",IF(AK19&lt;=0.4,"Baja",IF(AK19&lt;=0.6,"Media",IF(AK19&lt;=0.8,"Alta","Muy Alta"))))),"")</f>
        <v>Baja</v>
      </c>
      <c r="AN19" s="677">
        <f>IF(AE19='[7]FORMULAS '!G62,S19-(S19*AG19),S19)</f>
        <v>0.4</v>
      </c>
      <c r="AO19" s="677">
        <f>+AN19</f>
        <v>0.4</v>
      </c>
      <c r="AP19" s="678" t="str">
        <f>+IF(AN19="","",IF(AN19=$L$41,$K$41,IF(AN19=$L$42,$K$42,IF(AN19=$L$43,$K$43,IF(AN19=$L$44,$K$44,IF(AN19=$L$45,$K$45))))))</f>
        <v>Menor</v>
      </c>
      <c r="AQ19" s="679" t="s">
        <v>201</v>
      </c>
      <c r="AR19" s="680" t="s">
        <v>204</v>
      </c>
      <c r="AS19" s="666" t="s">
        <v>272</v>
      </c>
      <c r="AT19" s="681" t="s">
        <v>273</v>
      </c>
      <c r="AU19" s="682" t="s">
        <v>274</v>
      </c>
      <c r="AV19" s="682" t="s">
        <v>261</v>
      </c>
      <c r="AW19" s="683" t="s">
        <v>275</v>
      </c>
      <c r="AX19" s="182"/>
    </row>
    <row r="20" spans="1:50" ht="237.75" customHeight="1" thickTop="1" thickBot="1" x14ac:dyDescent="0.25">
      <c r="A20" s="182"/>
      <c r="B20" s="1647"/>
      <c r="C20" s="684" t="s">
        <v>152</v>
      </c>
      <c r="D20" s="1081">
        <v>3</v>
      </c>
      <c r="E20" s="684" t="s">
        <v>153</v>
      </c>
      <c r="F20" s="1087" t="s">
        <v>276</v>
      </c>
      <c r="G20" s="1087" t="s">
        <v>277</v>
      </c>
      <c r="H20" s="673" t="s">
        <v>156</v>
      </c>
      <c r="I20" s="1196">
        <v>3000</v>
      </c>
      <c r="J20" s="685" t="s">
        <v>198</v>
      </c>
      <c r="K20" s="686">
        <f>+IF(J20="","",IF(J20=$C$41,$D$41,IF(J20=$C$42,$D$42,IF(J20=$C$43,$D$43, IF(J20=$C$44,$D$44,IF(J20=$C$45,$D$45))))))</f>
        <v>0.8</v>
      </c>
      <c r="L20" s="687" t="str">
        <f>+IF(J20="","",IF(J20=$C$41,$B$41,IF(J20=$C$42,$B$42,IF(J20=$C$43,$B$43, IF(J20=$C$44,$B$44,IF(J20=$C$45,$B$45))))))</f>
        <v>Alta</v>
      </c>
      <c r="M20" s="688" t="s">
        <v>159</v>
      </c>
      <c r="N20" s="675" t="str">
        <f>+IF(M20="","",IF(M20="N/A","",IF(OR(M20=$M$41,M20=$N$41),$L$41,IF(OR(M20=$M$42,M20=$N$42),$L$42,IF(OR(M20=$M$43,M20=$N$43),$L$43,IF(OR(M20=$M$44,M20=$N$44),$L$44,IF(OR(M20=$M$45,M20=$N$45),$L$45)))))))</f>
        <v/>
      </c>
      <c r="O20" s="689" t="str">
        <f>+IF(M20="","",IF(M20="N/A","",IF(OR(M20=$M$41,M20=$N$41),$K$41,IF(OR(M20=$M$42,M20=$N$42),$K$42,IF(OR(M20=$M$43,M20=$N$43),$K$43,IF(OR(M20=$M$44,M20=$N$44),$K$44,IF(OR(M20=$M$45,M20=$N$45),$K$45)))))))</f>
        <v/>
      </c>
      <c r="P20" s="673" t="s">
        <v>200</v>
      </c>
      <c r="Q20" s="690">
        <f>+IF(P20="","",IF(P20="N/A","",IF(OR(P20=$M$41,P20=$N$41),$L$41,IF(OR(P20=$M$41,P20=$N$41),$L$41,IF(OR(P20=$M$42,P20=$N$42),$L$42,IF(OR(P20=$M$43,P20=$N$43),$L$43,IF(OR(P20=$M$44,P20=$N$44),$L$44,(IF(OR(P20=$M$45,P20=$N$45),$L$45)))))))))</f>
        <v>0.6</v>
      </c>
      <c r="R20" s="691" t="str">
        <f>+IF(P20="","",IF(P20="N/A","",IF(OR(P20=$M$41,P20=$N$41),$K$41,IF(OR(P20=$M$42,P20=$N$42),$K$42,IF(OR(P20=$M$43,P20=$N$43),$K$43,IF(OR(P20=$M$44,P20=$N$44),$K$44,IF(OR(P20=$M$45,P20=$N$45),$K$45)))))))</f>
        <v xml:space="preserve">Moderado </v>
      </c>
      <c r="S20" s="692">
        <f>+IF(N20="",Q20,IF(Q20="",N20,IF(N20&gt;Q20,N20,Q20)))</f>
        <v>0.6</v>
      </c>
      <c r="T20" s="691" t="str">
        <f>+IF(S20="","",IF(S20=$L$41,$K$41,IF(S20=$L$42,$K$42,IF(S20=$L$43,$K$43,IF(S20=$L$44,$K$44,IF(S20=$L$45,$K$45))))))</f>
        <v xml:space="preserve">Moderado </v>
      </c>
      <c r="U20" s="693" t="s">
        <v>245</v>
      </c>
      <c r="V20" s="694">
        <v>1</v>
      </c>
      <c r="W20" s="695" t="s">
        <v>251</v>
      </c>
      <c r="X20" s="1087" t="s">
        <v>278</v>
      </c>
      <c r="Y20" s="1087" t="s">
        <v>279</v>
      </c>
      <c r="Z20" s="657" t="s">
        <v>280</v>
      </c>
      <c r="AA20" s="1087" t="s">
        <v>281</v>
      </c>
      <c r="AB20" s="1087" t="s">
        <v>282</v>
      </c>
      <c r="AC20" s="696" t="s">
        <v>283</v>
      </c>
      <c r="AD20" s="1079" t="s">
        <v>284</v>
      </c>
      <c r="AE20" s="1196" t="str">
        <f>IF(OR(AD20="Preventivo",AD20="Detectivo"),"Probabilidad",IF(AD20="Correctivo","Impacto",""))</f>
        <v>Impacto</v>
      </c>
      <c r="AF20" s="1196" t="s">
        <v>172</v>
      </c>
      <c r="AG20" s="1196" t="str">
        <f>IF(AND(AD20="Preventivo",AF20="Automático"),"50%",IF(AND(AD20="Preventivo",AF20="Manual"),"40%",IF(AND(AD20="Detectivo",AF20="Automático"),"40%",IF(AND(AD20="Detectivo",AF20="Manual"),"30%",IF(AND(AD20="Correctivo",AF20="Automático"),"35%",IF(AND(AD20="Correctivo",AF20="Manual"),"25%",""))))))</f>
        <v>25%</v>
      </c>
      <c r="AH20" s="1196" t="s">
        <v>173</v>
      </c>
      <c r="AI20" s="1196" t="s">
        <v>174</v>
      </c>
      <c r="AJ20" s="1196" t="s">
        <v>175</v>
      </c>
      <c r="AK20" s="697">
        <v>0.8</v>
      </c>
      <c r="AL20" s="697">
        <f>+AK20</f>
        <v>0.8</v>
      </c>
      <c r="AM20" s="698" t="s">
        <v>233</v>
      </c>
      <c r="AN20" s="699">
        <v>0.45</v>
      </c>
      <c r="AO20" s="699">
        <f>+AN20</f>
        <v>0.45</v>
      </c>
      <c r="AP20" s="700" t="s">
        <v>201</v>
      </c>
      <c r="AQ20" s="1089" t="s">
        <v>202</v>
      </c>
      <c r="AR20" s="693" t="s">
        <v>204</v>
      </c>
      <c r="AS20" s="1087" t="s">
        <v>285</v>
      </c>
      <c r="AT20" s="1087" t="s">
        <v>259</v>
      </c>
      <c r="AU20" s="681" t="s">
        <v>274</v>
      </c>
      <c r="AV20" s="681" t="s">
        <v>261</v>
      </c>
      <c r="AW20" s="683" t="s">
        <v>286</v>
      </c>
      <c r="AX20" s="182"/>
    </row>
    <row r="21" spans="1:50" ht="250.5" customHeight="1" thickTop="1" x14ac:dyDescent="0.2">
      <c r="A21" s="182"/>
      <c r="B21" s="286"/>
      <c r="C21" s="287"/>
      <c r="D21" s="287"/>
      <c r="E21" s="287"/>
      <c r="F21" s="287"/>
      <c r="G21" s="701"/>
      <c r="H21" s="287"/>
      <c r="I21" s="288"/>
      <c r="J21" s="289"/>
      <c r="K21" s="290"/>
      <c r="L21" s="288"/>
      <c r="M21" s="287"/>
      <c r="N21" s="290"/>
      <c r="O21" s="288"/>
      <c r="P21" s="291"/>
      <c r="Q21" s="290"/>
      <c r="R21" s="288"/>
      <c r="S21" s="290"/>
      <c r="T21" s="288"/>
      <c r="U21" s="292"/>
      <c r="V21" s="182"/>
      <c r="W21" s="182"/>
      <c r="X21" s="182"/>
      <c r="Y21" s="182"/>
      <c r="Z21" s="182"/>
      <c r="AA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row>
    <row r="22" spans="1:50" ht="76.5" customHeight="1" x14ac:dyDescent="0.2">
      <c r="A22" s="182"/>
      <c r="B22" s="286"/>
      <c r="C22" s="287"/>
      <c r="D22" s="287"/>
      <c r="E22" s="287"/>
      <c r="F22" s="287"/>
      <c r="G22" s="287"/>
      <c r="H22" s="287"/>
      <c r="I22" s="288"/>
      <c r="J22" s="289"/>
      <c r="K22" s="290"/>
      <c r="L22" s="288"/>
      <c r="M22" s="287"/>
      <c r="N22" s="290"/>
      <c r="O22" s="288"/>
      <c r="P22" s="291"/>
      <c r="Q22" s="290"/>
      <c r="R22" s="288"/>
      <c r="S22" s="290"/>
      <c r="T22" s="288"/>
      <c r="U22" s="29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row>
    <row r="23" spans="1:50" ht="30" customHeight="1" x14ac:dyDescent="0.2">
      <c r="A23" s="182"/>
      <c r="B23" s="1622" t="s">
        <v>209</v>
      </c>
      <c r="C23" s="1622"/>
      <c r="D23" s="1622"/>
      <c r="E23" s="1622"/>
      <c r="F23" s="1622"/>
      <c r="G23" s="1622"/>
      <c r="H23" s="1622"/>
      <c r="I23" s="182"/>
      <c r="J23" s="182"/>
      <c r="K23" s="182"/>
      <c r="L23" s="182"/>
      <c r="M23" s="182"/>
      <c r="N23" s="182"/>
      <c r="O23" s="182"/>
      <c r="P23" s="182"/>
      <c r="Q23" s="182"/>
      <c r="R23" s="182"/>
      <c r="S23" s="182"/>
      <c r="T23" s="182"/>
      <c r="U23" s="1514"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row>
    <row r="24" spans="1:50" ht="33.75" customHeight="1" x14ac:dyDescent="0.2">
      <c r="A24" s="182"/>
      <c r="B24" s="1108" t="s">
        <v>210</v>
      </c>
      <c r="C24" s="1622" t="s">
        <v>211</v>
      </c>
      <c r="D24" s="1622"/>
      <c r="E24" s="1622"/>
      <c r="F24" s="1622"/>
      <c r="G24" s="1622"/>
      <c r="H24" s="1622"/>
      <c r="I24" s="182"/>
      <c r="J24" s="182"/>
      <c r="K24" s="182"/>
      <c r="L24" s="182"/>
      <c r="M24" s="182"/>
      <c r="N24" s="182"/>
      <c r="O24" s="182"/>
      <c r="P24" s="182"/>
      <c r="Q24" s="182"/>
      <c r="R24" s="182"/>
      <c r="S24" s="182"/>
      <c r="T24" s="182"/>
      <c r="U24" s="1514"/>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270" customHeight="1" x14ac:dyDescent="0.2">
      <c r="A25" s="182"/>
      <c r="B25" s="1084" t="s">
        <v>287</v>
      </c>
      <c r="C25" s="1700" t="s">
        <v>288</v>
      </c>
      <c r="D25" s="1700"/>
      <c r="E25" s="1700"/>
      <c r="F25" s="1700"/>
      <c r="G25" s="1700"/>
      <c r="H25" s="1700"/>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107.25" customHeight="1" x14ac:dyDescent="0.2">
      <c r="A26" s="182"/>
      <c r="B26" s="1112" t="s">
        <v>312</v>
      </c>
      <c r="C26" s="1551" t="s">
        <v>1113</v>
      </c>
      <c r="D26" s="1551"/>
      <c r="E26" s="1551"/>
      <c r="F26" s="1551"/>
      <c r="G26" s="1551"/>
      <c r="H26" s="1551"/>
      <c r="I26" s="182"/>
      <c r="J26" s="182"/>
      <c r="K26" s="182"/>
      <c r="L26" s="182"/>
      <c r="M26" s="182"/>
      <c r="N26" s="182"/>
      <c r="O26" s="182"/>
      <c r="P26" s="182"/>
      <c r="Q26" s="182"/>
      <c r="R26" s="182"/>
      <c r="S26" s="182"/>
      <c r="T26" s="182"/>
      <c r="U26" s="182"/>
      <c r="V26" s="182"/>
      <c r="W26" s="182"/>
      <c r="X26" s="182"/>
      <c r="Y26" s="182"/>
      <c r="AI26" s="182"/>
      <c r="AJ26" s="182"/>
      <c r="AK26" s="182"/>
      <c r="AL26" s="182"/>
      <c r="AM26" s="182"/>
      <c r="AN26" s="182"/>
      <c r="AO26" s="182"/>
      <c r="AP26" s="182"/>
      <c r="AQ26" s="182"/>
      <c r="AR26" s="182"/>
      <c r="AS26" s="182"/>
      <c r="AT26" s="182"/>
      <c r="AU26" s="182"/>
      <c r="AV26" s="182"/>
      <c r="AW26" s="182"/>
    </row>
    <row r="27" spans="1:50" x14ac:dyDescent="0.2">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AI27" s="182"/>
      <c r="AJ27" s="182"/>
      <c r="AK27" s="182"/>
      <c r="AL27" s="182"/>
      <c r="AM27" s="182"/>
      <c r="AN27" s="182"/>
      <c r="AO27" s="182"/>
      <c r="AP27" s="182"/>
      <c r="AQ27" s="182"/>
      <c r="AR27" s="182"/>
      <c r="AS27" s="182"/>
      <c r="AT27" s="182"/>
      <c r="AU27" s="182"/>
      <c r="AV27" s="182"/>
      <c r="AW27" s="182"/>
    </row>
    <row r="28" spans="1:50" x14ac:dyDescent="0.2">
      <c r="A28" s="182"/>
      <c r="B28" s="182"/>
      <c r="C28" s="182"/>
      <c r="D28" s="182"/>
      <c r="E28" s="182"/>
      <c r="F28" s="182"/>
      <c r="G28" s="182"/>
      <c r="H28" s="182"/>
      <c r="I28" s="182"/>
      <c r="J28" s="182"/>
      <c r="K28" s="182"/>
      <c r="L28" s="182"/>
      <c r="M28" s="182"/>
      <c r="N28" s="182"/>
      <c r="O28" s="182"/>
      <c r="P28" s="182"/>
      <c r="Q28" s="182"/>
      <c r="R28" s="182"/>
      <c r="S28" s="182"/>
      <c r="T28" s="182"/>
      <c r="AI28" s="182"/>
      <c r="AJ28" s="182"/>
      <c r="AK28" s="182"/>
      <c r="AL28" s="182"/>
      <c r="AM28" s="182"/>
      <c r="AN28" s="182"/>
      <c r="AO28" s="182"/>
      <c r="AP28" s="182"/>
      <c r="AQ28" s="182"/>
      <c r="AR28" s="182"/>
      <c r="AS28" s="182"/>
      <c r="AT28" s="182"/>
      <c r="AU28" s="182"/>
      <c r="AV28" s="182"/>
      <c r="AW28" s="182"/>
    </row>
    <row r="29" spans="1:50" x14ac:dyDescent="0.2">
      <c r="A29" s="182"/>
      <c r="B29" s="182"/>
      <c r="C29" s="182"/>
      <c r="D29" s="182"/>
      <c r="E29" s="182"/>
      <c r="F29" s="182"/>
      <c r="G29" s="182"/>
      <c r="H29" s="182"/>
      <c r="I29" s="182"/>
      <c r="J29" s="182"/>
      <c r="K29" s="182"/>
      <c r="L29" s="182"/>
      <c r="M29" s="182"/>
      <c r="N29" s="182"/>
      <c r="O29" s="182"/>
      <c r="P29" s="182"/>
      <c r="Q29" s="182"/>
      <c r="R29" s="182"/>
      <c r="S29" s="182"/>
      <c r="T29" s="182"/>
      <c r="AI29" s="182"/>
      <c r="AJ29" s="182"/>
      <c r="AK29" s="182"/>
      <c r="AL29" s="182"/>
      <c r="AM29" s="182"/>
      <c r="AN29" s="182"/>
      <c r="AO29" s="182"/>
      <c r="AP29" s="182"/>
      <c r="AQ29" s="182"/>
      <c r="AR29" s="182"/>
      <c r="AS29" s="182"/>
      <c r="AT29" s="182"/>
      <c r="AU29" s="182"/>
      <c r="AV29" s="182"/>
      <c r="AW29" s="182"/>
    </row>
    <row r="30" spans="1:50" x14ac:dyDescent="0.2">
      <c r="A30" s="182"/>
      <c r="B30" s="182"/>
      <c r="C30" s="182"/>
      <c r="D30" s="182"/>
      <c r="E30" s="182"/>
      <c r="F30" s="182"/>
      <c r="G30" s="182"/>
      <c r="H30" s="182"/>
      <c r="I30" s="182"/>
      <c r="J30" s="182"/>
      <c r="K30" s="182"/>
      <c r="L30" s="182"/>
      <c r="M30" s="182"/>
      <c r="N30" s="182"/>
      <c r="O30" s="182"/>
      <c r="P30" s="182"/>
      <c r="Q30" s="182"/>
      <c r="R30" s="182"/>
      <c r="S30" s="182"/>
      <c r="T30" s="182"/>
      <c r="AI30" s="182"/>
      <c r="AJ30" s="182"/>
      <c r="AK30" s="182"/>
      <c r="AL30" s="182"/>
      <c r="AM30" s="182"/>
      <c r="AN30" s="182"/>
      <c r="AO30" s="182"/>
      <c r="AP30" s="182"/>
      <c r="AQ30" s="182"/>
      <c r="AR30" s="182"/>
      <c r="AS30" s="182"/>
      <c r="AT30" s="182"/>
      <c r="AU30" s="182"/>
      <c r="AV30" s="182"/>
      <c r="AW30" s="182"/>
    </row>
    <row r="31" spans="1:50" x14ac:dyDescent="0.2">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x14ac:dyDescent="0.2">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x14ac:dyDescent="0.2">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x14ac:dyDescent="0.2">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x14ac:dyDescent="0.2">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x14ac:dyDescent="0.2">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x14ac:dyDescent="0.2">
      <c r="A37" s="182"/>
      <c r="B37" s="182"/>
      <c r="C37" s="182"/>
      <c r="D37" s="182"/>
      <c r="E37" s="182"/>
      <c r="F37" s="182"/>
      <c r="G37" s="182"/>
      <c r="H37" s="182"/>
      <c r="I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ht="25.5" x14ac:dyDescent="0.25">
      <c r="A38" s="182"/>
      <c r="B38" s="1531" t="s">
        <v>214</v>
      </c>
      <c r="C38" s="1531"/>
      <c r="D38" s="1531"/>
      <c r="E38" s="1531"/>
      <c r="F38" s="1531"/>
      <c r="G38" s="294"/>
      <c r="H38" s="294"/>
      <c r="I38" s="294"/>
      <c r="J38" s="294"/>
      <c r="K38" s="458" t="s">
        <v>215</v>
      </c>
      <c r="L38" s="295"/>
      <c r="M38" s="296"/>
      <c r="N38" s="296"/>
      <c r="O38" s="296"/>
      <c r="P38" s="296"/>
      <c r="Q38" s="182"/>
      <c r="R38" s="182"/>
      <c r="S38" s="182"/>
      <c r="T38" s="182"/>
      <c r="AI38" s="182"/>
      <c r="AJ38" s="182"/>
      <c r="AK38" s="182"/>
      <c r="AL38" s="182"/>
      <c r="AM38" s="182"/>
      <c r="AN38" s="182"/>
      <c r="AO38" s="182"/>
      <c r="AP38" s="182"/>
      <c r="AQ38" s="182"/>
      <c r="AR38" s="182"/>
      <c r="AS38" s="182"/>
      <c r="AT38" s="182"/>
      <c r="AU38" s="182"/>
      <c r="AV38" s="182"/>
      <c r="AW38" s="182"/>
    </row>
    <row r="39" spans="1:49" ht="15.75" x14ac:dyDescent="0.25">
      <c r="B39" s="294"/>
      <c r="C39" s="294"/>
      <c r="D39" s="294"/>
      <c r="E39" s="294"/>
      <c r="F39" s="294"/>
      <c r="G39" s="294"/>
      <c r="H39" s="294"/>
      <c r="I39" s="294"/>
      <c r="J39" s="294"/>
      <c r="K39" s="294"/>
      <c r="L39" s="294"/>
      <c r="M39" s="294"/>
      <c r="N39" s="294"/>
      <c r="O39" s="294"/>
      <c r="P39" s="294"/>
      <c r="AI39" s="182"/>
      <c r="AJ39" s="182"/>
      <c r="AK39" s="182"/>
      <c r="AL39" s="182"/>
      <c r="AM39" s="182"/>
      <c r="AN39" s="182"/>
      <c r="AO39" s="182"/>
      <c r="AP39" s="182"/>
      <c r="AQ39" s="182"/>
      <c r="AR39" s="182"/>
      <c r="AS39" s="182"/>
      <c r="AT39" s="182"/>
      <c r="AU39" s="182"/>
      <c r="AV39" s="182"/>
      <c r="AW39" s="182"/>
    </row>
    <row r="40" spans="1:49" ht="59.25" customHeight="1" x14ac:dyDescent="0.25">
      <c r="A40" s="182"/>
      <c r="B40" s="297"/>
      <c r="C40" s="298" t="s">
        <v>216</v>
      </c>
      <c r="D40" s="298" t="s">
        <v>217</v>
      </c>
      <c r="E40" s="299" t="s">
        <v>218</v>
      </c>
      <c r="F40" s="299" t="s">
        <v>219</v>
      </c>
      <c r="G40" s="182"/>
      <c r="H40" s="300"/>
      <c r="I40" s="294"/>
      <c r="J40" s="294"/>
      <c r="K40" s="301"/>
      <c r="L40" s="301"/>
      <c r="M40" s="298" t="s">
        <v>220</v>
      </c>
      <c r="N40" s="298" t="s">
        <v>221</v>
      </c>
      <c r="O40" s="30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72.75" customHeight="1" x14ac:dyDescent="0.25">
      <c r="A41" s="182"/>
      <c r="B41" s="303" t="s">
        <v>222</v>
      </c>
      <c r="C41" s="304" t="s">
        <v>223</v>
      </c>
      <c r="D41" s="305">
        <v>0.2</v>
      </c>
      <c r="E41" s="306">
        <v>0</v>
      </c>
      <c r="F41" s="306">
        <v>2</v>
      </c>
      <c r="G41" s="182"/>
      <c r="H41" s="300"/>
      <c r="I41" s="294"/>
      <c r="J41" s="294"/>
      <c r="K41" s="307" t="s">
        <v>224</v>
      </c>
      <c r="L41" s="308">
        <v>0.2</v>
      </c>
      <c r="M41" s="309" t="s">
        <v>225</v>
      </c>
      <c r="N41" s="310" t="s">
        <v>226</v>
      </c>
      <c r="O41" s="311"/>
      <c r="P41" s="182"/>
      <c r="Q41" s="182"/>
      <c r="R41" s="182"/>
      <c r="S41" s="182"/>
      <c r="T41" s="182"/>
      <c r="AI41" s="182"/>
      <c r="AJ41" s="182"/>
      <c r="AK41" s="182"/>
      <c r="AL41" s="182"/>
      <c r="AM41" s="182"/>
      <c r="AN41" s="182"/>
      <c r="AO41" s="182"/>
      <c r="AP41" s="182"/>
      <c r="AQ41" s="182"/>
      <c r="AR41" s="182"/>
      <c r="AS41" s="182"/>
      <c r="AT41" s="182"/>
      <c r="AU41" s="182"/>
      <c r="AV41" s="182"/>
      <c r="AW41" s="182"/>
    </row>
    <row r="42" spans="1:49" ht="84" customHeight="1" x14ac:dyDescent="0.25">
      <c r="A42" s="182"/>
      <c r="B42" s="312" t="s">
        <v>227</v>
      </c>
      <c r="C42" s="304" t="s">
        <v>157</v>
      </c>
      <c r="D42" s="305">
        <v>0.4</v>
      </c>
      <c r="E42" s="306">
        <v>3</v>
      </c>
      <c r="F42" s="306">
        <v>24</v>
      </c>
      <c r="G42" s="182"/>
      <c r="H42" s="300"/>
      <c r="I42" s="294"/>
      <c r="J42" s="294"/>
      <c r="K42" s="313" t="s">
        <v>161</v>
      </c>
      <c r="L42" s="314">
        <v>0.4</v>
      </c>
      <c r="M42" s="315" t="s">
        <v>228</v>
      </c>
      <c r="N42" s="316" t="s">
        <v>160</v>
      </c>
      <c r="O42" s="317"/>
      <c r="P42" s="182"/>
      <c r="Q42" s="182"/>
      <c r="R42" s="182"/>
      <c r="S42" s="182"/>
      <c r="T42" s="182"/>
      <c r="AI42" s="182"/>
      <c r="AJ42" s="182"/>
      <c r="AK42" s="182"/>
      <c r="AL42" s="182"/>
      <c r="AM42" s="182"/>
      <c r="AN42" s="182"/>
      <c r="AO42" s="182"/>
      <c r="AP42" s="182"/>
      <c r="AQ42" s="182"/>
      <c r="AR42" s="182"/>
      <c r="AS42" s="182"/>
      <c r="AT42" s="182"/>
      <c r="AU42" s="182"/>
      <c r="AV42" s="182"/>
      <c r="AW42" s="182"/>
    </row>
    <row r="43" spans="1:49" ht="57" customHeight="1" x14ac:dyDescent="0.25">
      <c r="A43" s="182"/>
      <c r="B43" s="318" t="s">
        <v>229</v>
      </c>
      <c r="C43" s="304" t="s">
        <v>230</v>
      </c>
      <c r="D43" s="305">
        <v>0.6</v>
      </c>
      <c r="E43" s="306">
        <v>25</v>
      </c>
      <c r="F43" s="306">
        <v>500</v>
      </c>
      <c r="G43" s="182"/>
      <c r="H43" s="300"/>
      <c r="I43" s="294"/>
      <c r="J43" s="294"/>
      <c r="K43" s="319" t="s">
        <v>231</v>
      </c>
      <c r="L43" s="320">
        <v>0.6</v>
      </c>
      <c r="M43" s="309" t="s">
        <v>232</v>
      </c>
      <c r="N43" s="321" t="s">
        <v>200</v>
      </c>
      <c r="O43" s="311"/>
      <c r="P43" s="182"/>
      <c r="Q43" s="182"/>
      <c r="R43" s="182"/>
      <c r="S43" s="182"/>
      <c r="T43" s="182"/>
      <c r="AI43" s="182"/>
      <c r="AJ43" s="182"/>
      <c r="AK43" s="182"/>
      <c r="AL43" s="182"/>
      <c r="AM43" s="182"/>
      <c r="AN43" s="182"/>
      <c r="AO43" s="182"/>
      <c r="AP43" s="182"/>
      <c r="AQ43" s="182"/>
      <c r="AR43" s="182"/>
      <c r="AS43" s="182"/>
      <c r="AT43" s="182"/>
      <c r="AU43" s="182"/>
      <c r="AV43" s="182"/>
      <c r="AW43" s="182"/>
    </row>
    <row r="44" spans="1:49" ht="67.5" customHeight="1" x14ac:dyDescent="0.25">
      <c r="A44" s="182"/>
      <c r="B44" s="322" t="s">
        <v>233</v>
      </c>
      <c r="C44" s="304" t="s">
        <v>198</v>
      </c>
      <c r="D44" s="305">
        <v>0.8</v>
      </c>
      <c r="E44" s="306">
        <v>501</v>
      </c>
      <c r="F44" s="306">
        <v>5000</v>
      </c>
      <c r="G44" s="182"/>
      <c r="H44" s="300"/>
      <c r="I44" s="294"/>
      <c r="J44" s="294"/>
      <c r="K44" s="323" t="s">
        <v>234</v>
      </c>
      <c r="L44" s="324">
        <v>0.8</v>
      </c>
      <c r="M44" s="309" t="s">
        <v>235</v>
      </c>
      <c r="N44" s="316" t="s">
        <v>236</v>
      </c>
      <c r="O44" s="311"/>
      <c r="P44" s="182"/>
      <c r="Q44" s="182"/>
      <c r="R44" s="182"/>
      <c r="S44" s="182"/>
      <c r="T44" s="182"/>
    </row>
    <row r="45" spans="1:49" ht="76.5" customHeight="1" x14ac:dyDescent="0.25">
      <c r="A45" s="182"/>
      <c r="B45" s="325" t="s">
        <v>237</v>
      </c>
      <c r="C45" s="304" t="s">
        <v>238</v>
      </c>
      <c r="D45" s="305">
        <v>1</v>
      </c>
      <c r="E45" s="306">
        <v>5001</v>
      </c>
      <c r="F45" s="306"/>
      <c r="G45" s="182"/>
      <c r="H45" s="300"/>
      <c r="I45" s="294"/>
      <c r="J45" s="294"/>
      <c r="K45" s="326" t="s">
        <v>239</v>
      </c>
      <c r="L45" s="327">
        <v>1</v>
      </c>
      <c r="M45" s="309" t="s">
        <v>240</v>
      </c>
      <c r="N45" s="321" t="s">
        <v>241</v>
      </c>
      <c r="O45" s="311"/>
      <c r="P45" s="182"/>
      <c r="Q45" s="182"/>
      <c r="R45" s="182"/>
      <c r="S45" s="182"/>
      <c r="T45" s="182"/>
    </row>
    <row r="46" spans="1:49" ht="16.5" thickBot="1" x14ac:dyDescent="0.3">
      <c r="A46" s="182"/>
      <c r="B46" s="294"/>
      <c r="C46" s="294"/>
      <c r="D46" s="294"/>
      <c r="E46" s="294"/>
      <c r="F46" s="294"/>
      <c r="G46" s="294"/>
      <c r="H46" s="294"/>
      <c r="I46" s="294"/>
      <c r="J46" s="294"/>
      <c r="K46" s="328"/>
      <c r="L46" s="328"/>
      <c r="M46" s="113" t="s">
        <v>159</v>
      </c>
      <c r="N46" s="114" t="s">
        <v>159</v>
      </c>
      <c r="O46" s="329"/>
      <c r="P46" s="329"/>
      <c r="Q46" s="182"/>
      <c r="R46" s="182"/>
      <c r="S46" s="182"/>
      <c r="T46" s="182"/>
    </row>
    <row r="47" spans="1:49" ht="15.75" x14ac:dyDescent="0.25">
      <c r="A47" s="182"/>
      <c r="B47" s="330"/>
      <c r="C47" s="294"/>
      <c r="D47" s="294"/>
      <c r="E47" s="294"/>
      <c r="F47" s="294"/>
      <c r="G47" s="294"/>
      <c r="H47" s="294"/>
      <c r="I47" s="294"/>
      <c r="J47" s="294"/>
      <c r="K47" s="331"/>
      <c r="L47" s="331"/>
      <c r="M47" s="331"/>
      <c r="N47" s="331"/>
      <c r="O47" s="331"/>
      <c r="P47" s="331"/>
      <c r="Q47" s="182"/>
      <c r="R47" s="182"/>
      <c r="S47" s="182"/>
      <c r="T47" s="182"/>
    </row>
    <row r="48" spans="1:49" x14ac:dyDescent="0.2">
      <c r="A48" s="182"/>
      <c r="B48" s="182"/>
      <c r="C48" s="182"/>
      <c r="D48" s="182"/>
      <c r="E48" s="182"/>
      <c r="F48" s="182"/>
      <c r="G48" s="182"/>
      <c r="H48" s="182"/>
      <c r="I48" s="182"/>
      <c r="J48" s="182"/>
      <c r="K48" s="182"/>
      <c r="L48" s="182"/>
      <c r="M48" s="182"/>
      <c r="N48" s="182"/>
      <c r="O48" s="182"/>
      <c r="P48" s="182"/>
      <c r="Q48" s="182"/>
      <c r="R48" s="182"/>
      <c r="S48" s="182"/>
      <c r="T48" s="182"/>
    </row>
    <row r="49" spans="1:20" ht="32.25" customHeight="1" x14ac:dyDescent="0.2">
      <c r="A49" s="182"/>
      <c r="B49" s="182"/>
      <c r="C49" s="182"/>
      <c r="D49" s="182"/>
      <c r="E49" s="182"/>
      <c r="F49" s="182"/>
      <c r="G49" s="182"/>
      <c r="H49" s="182"/>
      <c r="I49" s="182"/>
      <c r="J49" s="182"/>
      <c r="K49" s="182"/>
      <c r="L49" s="182"/>
      <c r="M49" s="182"/>
      <c r="N49" s="182"/>
      <c r="O49" s="182"/>
      <c r="P49" s="182"/>
      <c r="Q49" s="182"/>
      <c r="R49" s="182"/>
      <c r="S49" s="182"/>
      <c r="T49" s="182"/>
    </row>
    <row r="50" spans="1:20" ht="15" thickBot="1" x14ac:dyDescent="0.25">
      <c r="A50" s="182"/>
      <c r="B50" s="182"/>
      <c r="C50" s="182"/>
      <c r="D50" s="182"/>
      <c r="E50" s="182"/>
      <c r="F50" s="182"/>
      <c r="G50" s="182"/>
      <c r="H50" s="182"/>
      <c r="I50" s="182"/>
      <c r="J50" s="182"/>
      <c r="K50" s="182"/>
      <c r="L50" s="182"/>
      <c r="M50" s="182"/>
      <c r="N50" s="182"/>
      <c r="O50" s="182"/>
      <c r="P50" s="182"/>
      <c r="Q50" s="182"/>
      <c r="R50" s="182"/>
      <c r="S50" s="182"/>
      <c r="T50" s="182"/>
    </row>
    <row r="51" spans="1:20" ht="24.95" customHeight="1" x14ac:dyDescent="0.2">
      <c r="A51" s="182"/>
      <c r="B51" s="115"/>
      <c r="C51" s="115"/>
      <c r="D51" s="116"/>
      <c r="E51" s="1701" t="s">
        <v>242</v>
      </c>
      <c r="F51" s="1701"/>
      <c r="G51" s="1701"/>
      <c r="H51" s="1701"/>
      <c r="I51" s="1702"/>
      <c r="J51" s="182"/>
      <c r="K51" s="182"/>
      <c r="L51" s="182"/>
      <c r="M51" s="182"/>
      <c r="N51" s="182"/>
      <c r="O51" s="182"/>
      <c r="P51" s="182"/>
      <c r="Q51" s="182"/>
      <c r="R51" s="182"/>
      <c r="S51" s="182"/>
      <c r="T51" s="182"/>
    </row>
    <row r="52" spans="1:20" ht="24.95" customHeight="1" x14ac:dyDescent="0.2">
      <c r="A52" s="182"/>
      <c r="B52" s="117"/>
      <c r="C52" s="117"/>
      <c r="D52" s="118"/>
      <c r="E52" s="119">
        <v>0.2</v>
      </c>
      <c r="F52" s="119">
        <v>0.4</v>
      </c>
      <c r="G52" s="119">
        <v>0.6</v>
      </c>
      <c r="H52" s="119">
        <v>0.8</v>
      </c>
      <c r="I52" s="120">
        <v>1</v>
      </c>
      <c r="J52" s="182"/>
      <c r="K52" s="182"/>
      <c r="L52" s="182"/>
      <c r="M52" s="182"/>
      <c r="N52" s="182"/>
      <c r="O52" s="182"/>
      <c r="P52" s="182"/>
      <c r="Q52" s="182"/>
    </row>
    <row r="53" spans="1:20" ht="24.95" customHeight="1" x14ac:dyDescent="0.2">
      <c r="A53" s="182"/>
      <c r="B53" s="117"/>
      <c r="C53" s="117"/>
      <c r="D53" s="121"/>
      <c r="E53" s="333" t="s">
        <v>243</v>
      </c>
      <c r="F53" s="333" t="s">
        <v>161</v>
      </c>
      <c r="G53" s="333" t="s">
        <v>201</v>
      </c>
      <c r="H53" s="333" t="s">
        <v>244</v>
      </c>
      <c r="I53" s="702" t="s">
        <v>239</v>
      </c>
      <c r="J53" s="182"/>
      <c r="K53" s="182"/>
      <c r="L53" s="182"/>
      <c r="M53" s="182"/>
      <c r="N53" s="182"/>
      <c r="O53" s="182"/>
      <c r="P53" s="182"/>
      <c r="Q53" s="182"/>
    </row>
    <row r="54" spans="1:20" ht="24.95" customHeight="1" x14ac:dyDescent="0.2">
      <c r="A54" s="182"/>
      <c r="B54" s="1703" t="s">
        <v>217</v>
      </c>
      <c r="C54" s="123">
        <v>1</v>
      </c>
      <c r="D54" s="333" t="s">
        <v>237</v>
      </c>
      <c r="E54" s="336" t="s">
        <v>245</v>
      </c>
      <c r="F54" s="336" t="s">
        <v>245</v>
      </c>
      <c r="G54" s="336" t="s">
        <v>245</v>
      </c>
      <c r="H54" s="336" t="s">
        <v>245</v>
      </c>
      <c r="I54" s="337" t="s">
        <v>246</v>
      </c>
      <c r="J54" s="182"/>
      <c r="K54" s="182"/>
      <c r="L54" s="182"/>
      <c r="M54" s="182"/>
      <c r="N54" s="182"/>
      <c r="O54" s="182"/>
      <c r="P54" s="182"/>
      <c r="Q54" s="182"/>
    </row>
    <row r="55" spans="1:20" ht="24.95" customHeight="1" x14ac:dyDescent="0.2">
      <c r="A55" s="182"/>
      <c r="B55" s="1703"/>
      <c r="C55" s="123">
        <v>0.8</v>
      </c>
      <c r="D55" s="333" t="s">
        <v>233</v>
      </c>
      <c r="E55" s="338" t="s">
        <v>201</v>
      </c>
      <c r="F55" s="338" t="s">
        <v>201</v>
      </c>
      <c r="G55" s="336" t="s">
        <v>245</v>
      </c>
      <c r="H55" s="336" t="s">
        <v>245</v>
      </c>
      <c r="I55" s="337" t="s">
        <v>246</v>
      </c>
      <c r="J55" s="182"/>
      <c r="K55" s="182"/>
      <c r="L55" s="182"/>
      <c r="M55" s="182"/>
      <c r="N55" s="182"/>
      <c r="O55" s="182"/>
      <c r="P55" s="182"/>
      <c r="Q55" s="182"/>
    </row>
    <row r="56" spans="1:20" ht="24.95" customHeight="1" x14ac:dyDescent="0.2">
      <c r="A56" s="182"/>
      <c r="B56" s="1703"/>
      <c r="C56" s="123">
        <v>0.6</v>
      </c>
      <c r="D56" s="333" t="s">
        <v>229</v>
      </c>
      <c r="E56" s="338" t="s">
        <v>201</v>
      </c>
      <c r="F56" s="338" t="s">
        <v>201</v>
      </c>
      <c r="G56" s="338" t="s">
        <v>201</v>
      </c>
      <c r="H56" s="336" t="s">
        <v>245</v>
      </c>
      <c r="I56" s="337" t="s">
        <v>246</v>
      </c>
      <c r="J56" s="182"/>
      <c r="K56" s="182"/>
      <c r="L56" s="182"/>
      <c r="M56" s="182"/>
      <c r="N56" s="182"/>
      <c r="O56" s="182"/>
      <c r="P56" s="182"/>
      <c r="Q56" s="182"/>
    </row>
    <row r="57" spans="1:20" ht="24.95" customHeight="1" x14ac:dyDescent="0.2">
      <c r="A57" s="182"/>
      <c r="B57" s="1703"/>
      <c r="C57" s="123">
        <v>0.4</v>
      </c>
      <c r="D57" s="339" t="s">
        <v>227</v>
      </c>
      <c r="E57" s="340" t="s">
        <v>176</v>
      </c>
      <c r="F57" s="338" t="s">
        <v>201</v>
      </c>
      <c r="G57" s="338" t="s">
        <v>201</v>
      </c>
      <c r="H57" s="336" t="s">
        <v>245</v>
      </c>
      <c r="I57" s="335" t="s">
        <v>246</v>
      </c>
      <c r="J57" s="182"/>
      <c r="K57" s="182"/>
      <c r="L57" s="182"/>
      <c r="M57" s="182"/>
      <c r="N57" s="182"/>
      <c r="O57" s="182"/>
      <c r="P57" s="182"/>
      <c r="Q57" s="182"/>
    </row>
    <row r="58" spans="1:20" ht="24.95" customHeight="1" thickBot="1" x14ac:dyDescent="0.25">
      <c r="A58" s="182"/>
      <c r="B58" s="1704"/>
      <c r="C58" s="128">
        <v>0.2</v>
      </c>
      <c r="D58" s="341" t="s">
        <v>222</v>
      </c>
      <c r="E58" s="342" t="s">
        <v>176</v>
      </c>
      <c r="F58" s="342" t="s">
        <v>176</v>
      </c>
      <c r="G58" s="343" t="s">
        <v>201</v>
      </c>
      <c r="H58" s="344" t="s">
        <v>245</v>
      </c>
      <c r="I58" s="345" t="s">
        <v>246</v>
      </c>
      <c r="J58" s="182"/>
      <c r="K58" s="182"/>
      <c r="L58" s="182"/>
      <c r="M58" s="182"/>
      <c r="N58" s="182"/>
      <c r="O58" s="182"/>
      <c r="P58" s="182"/>
      <c r="Q58" s="182"/>
    </row>
    <row r="59" spans="1:20" x14ac:dyDescent="0.2">
      <c r="A59" s="182"/>
      <c r="B59" s="182"/>
      <c r="C59" s="182"/>
      <c r="D59" s="182"/>
      <c r="E59" s="182"/>
      <c r="F59" s="182"/>
      <c r="G59" s="182"/>
      <c r="H59" s="182"/>
      <c r="I59" s="182"/>
      <c r="J59" s="182"/>
      <c r="K59" s="182"/>
      <c r="L59" s="182"/>
      <c r="M59" s="182"/>
      <c r="N59" s="182"/>
      <c r="O59" s="182"/>
      <c r="P59" s="182"/>
      <c r="Q59" s="182"/>
    </row>
    <row r="60" spans="1:20" x14ac:dyDescent="0.2">
      <c r="A60" s="182"/>
      <c r="B60" s="182"/>
      <c r="C60" s="182"/>
      <c r="D60" s="182"/>
      <c r="E60" s="182"/>
      <c r="F60" s="182"/>
      <c r="G60" s="182"/>
      <c r="H60" s="182"/>
      <c r="I60" s="182"/>
      <c r="J60" s="182"/>
      <c r="K60" s="182"/>
      <c r="L60" s="182"/>
      <c r="M60" s="182"/>
      <c r="N60" s="182"/>
      <c r="O60" s="182"/>
      <c r="P60" s="182"/>
      <c r="Q60" s="182"/>
    </row>
    <row r="61" spans="1:20" x14ac:dyDescent="0.2">
      <c r="B61" s="182"/>
      <c r="C61" s="182"/>
      <c r="D61" s="182"/>
      <c r="E61" s="182"/>
      <c r="F61" s="182"/>
      <c r="G61" s="182"/>
      <c r="H61" s="182"/>
      <c r="I61" s="182"/>
      <c r="J61" s="182"/>
      <c r="K61" s="182"/>
      <c r="L61" s="182"/>
      <c r="M61" s="182"/>
      <c r="N61" s="182"/>
      <c r="O61" s="182"/>
      <c r="P61" s="182"/>
      <c r="Q61" s="182"/>
    </row>
  </sheetData>
  <mergeCells count="47">
    <mergeCell ref="B54:B58"/>
    <mergeCell ref="V15:V17"/>
    <mergeCell ref="C25:H25"/>
    <mergeCell ref="C26:H26"/>
    <mergeCell ref="B38:F38"/>
    <mergeCell ref="E51:I51"/>
    <mergeCell ref="B18:B20"/>
    <mergeCell ref="B23:H23"/>
    <mergeCell ref="U23:U24"/>
    <mergeCell ref="C24:H24"/>
    <mergeCell ref="I16:L16"/>
    <mergeCell ref="M16:T16"/>
    <mergeCell ref="H15:H17"/>
    <mergeCell ref="I15:T15"/>
    <mergeCell ref="U15:U17"/>
    <mergeCell ref="AS15:AS17"/>
    <mergeCell ref="AT15:AT17"/>
    <mergeCell ref="AU15:AU17"/>
    <mergeCell ref="AV15:AV17"/>
    <mergeCell ref="AW15:AW17"/>
    <mergeCell ref="W15:AJ15"/>
    <mergeCell ref="AK15:AR16"/>
    <mergeCell ref="Z16:Z17"/>
    <mergeCell ref="AA16:AA17"/>
    <mergeCell ref="AB16:AB17"/>
    <mergeCell ref="AC16:AC17"/>
    <mergeCell ref="AD16:AD17"/>
    <mergeCell ref="AE16:AE17"/>
    <mergeCell ref="AF16:AJ16"/>
    <mergeCell ref="W16:W17"/>
    <mergeCell ref="X16:X17"/>
    <mergeCell ref="Y16:Y17"/>
    <mergeCell ref="B12:D12"/>
    <mergeCell ref="E12:F12"/>
    <mergeCell ref="B13:D13"/>
    <mergeCell ref="E13:F13"/>
    <mergeCell ref="B15:B17"/>
    <mergeCell ref="C15:C17"/>
    <mergeCell ref="D15:D17"/>
    <mergeCell ref="E15:G16"/>
    <mergeCell ref="B3:C6"/>
    <mergeCell ref="D3:F4"/>
    <mergeCell ref="G3:H3"/>
    <mergeCell ref="G4:H4"/>
    <mergeCell ref="D5:F6"/>
    <mergeCell ref="G5:H5"/>
    <mergeCell ref="G6:H6"/>
  </mergeCells>
  <conditionalFormatting sqref="L18:L22">
    <cfRule type="containsText" dxfId="829" priority="48" operator="containsText" text="MUY BAJA">
      <formula>NOT(ISERROR(SEARCH("MUY BAJA",L18)))</formula>
    </cfRule>
    <cfRule type="containsText" dxfId="828" priority="49" operator="containsText" text="MUY ALTA">
      <formula>NOT(ISERROR(SEARCH("MUY ALTA",L18)))</formula>
    </cfRule>
    <cfRule type="containsText" dxfId="827" priority="50" operator="containsText" text="MUY ALTA ">
      <formula>NOT(ISERROR(SEARCH("MUY ALTA ",L18)))</formula>
    </cfRule>
    <cfRule type="containsText" dxfId="826" priority="51" operator="containsText" text="ALTA">
      <formula>NOT(ISERROR(SEARCH("ALTA",L18)))</formula>
    </cfRule>
    <cfRule type="containsText" dxfId="825" priority="52" operator="containsText" text="BAJA">
      <formula>NOT(ISERROR(SEARCH("BAJA",L18)))</formula>
    </cfRule>
    <cfRule type="containsText" dxfId="824" priority="53" operator="containsText" text="MUY BAJA">
      <formula>NOT(ISERROR(SEARCH("MUY BAJA",L18)))</formula>
    </cfRule>
    <cfRule type="containsText" dxfId="823" priority="54" operator="containsText" text="MEDIA">
      <formula>NOT(ISERROR(SEARCH("MEDIA",L18)))</formula>
    </cfRule>
  </conditionalFormatting>
  <conditionalFormatting sqref="O18:O22 R18:R22">
    <cfRule type="containsText" dxfId="822" priority="42" operator="containsText" text="CATASTRÓFICO">
      <formula>NOT(ISERROR(SEARCH("CATASTRÓFICO",O18)))</formula>
    </cfRule>
    <cfRule type="containsText" dxfId="821" priority="43" operator="containsText" text="CATASTROFICO">
      <formula>NOT(ISERROR(SEARCH("CATASTROFICO",O18)))</formula>
    </cfRule>
    <cfRule type="containsText" dxfId="820" priority="44" operator="containsText" text="MAYOR">
      <formula>NOT(ISERROR(SEARCH("MAYOR",O18)))</formula>
    </cfRule>
    <cfRule type="containsText" dxfId="819" priority="45" operator="containsText" text="MODERADO">
      <formula>NOT(ISERROR(SEARCH("MODERADO",O18)))</formula>
    </cfRule>
    <cfRule type="containsText" dxfId="818" priority="46" operator="containsText" text="MENOR">
      <formula>NOT(ISERROR(SEARCH("MENOR",O18)))</formula>
    </cfRule>
    <cfRule type="containsText" dxfId="817" priority="47" operator="containsText" text="LEVE">
      <formula>NOT(ISERROR(SEARCH("LEVE",O18)))</formula>
    </cfRule>
  </conditionalFormatting>
  <conditionalFormatting sqref="T18:T22">
    <cfRule type="containsText" dxfId="816" priority="37" operator="containsText" text="CATASTRÓFICO">
      <formula>NOT(ISERROR(SEARCH("CATASTRÓFICO",T18)))</formula>
    </cfRule>
    <cfRule type="containsText" dxfId="815" priority="38" operator="containsText" text="MAYOR">
      <formula>NOT(ISERROR(SEARCH("MAYOR",T18)))</formula>
    </cfRule>
    <cfRule type="containsText" dxfId="814" priority="39" operator="containsText" text="MODERADO">
      <formula>NOT(ISERROR(SEARCH("MODERADO",T18)))</formula>
    </cfRule>
    <cfRule type="containsText" dxfId="813" priority="40" operator="containsText" text="MENOR">
      <formula>NOT(ISERROR(SEARCH("MENOR",T18)))</formula>
    </cfRule>
    <cfRule type="containsText" dxfId="812" priority="41" operator="containsText" text="LEVE">
      <formula>NOT(ISERROR(SEARCH("LEVE",T18)))</formula>
    </cfRule>
  </conditionalFormatting>
  <conditionalFormatting sqref="O18:O22 R18:R22">
    <cfRule type="containsBlanks" dxfId="811" priority="36">
      <formula>LEN(TRIM(O18))=0</formula>
    </cfRule>
  </conditionalFormatting>
  <conditionalFormatting sqref="AM18:AM20">
    <cfRule type="containsText" dxfId="810" priority="30" operator="containsText" text="MUY ALTA ">
      <formula>NOT(ISERROR(SEARCH("MUY ALTA ",AM18)))</formula>
    </cfRule>
    <cfRule type="containsText" dxfId="809" priority="31" operator="containsText" text="ALTA">
      <formula>NOT(ISERROR(SEARCH("ALTA",AM18)))</formula>
    </cfRule>
    <cfRule type="containsText" dxfId="808" priority="32" operator="containsText" text="MEDIA">
      <formula>NOT(ISERROR(SEARCH("MEDIA",AM18)))</formula>
    </cfRule>
    <cfRule type="containsText" dxfId="807" priority="33" operator="containsText" text="BAJA">
      <formula>NOT(ISERROR(SEARCH("BAJA",AM18)))</formula>
    </cfRule>
    <cfRule type="containsText" dxfId="806" priority="34" operator="containsText" text="MUY BAJA">
      <formula>NOT(ISERROR(SEARCH("MUY BAJA",AM18)))</formula>
    </cfRule>
    <cfRule type="containsText" dxfId="805" priority="35" operator="containsText" text="MUY BAJA ">
      <formula>NOT(ISERROR(SEARCH("MUY BAJA ",AM18)))</formula>
    </cfRule>
  </conditionalFormatting>
  <conditionalFormatting sqref="AM19:AM20">
    <cfRule type="containsText" dxfId="804" priority="29" operator="containsText" text="MUY BAJA ">
      <formula>NOT(ISERROR(SEARCH("MUY BAJA ",AM19)))</formula>
    </cfRule>
  </conditionalFormatting>
  <conditionalFormatting sqref="AM18:AM20">
    <cfRule type="containsText" dxfId="803" priority="28" operator="containsText" text="MUY BAJA">
      <formula>NOT(ISERROR(SEARCH("MUY BAJA",AM18)))</formula>
    </cfRule>
  </conditionalFormatting>
  <conditionalFormatting sqref="AN18:AO20">
    <cfRule type="containsText" dxfId="802" priority="23" operator="containsText" text="CATASTRÓFICO">
      <formula>NOT(ISERROR(SEARCH("CATASTRÓFICO",AN18)))</formula>
    </cfRule>
    <cfRule type="containsText" dxfId="801" priority="24" operator="containsText" text="MAYOR">
      <formula>NOT(ISERROR(SEARCH("MAYOR",AN18)))</formula>
    </cfRule>
    <cfRule type="containsText" dxfId="800" priority="25" operator="containsText" text="MODERADO">
      <formula>NOT(ISERROR(SEARCH("MODERADO",AN18)))</formula>
    </cfRule>
    <cfRule type="containsText" dxfId="799" priority="26" operator="containsText" text="MENOR ">
      <formula>NOT(ISERROR(SEARCH("MENOR ",AN18)))</formula>
    </cfRule>
    <cfRule type="containsText" dxfId="798" priority="27" operator="containsText" text="LEVE">
      <formula>NOT(ISERROR(SEARCH("LEVE",AN18)))</formula>
    </cfRule>
  </conditionalFormatting>
  <conditionalFormatting sqref="AQ20">
    <cfRule type="containsText" dxfId="797" priority="18" operator="containsText" text="EXTREMO">
      <formula>NOT(ISERROR(SEARCH("EXTREMO",AQ20)))</formula>
    </cfRule>
    <cfRule type="containsText" dxfId="796" priority="19" operator="containsText" text="ALTO">
      <formula>NOT(ISERROR(SEARCH("ALTO",AQ20)))</formula>
    </cfRule>
    <cfRule type="containsText" dxfId="795" priority="20" operator="containsText" text="MODERADO">
      <formula>NOT(ISERROR(SEARCH("MODERADO",AQ20)))</formula>
    </cfRule>
    <cfRule type="containsText" dxfId="794" priority="21" operator="containsText" text="BAJO">
      <formula>NOT(ISERROR(SEARCH("BAJO",AQ20)))</formula>
    </cfRule>
    <cfRule type="containsText" dxfId="793" priority="22" operator="containsText" text="BAJO">
      <formula>NOT(ISERROR(SEARCH("BAJO",AQ20)))</formula>
    </cfRule>
  </conditionalFormatting>
  <conditionalFormatting sqref="U18">
    <cfRule type="containsText" dxfId="792" priority="13" operator="containsText" text="EXTREMO">
      <formula>NOT(ISERROR(SEARCH("EXTREMO",U18)))</formula>
    </cfRule>
    <cfRule type="containsText" dxfId="791" priority="14" operator="containsText" text="ALTO">
      <formula>NOT(ISERROR(SEARCH("ALTO",U18)))</formula>
    </cfRule>
    <cfRule type="containsText" dxfId="790" priority="15" operator="containsText" text="MODERADO">
      <formula>NOT(ISERROR(SEARCH("MODERADO",U18)))</formula>
    </cfRule>
    <cfRule type="containsText" dxfId="789" priority="16" operator="containsText" text="BAJO">
      <formula>NOT(ISERROR(SEARCH("BAJO",U18)))</formula>
    </cfRule>
    <cfRule type="containsText" dxfId="788" priority="17" operator="containsText" text="BAJO">
      <formula>NOT(ISERROR(SEARCH("BAJO",U18)))</formula>
    </cfRule>
  </conditionalFormatting>
  <conditionalFormatting sqref="AN18:AO20">
    <cfRule type="containsText" dxfId="787" priority="11" operator="containsText" text="MENOR">
      <formula>NOT(ISERROR(SEARCH("MENOR",AN18)))</formula>
    </cfRule>
    <cfRule type="containsText" dxfId="786" priority="12" operator="containsText" text="MENOR">
      <formula>NOT(ISERROR(SEARCH("MENOR",AN18)))</formula>
    </cfRule>
  </conditionalFormatting>
  <conditionalFormatting sqref="U23">
    <cfRule type="containsText" dxfId="785" priority="1" operator="containsText" text="EXTREMO">
      <formula>NOT(ISERROR(SEARCH("EXTREMO",U23)))</formula>
    </cfRule>
    <cfRule type="containsText" dxfId="784" priority="2" operator="containsText" text="ALTO">
      <formula>NOT(ISERROR(SEARCH("ALTO",U23)))</formula>
    </cfRule>
    <cfRule type="containsText" dxfId="783" priority="3" operator="containsText" text="MODERADO">
      <formula>NOT(ISERROR(SEARCH("MODERADO",U23)))</formula>
    </cfRule>
    <cfRule type="containsText" dxfId="782" priority="4" operator="containsText" text="BAJO">
      <formula>NOT(ISERROR(SEARCH("BAJO",U23)))</formula>
    </cfRule>
    <cfRule type="containsText" dxfId="781" priority="5" operator="containsText" text="BAJO">
      <formula>NOT(ISERROR(SEARCH("BAJO",U23)))</formula>
    </cfRule>
  </conditionalFormatting>
  <conditionalFormatting sqref="U19:U20">
    <cfRule type="containsText" dxfId="780" priority="6" operator="containsText" text="EXTREMO">
      <formula>NOT(ISERROR(SEARCH("EXTREMO",U19)))</formula>
    </cfRule>
    <cfRule type="containsText" dxfId="779" priority="7" operator="containsText" text="ALTO">
      <formula>NOT(ISERROR(SEARCH("ALTO",U19)))</formula>
    </cfRule>
    <cfRule type="containsText" dxfId="778" priority="8" operator="containsText" text="MODERADO">
      <formula>NOT(ISERROR(SEARCH("MODERADO",U19)))</formula>
    </cfRule>
    <cfRule type="containsText" dxfId="777" priority="9" operator="containsText" text="BAJO">
      <formula>NOT(ISERROR(SEARCH("BAJO",U19)))</formula>
    </cfRule>
    <cfRule type="containsText" dxfId="776" priority="10" operator="containsText" text="BAJO">
      <formula>NOT(ISERROR(SEARCH("BAJO",U19)))</formula>
    </cfRule>
  </conditionalFormatting>
  <dataValidations count="3">
    <dataValidation type="list" allowBlank="1" showInputMessage="1" showErrorMessage="1" sqref="J18:J20">
      <formula1>$C$41:$C$45</formula1>
    </dataValidation>
    <dataValidation type="list" allowBlank="1" showInputMessage="1" showErrorMessage="1" sqref="P18:P22">
      <formula1>$N$41:$N$46</formula1>
    </dataValidation>
    <dataValidation type="list" allowBlank="1" showInputMessage="1" showErrorMessage="1" sqref="M18:M22">
      <formula1>$M$41:$M$46</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CORRUPCIÓN\MANEJO\[MATRIZ RIESGOS GESTION 2025  MANEJO VF (1).xlsx]FORMULAS '!#REF!</xm:f>
          </x14:formula1>
          <xm:sqref>AR18:AR20 E18:E22 B18:C22 H18 AH18:AJ20 AF18:AF20 AD18:AD20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9"/>
  <sheetViews>
    <sheetView view="pageBreakPreview" topLeftCell="AD16" zoomScale="30" zoomScaleNormal="60" zoomScaleSheetLayoutView="30" zoomScalePageLayoutView="50" workbookViewId="0">
      <selection activeCell="AW20" sqref="AW20:AW21"/>
    </sheetView>
  </sheetViews>
  <sheetFormatPr baseColWidth="10" defaultColWidth="11" defaultRowHeight="14.25" x14ac:dyDescent="0.2"/>
  <cols>
    <col min="2" max="2" width="37.375" customWidth="1"/>
    <col min="3" max="3" width="16.125" customWidth="1"/>
    <col min="4" max="4" width="24.75" customWidth="1"/>
    <col min="5" max="5" width="26.5" customWidth="1"/>
    <col min="6" max="6" width="63" customWidth="1"/>
    <col min="7" max="7" width="46.875" customWidth="1"/>
    <col min="8" max="8" width="55.75" customWidth="1"/>
    <col min="9" max="9" width="24.75" customWidth="1"/>
    <col min="10" max="10" width="36.375" customWidth="1"/>
    <col min="11" max="11" width="21.5" customWidth="1"/>
    <col min="12" max="12" width="24.25" customWidth="1"/>
    <col min="13" max="13" width="28.125" customWidth="1"/>
    <col min="14" max="14" width="41.875" customWidth="1"/>
    <col min="15" max="15" width="30.75" customWidth="1"/>
    <col min="16" max="16" width="37.625" customWidth="1"/>
    <col min="17" max="17" width="13" customWidth="1"/>
    <col min="18" max="18" width="22.25" customWidth="1"/>
    <col min="19" max="19" width="18.5" customWidth="1"/>
    <col min="20" max="20" width="27.25" customWidth="1"/>
    <col min="21" max="21" width="24.625" customWidth="1"/>
    <col min="22" max="22" width="21.625" customWidth="1"/>
    <col min="23" max="23" width="24" customWidth="1"/>
    <col min="24" max="24" width="29" customWidth="1"/>
    <col min="25" max="25" width="29.625" customWidth="1"/>
    <col min="26" max="26" width="67.25" customWidth="1"/>
    <col min="27" max="27" width="111.125" customWidth="1"/>
    <col min="28" max="28" width="67.875" customWidth="1"/>
    <col min="29" max="29" width="53.875" customWidth="1"/>
    <col min="30" max="30" width="38.875" customWidth="1"/>
    <col min="31" max="31" width="23" customWidth="1"/>
    <col min="32" max="32" width="25.125" customWidth="1"/>
    <col min="33" max="33" width="20.375" customWidth="1"/>
    <col min="34" max="34" width="27.875" customWidth="1"/>
    <col min="35" max="35" width="29.5" customWidth="1"/>
    <col min="36" max="36" width="22.625" customWidth="1"/>
    <col min="37" max="37" width="23.5" customWidth="1"/>
    <col min="38" max="38" width="10.375" customWidth="1"/>
    <col min="39" max="39" width="18" customWidth="1"/>
    <col min="40" max="40" width="16.875" customWidth="1"/>
    <col min="41" max="41" width="9.875" customWidth="1"/>
    <col min="42" max="42" width="27.25" customWidth="1"/>
    <col min="43" max="43" width="26" customWidth="1"/>
    <col min="44" max="44" width="17" customWidth="1"/>
    <col min="45" max="45" width="74.875" customWidth="1"/>
    <col min="46" max="46" width="28.5" customWidth="1"/>
    <col min="47" max="47" width="17.625" customWidth="1"/>
    <col min="48" max="48" width="22" customWidth="1"/>
    <col min="49" max="49" width="59" customWidth="1"/>
  </cols>
  <sheetData>
    <row r="1" spans="1:50" x14ac:dyDescent="0.2">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2" spans="1:50"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row>
    <row r="3" spans="1:50"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row>
    <row r="4" spans="1:50"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row>
    <row r="5" spans="1:50" x14ac:dyDescent="0.2">
      <c r="A5" s="83"/>
      <c r="B5" s="83"/>
      <c r="C5" s="83"/>
      <c r="D5" s="83"/>
      <c r="E5" s="83"/>
      <c r="F5" s="83"/>
      <c r="G5" s="83"/>
      <c r="H5" s="83"/>
      <c r="I5" s="138"/>
      <c r="J5" s="138"/>
      <c r="K5" s="138"/>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row>
    <row r="6" spans="1:50" ht="54.75" customHeight="1" x14ac:dyDescent="0.2">
      <c r="A6" s="83"/>
      <c r="B6" s="1393"/>
      <c r="C6" s="1393"/>
      <c r="D6" s="1685" t="s">
        <v>92</v>
      </c>
      <c r="E6" s="1685"/>
      <c r="F6" s="1685"/>
      <c r="G6" s="1685"/>
      <c r="H6" s="621" t="s">
        <v>357</v>
      </c>
      <c r="I6" s="346"/>
      <c r="J6" s="346"/>
      <c r="K6" s="346"/>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row>
    <row r="7" spans="1:50" ht="54.75" customHeight="1" x14ac:dyDescent="0.2">
      <c r="A7" s="83"/>
      <c r="B7" s="1393"/>
      <c r="C7" s="1393"/>
      <c r="D7" s="1685"/>
      <c r="E7" s="1685"/>
      <c r="F7" s="1685"/>
      <c r="G7" s="1685"/>
      <c r="H7" s="622" t="s">
        <v>94</v>
      </c>
      <c r="I7" s="623"/>
      <c r="J7" s="623"/>
      <c r="K7" s="62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row>
    <row r="8" spans="1:50" ht="51.75" customHeight="1" x14ac:dyDescent="0.2">
      <c r="A8" s="83"/>
      <c r="B8" s="1393"/>
      <c r="C8" s="1393"/>
      <c r="D8" s="1685" t="s">
        <v>95</v>
      </c>
      <c r="E8" s="1685"/>
      <c r="F8" s="1685"/>
      <c r="G8" s="1685"/>
      <c r="H8" s="622" t="s">
        <v>96</v>
      </c>
      <c r="I8" s="623"/>
      <c r="J8" s="623"/>
      <c r="K8" s="62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row>
    <row r="9" spans="1:50" ht="69" customHeight="1" x14ac:dyDescent="0.2">
      <c r="A9" s="83"/>
      <c r="B9" s="1393"/>
      <c r="C9" s="1393"/>
      <c r="D9" s="1685"/>
      <c r="E9" s="1685"/>
      <c r="F9" s="1685"/>
      <c r="G9" s="1685"/>
      <c r="H9" s="628" t="s">
        <v>97</v>
      </c>
      <c r="I9" s="456"/>
      <c r="J9" s="456"/>
      <c r="K9" s="456"/>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row>
    <row r="10" spans="1:50" x14ac:dyDescent="0.2">
      <c r="A10" s="83"/>
      <c r="B10" s="83"/>
      <c r="C10" s="83"/>
      <c r="D10" s="83"/>
      <c r="E10" s="83"/>
      <c r="F10" s="83"/>
      <c r="G10" s="83"/>
      <c r="H10" s="83"/>
      <c r="I10" s="138"/>
      <c r="J10" s="138"/>
      <c r="K10" s="138"/>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row>
    <row r="11" spans="1:50" x14ac:dyDescent="0.2">
      <c r="A11" s="83"/>
      <c r="B11" s="145"/>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row>
    <row r="12" spans="1:50" x14ac:dyDescent="0.2">
      <c r="A12" s="83"/>
      <c r="B12" s="145"/>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row>
    <row r="13" spans="1:50" x14ac:dyDescent="0.2">
      <c r="A13" s="83"/>
      <c r="B13" s="145"/>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row>
    <row r="14" spans="1:50" ht="66" customHeight="1" x14ac:dyDescent="0.2">
      <c r="A14" s="83"/>
      <c r="B14" s="1392" t="s">
        <v>98</v>
      </c>
      <c r="C14" s="1392"/>
      <c r="D14" s="1392"/>
      <c r="E14" s="1392"/>
      <c r="F14" s="1069" t="s">
        <v>99</v>
      </c>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row>
    <row r="15" spans="1:50" ht="37.5" customHeight="1" x14ac:dyDescent="0.2">
      <c r="A15" s="83"/>
      <c r="B15" s="1392" t="s">
        <v>247</v>
      </c>
      <c r="C15" s="1392"/>
      <c r="D15" s="1392"/>
      <c r="E15" s="1392"/>
      <c r="F15" s="1070">
        <v>1</v>
      </c>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row>
    <row r="16" spans="1:50" ht="57" customHeight="1" thickBot="1" x14ac:dyDescent="0.4">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201"/>
      <c r="AA16" s="182"/>
      <c r="AB16" s="182"/>
      <c r="AC16" s="182"/>
      <c r="AD16" s="182"/>
      <c r="AE16" s="182"/>
      <c r="AF16" s="182"/>
      <c r="AG16" s="182"/>
      <c r="AH16" s="182"/>
      <c r="AI16" s="182"/>
      <c r="AJ16" s="182"/>
      <c r="AK16" s="182"/>
      <c r="AL16" s="182"/>
      <c r="AM16" s="182"/>
      <c r="AN16" s="182"/>
      <c r="AO16" s="182"/>
      <c r="AP16" s="182"/>
      <c r="AQ16" s="182"/>
      <c r="AR16" s="182"/>
      <c r="AS16" s="182"/>
      <c r="AT16" s="83"/>
      <c r="AU16" s="83"/>
      <c r="AV16" s="83"/>
      <c r="AW16" s="83"/>
      <c r="AX16" s="83"/>
    </row>
    <row r="17" spans="1:50" ht="28.5" customHeight="1" thickBot="1" x14ac:dyDescent="0.25">
      <c r="A17" s="83"/>
      <c r="B17" s="1754" t="s">
        <v>100</v>
      </c>
      <c r="C17" s="1756" t="s">
        <v>101</v>
      </c>
      <c r="D17" s="1754" t="s">
        <v>102</v>
      </c>
      <c r="E17" s="1758" t="s">
        <v>103</v>
      </c>
      <c r="F17" s="1759"/>
      <c r="G17" s="1760"/>
      <c r="H17" s="1732" t="s">
        <v>104</v>
      </c>
      <c r="I17" s="1741" t="s">
        <v>105</v>
      </c>
      <c r="J17" s="1742"/>
      <c r="K17" s="1742"/>
      <c r="L17" s="1742"/>
      <c r="M17" s="1742"/>
      <c r="N17" s="1742"/>
      <c r="O17" s="1742"/>
      <c r="P17" s="1742"/>
      <c r="Q17" s="1742"/>
      <c r="R17" s="1742"/>
      <c r="S17" s="1742"/>
      <c r="T17" s="1743"/>
      <c r="U17" s="1744" t="s">
        <v>106</v>
      </c>
      <c r="V17" s="1699" t="s">
        <v>107</v>
      </c>
      <c r="W17" s="1691" t="s">
        <v>108</v>
      </c>
      <c r="X17" s="1692"/>
      <c r="Y17" s="1692"/>
      <c r="Z17" s="1692"/>
      <c r="AA17" s="1692"/>
      <c r="AB17" s="1692"/>
      <c r="AC17" s="1693"/>
      <c r="AD17" s="1693"/>
      <c r="AE17" s="1693"/>
      <c r="AF17" s="1693"/>
      <c r="AG17" s="1693"/>
      <c r="AH17" s="1693"/>
      <c r="AI17" s="1693"/>
      <c r="AJ17" s="1693"/>
      <c r="AK17" s="1746" t="s">
        <v>109</v>
      </c>
      <c r="AL17" s="1747"/>
      <c r="AM17" s="1747"/>
      <c r="AN17" s="1747"/>
      <c r="AO17" s="1747"/>
      <c r="AP17" s="1747"/>
      <c r="AQ17" s="1747"/>
      <c r="AR17" s="1748"/>
      <c r="AS17" s="1720" t="s">
        <v>110</v>
      </c>
      <c r="AT17" s="1720" t="s">
        <v>111</v>
      </c>
      <c r="AU17" s="1720" t="s">
        <v>112</v>
      </c>
      <c r="AV17" s="1720" t="s">
        <v>113</v>
      </c>
      <c r="AW17" s="1720" t="s">
        <v>114</v>
      </c>
      <c r="AX17" s="83"/>
    </row>
    <row r="18" spans="1:50" ht="32.25" customHeight="1" thickBot="1" x14ac:dyDescent="0.25">
      <c r="A18" s="83"/>
      <c r="B18" s="1755"/>
      <c r="C18" s="1757"/>
      <c r="D18" s="1755"/>
      <c r="E18" s="1761"/>
      <c r="F18" s="1762"/>
      <c r="G18" s="1763"/>
      <c r="H18" s="1733"/>
      <c r="I18" s="1740" t="s">
        <v>115</v>
      </c>
      <c r="J18" s="1740"/>
      <c r="K18" s="1740"/>
      <c r="L18" s="1740"/>
      <c r="M18" s="1741" t="s">
        <v>116</v>
      </c>
      <c r="N18" s="1742"/>
      <c r="O18" s="1742"/>
      <c r="P18" s="1742"/>
      <c r="Q18" s="1742"/>
      <c r="R18" s="1742"/>
      <c r="S18" s="1742"/>
      <c r="T18" s="1743"/>
      <c r="U18" s="1745"/>
      <c r="V18" s="1697"/>
      <c r="W18" s="1697" t="s">
        <v>117</v>
      </c>
      <c r="X18" s="1697" t="s">
        <v>118</v>
      </c>
      <c r="Y18" s="1697" t="s">
        <v>119</v>
      </c>
      <c r="Z18" s="1694" t="s">
        <v>120</v>
      </c>
      <c r="AA18" s="1752" t="s">
        <v>121</v>
      </c>
      <c r="AB18" s="1753" t="s">
        <v>122</v>
      </c>
      <c r="AC18" s="1738" t="s">
        <v>123</v>
      </c>
      <c r="AD18" s="1734" t="s">
        <v>124</v>
      </c>
      <c r="AE18" s="1736" t="s">
        <v>125</v>
      </c>
      <c r="AF18" s="1718" t="s">
        <v>126</v>
      </c>
      <c r="AG18" s="1719"/>
      <c r="AH18" s="1719"/>
      <c r="AI18" s="1719"/>
      <c r="AJ18" s="1719"/>
      <c r="AK18" s="1749"/>
      <c r="AL18" s="1750"/>
      <c r="AM18" s="1750"/>
      <c r="AN18" s="1750"/>
      <c r="AO18" s="1750"/>
      <c r="AP18" s="1750"/>
      <c r="AQ18" s="1750"/>
      <c r="AR18" s="1751"/>
      <c r="AS18" s="1721"/>
      <c r="AT18" s="1721"/>
      <c r="AU18" s="1721"/>
      <c r="AV18" s="1721"/>
      <c r="AW18" s="1721"/>
      <c r="AX18" s="83"/>
    </row>
    <row r="19" spans="1:50" ht="173.25" customHeight="1" x14ac:dyDescent="0.3">
      <c r="A19" s="83"/>
      <c r="B19" s="1755"/>
      <c r="C19" s="1757"/>
      <c r="D19" s="1755"/>
      <c r="E19" s="185" t="s">
        <v>127</v>
      </c>
      <c r="F19" s="185" t="s">
        <v>128</v>
      </c>
      <c r="G19" s="185" t="s">
        <v>129</v>
      </c>
      <c r="H19" s="1733"/>
      <c r="I19" s="186" t="s">
        <v>130</v>
      </c>
      <c r="J19" s="187" t="s">
        <v>131</v>
      </c>
      <c r="K19" s="188" t="s">
        <v>132</v>
      </c>
      <c r="L19" s="189" t="s">
        <v>133</v>
      </c>
      <c r="M19" s="185" t="s">
        <v>134</v>
      </c>
      <c r="N19" s="188" t="s">
        <v>135</v>
      </c>
      <c r="O19" s="188" t="s">
        <v>136</v>
      </c>
      <c r="P19" s="188" t="s">
        <v>137</v>
      </c>
      <c r="Q19" s="190" t="s">
        <v>135</v>
      </c>
      <c r="R19" s="191" t="s">
        <v>138</v>
      </c>
      <c r="S19" s="192" t="s">
        <v>139</v>
      </c>
      <c r="T19" s="193" t="s">
        <v>140</v>
      </c>
      <c r="U19" s="1745"/>
      <c r="V19" s="1697"/>
      <c r="W19" s="1697"/>
      <c r="X19" s="1697"/>
      <c r="Y19" s="1697"/>
      <c r="Z19" s="1694"/>
      <c r="AA19" s="1752"/>
      <c r="AB19" s="1753"/>
      <c r="AC19" s="1739"/>
      <c r="AD19" s="1735"/>
      <c r="AE19" s="1737"/>
      <c r="AF19" s="194" t="s">
        <v>141</v>
      </c>
      <c r="AG19" s="184" t="s">
        <v>142</v>
      </c>
      <c r="AH19" s="184" t="s">
        <v>143</v>
      </c>
      <c r="AI19" s="184" t="s">
        <v>144</v>
      </c>
      <c r="AJ19" s="184" t="s">
        <v>123</v>
      </c>
      <c r="AK19" s="161" t="s">
        <v>145</v>
      </c>
      <c r="AL19" s="161"/>
      <c r="AM19" s="162" t="s">
        <v>146</v>
      </c>
      <c r="AN19" s="161" t="s">
        <v>147</v>
      </c>
      <c r="AO19" s="161"/>
      <c r="AP19" s="162" t="s">
        <v>148</v>
      </c>
      <c r="AQ19" s="162" t="s">
        <v>149</v>
      </c>
      <c r="AR19" s="163" t="s">
        <v>150</v>
      </c>
      <c r="AS19" s="1721"/>
      <c r="AT19" s="1721"/>
      <c r="AU19" s="1721"/>
      <c r="AV19" s="1721"/>
      <c r="AW19" s="1721"/>
      <c r="AX19" s="83"/>
    </row>
    <row r="20" spans="1:50" ht="290.25" customHeight="1" x14ac:dyDescent="0.2">
      <c r="A20" s="83"/>
      <c r="B20" s="1706" t="s">
        <v>12</v>
      </c>
      <c r="C20" s="1706" t="s">
        <v>152</v>
      </c>
      <c r="D20" s="1706">
        <v>1</v>
      </c>
      <c r="E20" s="1706" t="s">
        <v>153</v>
      </c>
      <c r="F20" s="1706" t="s">
        <v>358</v>
      </c>
      <c r="G20" s="1709" t="s">
        <v>359</v>
      </c>
      <c r="H20" s="1706" t="s">
        <v>156</v>
      </c>
      <c r="I20" s="1729">
        <v>365</v>
      </c>
      <c r="J20" s="1730" t="s">
        <v>223</v>
      </c>
      <c r="K20" s="1728">
        <v>0.6</v>
      </c>
      <c r="L20" s="1731" t="s">
        <v>229</v>
      </c>
      <c r="M20" s="1706" t="s">
        <v>159</v>
      </c>
      <c r="N20" s="1707" t="str">
        <f>+IF(M20="","",IF(M20="N/A","",IF(OR(M20=$M$42,M20=$N$42),$L$42,IF(OR(M20=$M$43,M20=$N$43),$L$43,IF(OR(M20=$M$44,M20=$N$44),$L$44,IF(OR(M20=$M$45,M20=$N$45),$L$45,IF(OR(M20=$M$46,M20=$N$46),$L$46)))))))</f>
        <v/>
      </c>
      <c r="O20" s="1708" t="str">
        <f>+IF(M20="","",IF(M20="N/A","",IF(OR(M20=$M$42,M20=$N$42),$K$42,IF(OR(M20=$M$43,M20=$N$43),$K$43,IF(OR(M20=$M$44,M20=$N$44),$K$44,IF(OR(M20=$M$45,M20=$N$45),$K$45,IF(OR(M20=$M$46,M20=$N$46),$K$46)))))))</f>
        <v/>
      </c>
      <c r="P20" s="1706" t="s">
        <v>236</v>
      </c>
      <c r="Q20" s="1707">
        <v>0.8</v>
      </c>
      <c r="R20" s="1708" t="s">
        <v>244</v>
      </c>
      <c r="S20" s="1728">
        <f>+IF(N20="",Q20,IF(Q20="",N20,IF(N20&gt;Q20,N20,Q20)))</f>
        <v>0.8</v>
      </c>
      <c r="T20" s="1708" t="str">
        <f>+IF(S20="","",IF(S20=$L$42,$K$42,IF(S20=$L$43,$K$43,IF(S20=$L$44,$K$44,IF(S20=$L$45,$K$45,IF(S20=$L$46,$K$46))))))</f>
        <v xml:space="preserve">Mayor </v>
      </c>
      <c r="U20" s="1727" t="s">
        <v>202</v>
      </c>
      <c r="V20" s="196">
        <v>1</v>
      </c>
      <c r="W20" s="1709" t="s">
        <v>292</v>
      </c>
      <c r="X20" s="197" t="s">
        <v>360</v>
      </c>
      <c r="Y20" s="196" t="s">
        <v>305</v>
      </c>
      <c r="Z20" s="195" t="s">
        <v>361</v>
      </c>
      <c r="AA20" s="166" t="s">
        <v>362</v>
      </c>
      <c r="AB20" s="166" t="s">
        <v>363</v>
      </c>
      <c r="AC20" s="166" t="s">
        <v>364</v>
      </c>
      <c r="AD20" s="196" t="s">
        <v>171</v>
      </c>
      <c r="AE20" s="196" t="str">
        <f>IF(OR(AD20="Preventivo",AD20="Detectivo"),"Probabilidad",IF(AD20="Correctivo","Impacto",""))</f>
        <v>Probabilidad</v>
      </c>
      <c r="AF20" s="196" t="s">
        <v>172</v>
      </c>
      <c r="AG20" s="196" t="str">
        <f>IF(AND(AD20="Preventivo",AF20="Automático"),"50%",IF(AND(AD20="Preventivo",AF20="Manual"),"40%",IF(AND(AD20="Detectivo",AF20="Automático"),"40%",IF(AND(AD20="Detectivo",AF20="Manual"),"30%",IF(AND(AD20="Correctivo",AF20="Automático"),"35%",IF(AND(AD20="Correctivo",AF20="Manual"),"25%",""))))))</f>
        <v>30%</v>
      </c>
      <c r="AH20" s="196" t="s">
        <v>173</v>
      </c>
      <c r="AI20" s="196" t="s">
        <v>174</v>
      </c>
      <c r="AJ20" s="196" t="s">
        <v>175</v>
      </c>
      <c r="AK20" s="198">
        <f>IFERROR(IF(AE20="Probabilidad",(K20-(+K20*AG20)),IF(AE20="Impacto",KK20,"")),"")</f>
        <v>0.42</v>
      </c>
      <c r="AL20" s="198">
        <f>+AK20</f>
        <v>0.42</v>
      </c>
      <c r="AM20" s="199" t="str">
        <f>IFERROR(IF(AK20="","",IF(AK20&lt;=0.2,"Muy Baja",IF(AK20&lt;=0.4,"Baja",IF(AK20&lt;=0.6,"Media",IF(AK20&lt;=0.8,"Alta","Muy Alta"))))),"")</f>
        <v>Media</v>
      </c>
      <c r="AN20" s="164">
        <f>IF(AE20='FORMULAS '!$G$60,S20-(S20*AG20),S20)</f>
        <v>0.8</v>
      </c>
      <c r="AO20" s="164">
        <f>+AN20</f>
        <v>0.8</v>
      </c>
      <c r="AP20" s="206" t="s">
        <v>234</v>
      </c>
      <c r="AQ20" s="202" t="s">
        <v>245</v>
      </c>
      <c r="AR20" s="1727" t="s">
        <v>204</v>
      </c>
      <c r="AS20" s="1709" t="s">
        <v>365</v>
      </c>
      <c r="AT20" s="1709" t="s">
        <v>366</v>
      </c>
      <c r="AU20" s="1709" t="s">
        <v>274</v>
      </c>
      <c r="AV20" s="1710" t="s">
        <v>312</v>
      </c>
      <c r="AW20" s="1705" t="s">
        <v>367</v>
      </c>
      <c r="AX20" s="83"/>
    </row>
    <row r="21" spans="1:50" ht="250.5" customHeight="1" x14ac:dyDescent="0.2">
      <c r="A21" s="83"/>
      <c r="B21" s="1706"/>
      <c r="C21" s="1706"/>
      <c r="D21" s="1706"/>
      <c r="E21" s="1706"/>
      <c r="F21" s="1706"/>
      <c r="G21" s="1709"/>
      <c r="H21" s="1706"/>
      <c r="I21" s="1729"/>
      <c r="J21" s="1730"/>
      <c r="K21" s="1728"/>
      <c r="L21" s="1731"/>
      <c r="M21" s="1706"/>
      <c r="N21" s="1707"/>
      <c r="O21" s="1708"/>
      <c r="P21" s="1706"/>
      <c r="Q21" s="1707"/>
      <c r="R21" s="1708"/>
      <c r="S21" s="1728"/>
      <c r="T21" s="1708"/>
      <c r="U21" s="1727"/>
      <c r="V21" s="196">
        <v>2</v>
      </c>
      <c r="W21" s="1709"/>
      <c r="X21" s="197" t="s">
        <v>368</v>
      </c>
      <c r="Y21" s="165" t="s">
        <v>369</v>
      </c>
      <c r="Z21" s="200" t="s">
        <v>370</v>
      </c>
      <c r="AA21" s="165" t="s">
        <v>371</v>
      </c>
      <c r="AB21" s="165" t="s">
        <v>372</v>
      </c>
      <c r="AC21" s="166" t="s">
        <v>373</v>
      </c>
      <c r="AD21" s="196" t="s">
        <v>284</v>
      </c>
      <c r="AE21" s="196" t="str">
        <f>IF(OR(AD21="Preventivo",AD21="Detectivo"),"Probabilidad",IF(AD21="Correctivo","Impacto",""))</f>
        <v>Impacto</v>
      </c>
      <c r="AF21" s="196" t="s">
        <v>172</v>
      </c>
      <c r="AG21" s="196" t="str">
        <f>IF(AND(AD21="Preventivo",AF21="Automático"),"50%",IF(AND(AD21="Preventivo",AF21="Manual"),"40%",IF(AND(AD21="Detectivo",AF21="Automático"),"40%",IF(AND(AD21="Detectivo",AF21="Manual"),"30%",IF(AND(AD21="Correctivo",AF21="Automático"),"35%",IF(AND(AD21="Correctivo",AF21="Manual"),"25%",""))))))</f>
        <v>25%</v>
      </c>
      <c r="AH21" s="196" t="s">
        <v>173</v>
      </c>
      <c r="AI21" s="196" t="s">
        <v>174</v>
      </c>
      <c r="AJ21" s="196" t="s">
        <v>175</v>
      </c>
      <c r="AK21" s="198">
        <v>0.42</v>
      </c>
      <c r="AL21" s="198">
        <f t="shared" ref="AL21" si="0">+AK21</f>
        <v>0.42</v>
      </c>
      <c r="AM21" s="199" t="str">
        <f>IFERROR(IF(AK21="","",IF(AK21&lt;=0.2,"Muy Baja",IF(AK21&lt;=0.4,"Baja",IF(AK21&lt;=0.6,"Media",IF(AK21&lt;=0.8,"Alta","Muy Alta"))))),"")</f>
        <v>Media</v>
      </c>
      <c r="AN21" s="164">
        <f>IF(AE21='FORMULAS '!$G$60,S20-(S20*AG21),S20)</f>
        <v>0.60000000000000009</v>
      </c>
      <c r="AO21" s="164">
        <f t="shared" ref="AO21" si="1">+AN21</f>
        <v>0.60000000000000009</v>
      </c>
      <c r="AP21" s="205" t="s">
        <v>201</v>
      </c>
      <c r="AQ21" s="174" t="s">
        <v>201</v>
      </c>
      <c r="AR21" s="1727"/>
      <c r="AS21" s="1709"/>
      <c r="AT21" s="1709"/>
      <c r="AU21" s="1709"/>
      <c r="AV21" s="1709"/>
      <c r="AW21" s="1705"/>
      <c r="AX21" s="83"/>
    </row>
    <row r="22" spans="1:50" ht="76.5" customHeight="1" x14ac:dyDescent="0.2">
      <c r="A22" s="138"/>
      <c r="B22" s="139"/>
      <c r="C22" s="140"/>
      <c r="D22" s="140"/>
      <c r="E22" s="140"/>
      <c r="F22" s="140"/>
      <c r="G22" s="140"/>
      <c r="H22" s="140"/>
      <c r="I22" s="141"/>
      <c r="J22" s="142"/>
      <c r="K22" s="137"/>
      <c r="L22" s="141"/>
      <c r="M22" s="140"/>
      <c r="N22" s="137"/>
      <c r="O22" s="141"/>
      <c r="P22" s="143"/>
      <c r="Q22" s="137"/>
      <c r="R22" s="141"/>
      <c r="S22" s="137"/>
      <c r="T22" s="141"/>
      <c r="U22" s="144"/>
      <c r="V22" s="138"/>
      <c r="W22" s="138"/>
      <c r="X22" s="138"/>
      <c r="Y22" s="138"/>
      <c r="Z22" s="138"/>
      <c r="AA22" s="138"/>
      <c r="AB22" s="136"/>
      <c r="AC22" s="136"/>
    </row>
    <row r="23" spans="1:50" ht="76.5" customHeight="1" x14ac:dyDescent="0.2">
      <c r="A23" s="138"/>
      <c r="B23" s="139"/>
      <c r="C23" s="140"/>
      <c r="D23" s="140"/>
      <c r="E23" s="140"/>
      <c r="F23" s="140"/>
      <c r="G23" s="140"/>
      <c r="H23" s="140"/>
      <c r="I23" s="141"/>
      <c r="J23" s="142"/>
      <c r="K23" s="137"/>
      <c r="L23" s="141"/>
      <c r="M23" s="140"/>
      <c r="N23" s="137"/>
      <c r="O23" s="141"/>
      <c r="P23" s="143"/>
      <c r="Q23" s="137"/>
      <c r="R23" s="141"/>
      <c r="S23" s="137"/>
      <c r="T23" s="141"/>
      <c r="U23" s="144"/>
      <c r="V23" s="138"/>
      <c r="W23" s="138"/>
      <c r="X23" s="138"/>
      <c r="Y23" s="138"/>
      <c r="Z23" s="138"/>
      <c r="AA23" s="138"/>
      <c r="AB23" s="136"/>
      <c r="AC23" s="136"/>
    </row>
    <row r="24" spans="1:50" ht="30" customHeight="1" x14ac:dyDescent="0.2">
      <c r="A24" s="138"/>
      <c r="B24" s="1722" t="s">
        <v>209</v>
      </c>
      <c r="C24" s="1722"/>
      <c r="D24" s="1722"/>
      <c r="E24" s="1722"/>
      <c r="F24" s="138"/>
      <c r="G24" s="138"/>
      <c r="H24" s="138"/>
      <c r="I24" s="138"/>
      <c r="J24" s="138"/>
      <c r="K24" s="138"/>
      <c r="L24" s="138"/>
      <c r="M24" s="138"/>
      <c r="N24" s="138"/>
      <c r="O24" s="138"/>
      <c r="P24" s="138"/>
      <c r="Q24" s="138"/>
      <c r="R24" s="138"/>
      <c r="S24" s="138"/>
      <c r="T24" s="138"/>
      <c r="U24" s="1723" t="str">
        <f>IFERROR(IF(OR(AND(L24="Muy Baja",T24="Leve"),AND(L24="Muy Baja",T24="Menor"),AND(L24="Baja",T24="Leve")),"BAJO",IF(OR(AND(L24="Muy baja",T24="Moderado"),AND(L24="Baja",T24="Menor"),AND(L24="Baja",T24="Moderado"),AND(L24="Media",T24="Leve"),AND(L24="Media",T24="Menor"),AND(L24="Media",T24="Moderado"),AND(L24="Alta",T24="Leve"),AND(L24="Alta",T24="Menor")),"MODERADO",IF(OR(AND(L24="Muy Baja",T24="Mayor"),AND(L24="Baja",T24="Mayor"),AND(L24="Media",T24="Mayor"),AND(L24="Alta",T24="Moderado"),AND(L24="Alta",T24="Mayor"),AND(L24="Muy Alta",T24="Leve"),AND(L24="Muy Alta",T24="Menor"),AND(L24="Muy Alta",T24="Moderado"),AND(L24="Muy Alta",T24="Mayor")),"ALTO",IF(OR(AND(L24="Muy Baja",T24="Catastrófico"),AND(L24="Baja",T24="Catastrófico"),AND(L24="Media",T24="Catastrófico"),AND(L24="Alta",T24="Catastrófico"),AND(L24="Muy Alta",T24="Catastrófico")),"EXTREMO","")))),"")</f>
        <v/>
      </c>
      <c r="V24" s="138"/>
      <c r="W24" s="138"/>
      <c r="X24" s="138"/>
      <c r="Y24" s="138"/>
      <c r="Z24" s="136"/>
      <c r="AA24" s="136"/>
    </row>
    <row r="25" spans="1:50" ht="33.75" customHeight="1" x14ac:dyDescent="0.2">
      <c r="A25" s="83"/>
      <c r="B25" s="348" t="s">
        <v>210</v>
      </c>
      <c r="C25" s="1724" t="s">
        <v>211</v>
      </c>
      <c r="D25" s="1725"/>
      <c r="E25" s="1726"/>
      <c r="F25" s="83"/>
      <c r="G25" s="83"/>
      <c r="H25" s="83"/>
      <c r="I25" s="83"/>
      <c r="J25" s="83"/>
      <c r="K25" s="83"/>
      <c r="L25" s="83"/>
      <c r="M25" s="83"/>
      <c r="N25" s="83"/>
      <c r="O25" s="83"/>
      <c r="P25" s="83"/>
      <c r="Q25" s="83"/>
      <c r="R25" s="83"/>
      <c r="S25" s="83"/>
      <c r="T25" s="83"/>
      <c r="U25" s="1723"/>
      <c r="V25" s="83"/>
      <c r="W25" s="83"/>
      <c r="X25" s="83"/>
      <c r="Y25" s="83"/>
    </row>
    <row r="26" spans="1:50" ht="204.75" customHeight="1" x14ac:dyDescent="0.2">
      <c r="A26" s="83"/>
      <c r="B26" s="349" t="s">
        <v>274</v>
      </c>
      <c r="C26" s="1711" t="s">
        <v>374</v>
      </c>
      <c r="D26" s="1712"/>
      <c r="E26" s="1713"/>
      <c r="F26" s="83"/>
      <c r="G26" s="145" t="s">
        <v>375</v>
      </c>
      <c r="H26" s="83"/>
      <c r="I26" s="83"/>
      <c r="J26" s="83"/>
      <c r="K26" s="83"/>
      <c r="L26" s="83"/>
      <c r="M26" s="83"/>
      <c r="N26" s="83"/>
      <c r="O26" s="83"/>
      <c r="P26" s="83"/>
      <c r="Q26" s="83"/>
      <c r="R26" s="83"/>
      <c r="S26" s="83"/>
      <c r="T26" s="83"/>
      <c r="U26" s="83"/>
      <c r="V26" s="83"/>
      <c r="W26" s="83"/>
      <c r="X26" s="83"/>
      <c r="Y26" s="83"/>
    </row>
    <row r="27" spans="1:50" ht="28.5" customHeight="1" x14ac:dyDescent="0.2">
      <c r="A27" s="83"/>
      <c r="B27" s="146"/>
      <c r="C27" s="1714"/>
      <c r="D27" s="1715"/>
      <c r="E27" s="1716"/>
      <c r="F27" s="83"/>
      <c r="G27" s="83"/>
      <c r="H27" s="83"/>
      <c r="I27" s="83"/>
      <c r="J27" s="83"/>
      <c r="K27" s="83"/>
      <c r="L27" s="83"/>
      <c r="M27" s="83"/>
      <c r="N27" s="83"/>
      <c r="O27" s="83"/>
      <c r="P27" s="83"/>
      <c r="Q27" s="83"/>
      <c r="R27" s="83"/>
      <c r="S27" s="83"/>
      <c r="T27" s="83"/>
      <c r="U27" s="83"/>
      <c r="V27" s="83"/>
      <c r="W27" s="83"/>
      <c r="X27" s="83"/>
      <c r="Y27" s="83"/>
    </row>
    <row r="28" spans="1:50" x14ac:dyDescent="0.2">
      <c r="A28" s="83"/>
      <c r="B28" s="83"/>
      <c r="C28" s="83"/>
      <c r="D28" s="83"/>
      <c r="E28" s="83"/>
      <c r="F28" s="83"/>
      <c r="G28" s="83"/>
      <c r="H28" s="83"/>
      <c r="I28" s="83"/>
      <c r="J28" s="83"/>
      <c r="K28" s="83"/>
      <c r="L28" s="83"/>
      <c r="M28" s="83"/>
      <c r="N28" s="83"/>
      <c r="O28" s="83"/>
      <c r="P28" s="83"/>
      <c r="Q28" s="83"/>
      <c r="R28" s="83"/>
      <c r="S28" s="83"/>
      <c r="T28" s="83"/>
      <c r="U28" s="83"/>
      <c r="V28" s="83"/>
      <c r="W28" s="83"/>
      <c r="X28" s="83"/>
      <c r="Y28" s="83"/>
    </row>
    <row r="29" spans="1:50" x14ac:dyDescent="0.2">
      <c r="A29" s="83"/>
      <c r="B29" s="83"/>
      <c r="C29" s="83"/>
      <c r="D29" s="83"/>
      <c r="E29" s="83"/>
      <c r="F29" s="83"/>
      <c r="G29" s="83"/>
      <c r="H29" s="83"/>
      <c r="I29" s="83"/>
    </row>
    <row r="30" spans="1:50" x14ac:dyDescent="0.2">
      <c r="A30" s="83"/>
      <c r="B30" s="83"/>
      <c r="C30" s="83"/>
      <c r="D30" s="83"/>
      <c r="E30" s="83"/>
      <c r="F30" s="83"/>
      <c r="G30" s="83"/>
      <c r="H30" s="83"/>
      <c r="I30" s="83"/>
    </row>
    <row r="31" spans="1:50" x14ac:dyDescent="0.2">
      <c r="A31" s="83"/>
      <c r="B31" s="83"/>
      <c r="C31" s="83"/>
      <c r="D31" s="83"/>
      <c r="E31" s="83"/>
      <c r="F31" s="83"/>
      <c r="G31" s="83"/>
      <c r="H31" s="83"/>
      <c r="I31" s="83"/>
    </row>
    <row r="32" spans="1:50" x14ac:dyDescent="0.2">
      <c r="A32" s="83"/>
      <c r="B32" s="83"/>
      <c r="C32" s="83"/>
      <c r="D32" s="83"/>
      <c r="E32" s="83"/>
      <c r="F32" s="83"/>
      <c r="G32" s="83"/>
      <c r="H32" s="83"/>
      <c r="I32" s="83"/>
    </row>
    <row r="33" spans="1:16" x14ac:dyDescent="0.2">
      <c r="A33" s="83"/>
      <c r="B33" s="83"/>
      <c r="C33" s="83"/>
      <c r="D33" s="83"/>
      <c r="E33" s="83"/>
      <c r="F33" s="83"/>
      <c r="G33" s="83"/>
      <c r="H33" s="83"/>
      <c r="I33" s="83"/>
    </row>
    <row r="34" spans="1:16" x14ac:dyDescent="0.2">
      <c r="A34" s="83"/>
      <c r="B34" s="83"/>
      <c r="C34" s="83"/>
      <c r="D34" s="83"/>
      <c r="E34" s="83"/>
      <c r="F34" s="83"/>
      <c r="G34" s="83"/>
      <c r="H34" s="83"/>
      <c r="I34" s="83"/>
    </row>
    <row r="35" spans="1:16" x14ac:dyDescent="0.2">
      <c r="A35" s="83"/>
      <c r="B35" s="83"/>
      <c r="C35" s="83"/>
      <c r="D35" s="83"/>
      <c r="E35" s="83"/>
      <c r="F35" s="83"/>
      <c r="G35" s="83"/>
      <c r="H35" s="83"/>
      <c r="I35" s="83"/>
    </row>
    <row r="36" spans="1:16" ht="23.25" x14ac:dyDescent="0.35">
      <c r="A36" s="209"/>
      <c r="B36" s="83"/>
      <c r="C36" s="83"/>
      <c r="D36" s="83"/>
      <c r="E36" s="83"/>
      <c r="F36" s="83"/>
      <c r="G36" s="83"/>
      <c r="H36" s="83"/>
    </row>
    <row r="37" spans="1:16" ht="23.25" x14ac:dyDescent="0.35">
      <c r="A37" s="209"/>
      <c r="B37" s="83"/>
      <c r="C37" s="83"/>
      <c r="D37" s="83"/>
      <c r="E37" s="83"/>
      <c r="F37" s="83"/>
      <c r="G37" s="83"/>
      <c r="H37" s="83"/>
      <c r="I37" s="83"/>
      <c r="J37" s="83"/>
    </row>
    <row r="38" spans="1:16" x14ac:dyDescent="0.2">
      <c r="B38" s="83"/>
      <c r="C38" s="83"/>
      <c r="D38" s="83"/>
      <c r="E38" s="83"/>
      <c r="F38" s="83"/>
      <c r="G38" s="83"/>
      <c r="H38" s="83"/>
    </row>
    <row r="39" spans="1:16" ht="25.5" x14ac:dyDescent="0.25">
      <c r="A39" s="83"/>
      <c r="B39" s="1717" t="s">
        <v>214</v>
      </c>
      <c r="C39" s="1717"/>
      <c r="D39" s="1717"/>
      <c r="E39" s="1717"/>
      <c r="F39" s="1717"/>
      <c r="G39" s="78"/>
      <c r="H39" s="78"/>
      <c r="I39" s="78"/>
      <c r="J39" s="78"/>
      <c r="K39" s="210" t="s">
        <v>215</v>
      </c>
      <c r="L39" s="134"/>
      <c r="M39" s="135"/>
      <c r="N39" s="135"/>
      <c r="O39" s="135"/>
      <c r="P39" s="135"/>
    </row>
    <row r="40" spans="1:16" ht="15.75" x14ac:dyDescent="0.25">
      <c r="A40" s="83"/>
      <c r="B40" s="78"/>
      <c r="C40" s="78"/>
      <c r="D40" s="78"/>
      <c r="E40" s="78"/>
      <c r="F40" s="78"/>
      <c r="G40" s="78"/>
      <c r="H40" s="78"/>
      <c r="I40" s="78"/>
      <c r="J40" s="78"/>
      <c r="K40" s="78"/>
      <c r="L40" s="78"/>
      <c r="M40" s="78"/>
      <c r="N40" s="78"/>
      <c r="O40" s="78"/>
      <c r="P40" s="78"/>
    </row>
    <row r="41" spans="1:16" ht="59.25" customHeight="1" x14ac:dyDescent="0.25">
      <c r="A41" s="83"/>
      <c r="B41" s="80"/>
      <c r="C41" s="88" t="s">
        <v>216</v>
      </c>
      <c r="D41" s="88" t="s">
        <v>217</v>
      </c>
      <c r="E41" s="94" t="s">
        <v>218</v>
      </c>
      <c r="F41" s="94" t="s">
        <v>219</v>
      </c>
      <c r="G41" s="83"/>
      <c r="H41" s="1076"/>
      <c r="I41" s="78"/>
      <c r="J41" s="78"/>
      <c r="K41" s="87"/>
      <c r="L41" s="87"/>
      <c r="M41" s="88" t="s">
        <v>220</v>
      </c>
      <c r="N41" s="88" t="s">
        <v>221</v>
      </c>
      <c r="O41" s="86"/>
    </row>
    <row r="42" spans="1:16" ht="72.75" customHeight="1" x14ac:dyDescent="0.25">
      <c r="A42" s="83"/>
      <c r="B42" s="89" t="s">
        <v>222</v>
      </c>
      <c r="C42" s="112" t="s">
        <v>223</v>
      </c>
      <c r="D42" s="95">
        <v>0.2</v>
      </c>
      <c r="E42" s="96">
        <v>0</v>
      </c>
      <c r="F42" s="96">
        <v>2</v>
      </c>
      <c r="G42" s="83"/>
      <c r="H42" s="1076"/>
      <c r="I42" s="78"/>
      <c r="J42" s="78"/>
      <c r="K42" s="97" t="s">
        <v>224</v>
      </c>
      <c r="L42" s="98">
        <v>0.2</v>
      </c>
      <c r="M42" s="99" t="s">
        <v>225</v>
      </c>
      <c r="N42" s="110" t="s">
        <v>226</v>
      </c>
      <c r="O42" s="84"/>
    </row>
    <row r="43" spans="1:16" ht="84" customHeight="1" x14ac:dyDescent="0.25">
      <c r="A43" s="83"/>
      <c r="B43" s="90" t="s">
        <v>227</v>
      </c>
      <c r="C43" s="112" t="s">
        <v>157</v>
      </c>
      <c r="D43" s="95">
        <v>0.4</v>
      </c>
      <c r="E43" s="96">
        <v>3</v>
      </c>
      <c r="F43" s="96">
        <v>24</v>
      </c>
      <c r="G43" s="83"/>
      <c r="H43" s="1076"/>
      <c r="I43" s="78"/>
      <c r="J43" s="78"/>
      <c r="K43" s="100" t="s">
        <v>161</v>
      </c>
      <c r="L43" s="101">
        <v>0.4</v>
      </c>
      <c r="M43" s="102" t="s">
        <v>228</v>
      </c>
      <c r="N43" s="111" t="s">
        <v>160</v>
      </c>
      <c r="O43" s="85"/>
    </row>
    <row r="44" spans="1:16" ht="57" customHeight="1" x14ac:dyDescent="0.25">
      <c r="A44" s="83"/>
      <c r="B44" s="91" t="s">
        <v>229</v>
      </c>
      <c r="C44" s="112" t="s">
        <v>230</v>
      </c>
      <c r="D44" s="95">
        <v>0.6</v>
      </c>
      <c r="E44" s="96">
        <v>25</v>
      </c>
      <c r="F44" s="96">
        <v>500</v>
      </c>
      <c r="G44" s="83"/>
      <c r="H44" s="1076"/>
      <c r="I44" s="78"/>
      <c r="J44" s="78"/>
      <c r="K44" s="103" t="s">
        <v>231</v>
      </c>
      <c r="L44" s="104">
        <v>0.6</v>
      </c>
      <c r="M44" s="99" t="s">
        <v>232</v>
      </c>
      <c r="N44" s="81" t="s">
        <v>200</v>
      </c>
      <c r="O44" s="84"/>
    </row>
    <row r="45" spans="1:16" ht="67.5" customHeight="1" x14ac:dyDescent="0.25">
      <c r="A45" s="83"/>
      <c r="B45" s="92" t="s">
        <v>233</v>
      </c>
      <c r="C45" s="112" t="s">
        <v>198</v>
      </c>
      <c r="D45" s="95">
        <v>0.8</v>
      </c>
      <c r="E45" s="96">
        <v>501</v>
      </c>
      <c r="F45" s="96">
        <v>5000</v>
      </c>
      <c r="G45" s="83"/>
      <c r="H45" s="1076"/>
      <c r="I45" s="78"/>
      <c r="J45" s="78"/>
      <c r="K45" s="105" t="s">
        <v>234</v>
      </c>
      <c r="L45" s="106">
        <v>0.8</v>
      </c>
      <c r="M45" s="99" t="s">
        <v>235</v>
      </c>
      <c r="N45" s="111" t="s">
        <v>236</v>
      </c>
      <c r="O45" s="84"/>
    </row>
    <row r="46" spans="1:16" ht="76.5" customHeight="1" x14ac:dyDescent="0.25">
      <c r="A46" s="83"/>
      <c r="B46" s="93" t="s">
        <v>237</v>
      </c>
      <c r="C46" s="112" t="s">
        <v>238</v>
      </c>
      <c r="D46" s="95">
        <v>1</v>
      </c>
      <c r="E46" s="96">
        <v>5001</v>
      </c>
      <c r="F46" s="96"/>
      <c r="G46" s="83"/>
      <c r="H46" s="1076"/>
      <c r="I46" s="78"/>
      <c r="J46" s="78"/>
      <c r="K46" s="107" t="s">
        <v>239</v>
      </c>
      <c r="L46" s="108">
        <v>1</v>
      </c>
      <c r="M46" s="99" t="s">
        <v>240</v>
      </c>
      <c r="N46" s="81" t="s">
        <v>241</v>
      </c>
      <c r="O46" s="84"/>
    </row>
    <row r="47" spans="1:16" ht="16.5" thickBot="1" x14ac:dyDescent="0.3">
      <c r="A47" s="83"/>
      <c r="B47" s="78"/>
      <c r="C47" s="78"/>
      <c r="D47" s="78"/>
      <c r="E47" s="78"/>
      <c r="F47" s="78"/>
      <c r="G47" s="78"/>
      <c r="H47" s="78"/>
      <c r="I47" s="78"/>
      <c r="J47" s="78"/>
      <c r="K47" s="109"/>
      <c r="L47" s="109"/>
      <c r="M47" s="113" t="s">
        <v>159</v>
      </c>
      <c r="N47" s="114" t="s">
        <v>159</v>
      </c>
      <c r="O47" s="82"/>
      <c r="P47" s="82"/>
    </row>
    <row r="48" spans="1:16" ht="15.75" x14ac:dyDescent="0.25">
      <c r="A48" s="83"/>
      <c r="B48" s="1077"/>
      <c r="C48" s="1078"/>
      <c r="D48" s="1078"/>
      <c r="E48" s="1078"/>
      <c r="F48" s="1078"/>
      <c r="G48" s="1078"/>
      <c r="H48" s="1078"/>
      <c r="I48" s="1078"/>
      <c r="J48" s="78"/>
      <c r="K48" s="79"/>
      <c r="L48" s="79"/>
      <c r="M48" s="79"/>
      <c r="N48" s="79"/>
      <c r="O48" s="79"/>
      <c r="P48" s="79"/>
    </row>
    <row r="49" spans="1:13" x14ac:dyDescent="0.2">
      <c r="A49" s="83"/>
      <c r="B49" s="83"/>
      <c r="C49" s="83"/>
      <c r="D49" s="83"/>
      <c r="E49" s="83"/>
      <c r="F49" s="83"/>
      <c r="G49" s="83"/>
      <c r="H49" s="83"/>
      <c r="I49" s="83"/>
    </row>
    <row r="50" spans="1:13" ht="32.25" customHeight="1" x14ac:dyDescent="0.2">
      <c r="A50" s="83"/>
      <c r="B50" s="83"/>
      <c r="C50" s="83"/>
      <c r="D50" s="83"/>
      <c r="E50" s="83"/>
      <c r="F50" s="83"/>
      <c r="G50" s="83"/>
      <c r="H50" s="83"/>
      <c r="I50" s="83"/>
      <c r="J50" s="83"/>
      <c r="K50" s="83"/>
      <c r="L50" s="83"/>
      <c r="M50" s="83"/>
    </row>
    <row r="51" spans="1:13" ht="15" thickBot="1" x14ac:dyDescent="0.25">
      <c r="A51" s="83"/>
      <c r="J51" s="83"/>
      <c r="K51" s="83"/>
      <c r="L51" s="83"/>
      <c r="M51" s="83"/>
    </row>
    <row r="52" spans="1:13" ht="24.95" customHeight="1" x14ac:dyDescent="0.2">
      <c r="A52" s="83"/>
      <c r="B52" s="115"/>
      <c r="C52" s="115"/>
      <c r="D52" s="116"/>
      <c r="E52" s="1701" t="s">
        <v>242</v>
      </c>
      <c r="F52" s="1701"/>
      <c r="G52" s="1701"/>
      <c r="H52" s="1701"/>
      <c r="I52" s="1702"/>
      <c r="J52" s="83"/>
      <c r="K52" s="83"/>
      <c r="L52" s="83"/>
      <c r="M52" s="83"/>
    </row>
    <row r="53" spans="1:13" ht="24.95" customHeight="1" x14ac:dyDescent="0.2">
      <c r="A53" s="83"/>
      <c r="B53" s="117"/>
      <c r="C53" s="117"/>
      <c r="D53" s="118"/>
      <c r="E53" s="119">
        <v>0.2</v>
      </c>
      <c r="F53" s="119">
        <v>0.4</v>
      </c>
      <c r="G53" s="119">
        <v>0.6</v>
      </c>
      <c r="H53" s="119">
        <v>0.8</v>
      </c>
      <c r="I53" s="120">
        <v>1</v>
      </c>
      <c r="J53" s="83"/>
      <c r="K53" s="83"/>
      <c r="L53" s="83"/>
      <c r="M53" s="83"/>
    </row>
    <row r="54" spans="1:13" ht="24.95" customHeight="1" x14ac:dyDescent="0.2">
      <c r="A54" s="83"/>
      <c r="B54" s="117"/>
      <c r="C54" s="117"/>
      <c r="D54" s="121"/>
      <c r="E54" s="122" t="s">
        <v>243</v>
      </c>
      <c r="F54" s="122" t="s">
        <v>161</v>
      </c>
      <c r="G54" s="122" t="s">
        <v>201</v>
      </c>
      <c r="H54" s="122" t="s">
        <v>244</v>
      </c>
      <c r="I54" s="203" t="s">
        <v>239</v>
      </c>
      <c r="J54" s="83"/>
      <c r="K54" s="83"/>
      <c r="L54" s="83"/>
      <c r="M54" s="83"/>
    </row>
    <row r="55" spans="1:13" ht="24.95" customHeight="1" x14ac:dyDescent="0.2">
      <c r="A55" s="83"/>
      <c r="B55" s="1703" t="s">
        <v>217</v>
      </c>
      <c r="C55" s="123">
        <v>1</v>
      </c>
      <c r="D55" s="122" t="s">
        <v>237</v>
      </c>
      <c r="E55" s="124" t="s">
        <v>245</v>
      </c>
      <c r="F55" s="124" t="s">
        <v>245</v>
      </c>
      <c r="G55" s="124" t="s">
        <v>245</v>
      </c>
      <c r="H55" s="124" t="s">
        <v>245</v>
      </c>
      <c r="I55" s="125" t="s">
        <v>246</v>
      </c>
      <c r="J55" s="83"/>
      <c r="K55" s="83"/>
      <c r="L55" s="83"/>
      <c r="M55" s="83"/>
    </row>
    <row r="56" spans="1:13" ht="24.95" customHeight="1" x14ac:dyDescent="0.2">
      <c r="A56" s="83"/>
      <c r="B56" s="1703"/>
      <c r="C56" s="123">
        <v>0.8</v>
      </c>
      <c r="D56" s="122" t="s">
        <v>233</v>
      </c>
      <c r="E56" s="126" t="s">
        <v>201</v>
      </c>
      <c r="F56" s="126" t="s">
        <v>201</v>
      </c>
      <c r="G56" s="124" t="s">
        <v>245</v>
      </c>
      <c r="H56" s="124" t="s">
        <v>245</v>
      </c>
      <c r="I56" s="125" t="s">
        <v>246</v>
      </c>
      <c r="J56" s="83"/>
      <c r="K56" s="83"/>
      <c r="L56" s="83"/>
      <c r="M56" s="83"/>
    </row>
    <row r="57" spans="1:13" ht="24.95" customHeight="1" x14ac:dyDescent="0.2">
      <c r="A57" s="83"/>
      <c r="B57" s="1703"/>
      <c r="C57" s="123">
        <v>0.6</v>
      </c>
      <c r="D57" s="122" t="s">
        <v>229</v>
      </c>
      <c r="E57" s="126" t="s">
        <v>201</v>
      </c>
      <c r="F57" s="126" t="s">
        <v>201</v>
      </c>
      <c r="G57" s="126" t="s">
        <v>201</v>
      </c>
      <c r="H57" s="124" t="s">
        <v>245</v>
      </c>
      <c r="I57" s="125" t="s">
        <v>246</v>
      </c>
      <c r="J57" s="83"/>
      <c r="K57" s="83"/>
      <c r="L57" s="83"/>
      <c r="M57" s="83"/>
    </row>
    <row r="58" spans="1:13" ht="24.95" customHeight="1" x14ac:dyDescent="0.2">
      <c r="A58" s="83"/>
      <c r="B58" s="1703"/>
      <c r="C58" s="123">
        <v>0.4</v>
      </c>
      <c r="D58" s="204" t="s">
        <v>227</v>
      </c>
      <c r="E58" s="127" t="s">
        <v>176</v>
      </c>
      <c r="F58" s="126" t="s">
        <v>201</v>
      </c>
      <c r="G58" s="126" t="s">
        <v>201</v>
      </c>
      <c r="H58" s="124" t="s">
        <v>245</v>
      </c>
      <c r="I58" s="125" t="s">
        <v>246</v>
      </c>
      <c r="J58" s="83"/>
      <c r="K58" s="83"/>
      <c r="L58" s="83"/>
      <c r="M58" s="83"/>
    </row>
    <row r="59" spans="1:13" ht="24.95" customHeight="1" thickBot="1" x14ac:dyDescent="0.25">
      <c r="B59" s="1704"/>
      <c r="C59" s="128">
        <v>0.2</v>
      </c>
      <c r="D59" s="129" t="s">
        <v>222</v>
      </c>
      <c r="E59" s="130" t="s">
        <v>176</v>
      </c>
      <c r="F59" s="130" t="s">
        <v>176</v>
      </c>
      <c r="G59" s="131" t="s">
        <v>201</v>
      </c>
      <c r="H59" s="132" t="s">
        <v>245</v>
      </c>
      <c r="I59" s="133" t="s">
        <v>246</v>
      </c>
    </row>
  </sheetData>
  <mergeCells count="67">
    <mergeCell ref="B6:C9"/>
    <mergeCell ref="D6:G7"/>
    <mergeCell ref="D8:G9"/>
    <mergeCell ref="B14:E14"/>
    <mergeCell ref="B15:E15"/>
    <mergeCell ref="B17:B19"/>
    <mergeCell ref="C17:C19"/>
    <mergeCell ref="D17:D19"/>
    <mergeCell ref="E17:G18"/>
    <mergeCell ref="G20:G21"/>
    <mergeCell ref="E20:E21"/>
    <mergeCell ref="F20:F21"/>
    <mergeCell ref="B20:B21"/>
    <mergeCell ref="AV17:AV19"/>
    <mergeCell ref="AW17:AW19"/>
    <mergeCell ref="I18:L18"/>
    <mergeCell ref="M18:T18"/>
    <mergeCell ref="W18:W19"/>
    <mergeCell ref="X18:X19"/>
    <mergeCell ref="Y18:Y19"/>
    <mergeCell ref="I17:T17"/>
    <mergeCell ref="U17:U19"/>
    <mergeCell ref="V17:V19"/>
    <mergeCell ref="W17:AJ17"/>
    <mergeCell ref="AK17:AR18"/>
    <mergeCell ref="Z18:Z19"/>
    <mergeCell ref="AA18:AA19"/>
    <mergeCell ref="AB18:AB19"/>
    <mergeCell ref="AU17:AU19"/>
    <mergeCell ref="H17:H19"/>
    <mergeCell ref="U20:U21"/>
    <mergeCell ref="W20:W21"/>
    <mergeCell ref="AD18:AD19"/>
    <mergeCell ref="AE18:AE19"/>
    <mergeCell ref="AC18:AC19"/>
    <mergeCell ref="AF18:AJ18"/>
    <mergeCell ref="AS17:AS19"/>
    <mergeCell ref="AT17:AT19"/>
    <mergeCell ref="B24:E24"/>
    <mergeCell ref="U24:U25"/>
    <mergeCell ref="C25:E25"/>
    <mergeCell ref="AR20:AR21"/>
    <mergeCell ref="S20:S21"/>
    <mergeCell ref="T20:T21"/>
    <mergeCell ref="I20:I21"/>
    <mergeCell ref="J20:J21"/>
    <mergeCell ref="K20:K21"/>
    <mergeCell ref="L20:L21"/>
    <mergeCell ref="H20:H21"/>
    <mergeCell ref="C20:C21"/>
    <mergeCell ref="D20:D21"/>
    <mergeCell ref="C26:E26"/>
    <mergeCell ref="C27:E27"/>
    <mergeCell ref="B39:F39"/>
    <mergeCell ref="E52:I52"/>
    <mergeCell ref="B55:B59"/>
    <mergeCell ref="AW20:AW21"/>
    <mergeCell ref="M20:M21"/>
    <mergeCell ref="N20:N21"/>
    <mergeCell ref="O20:O21"/>
    <mergeCell ref="P20:P21"/>
    <mergeCell ref="Q20:Q21"/>
    <mergeCell ref="R20:R21"/>
    <mergeCell ref="AS20:AS21"/>
    <mergeCell ref="AT20:AT21"/>
    <mergeCell ref="AU20:AU21"/>
    <mergeCell ref="AV20:AV21"/>
  </mergeCells>
  <conditionalFormatting sqref="L20 L22:L23">
    <cfRule type="containsText" dxfId="775" priority="61" operator="containsText" text="MUY BAJA">
      <formula>NOT(ISERROR(SEARCH("MUY BAJA",L20)))</formula>
    </cfRule>
    <cfRule type="containsText" dxfId="774" priority="62" operator="containsText" text="MUY ALTA">
      <formula>NOT(ISERROR(SEARCH("MUY ALTA",L20)))</formula>
    </cfRule>
    <cfRule type="containsText" dxfId="773" priority="63" operator="containsText" text="MUY ALTA ">
      <formula>NOT(ISERROR(SEARCH("MUY ALTA ",L20)))</formula>
    </cfRule>
    <cfRule type="containsText" dxfId="772" priority="64" operator="containsText" text="ALTA">
      <formula>NOT(ISERROR(SEARCH("ALTA",L20)))</formula>
    </cfRule>
    <cfRule type="containsText" dxfId="771" priority="65" operator="containsText" text="BAJA">
      <formula>NOT(ISERROR(SEARCH("BAJA",L20)))</formula>
    </cfRule>
    <cfRule type="containsText" dxfId="770" priority="66" operator="containsText" text="MUY BAJA">
      <formula>NOT(ISERROR(SEARCH("MUY BAJA",L20)))</formula>
    </cfRule>
    <cfRule type="containsText" dxfId="769" priority="67" operator="containsText" text="MEDIA">
      <formula>NOT(ISERROR(SEARCH("MEDIA",L20)))</formula>
    </cfRule>
  </conditionalFormatting>
  <conditionalFormatting sqref="O20 R20 O22:O23 R22:R23">
    <cfRule type="containsBlanks" dxfId="768" priority="49">
      <formula>LEN(TRIM(O20))=0</formula>
    </cfRule>
    <cfRule type="containsText" dxfId="767" priority="55" operator="containsText" text="CATASTRÓFICO">
      <formula>NOT(ISERROR(SEARCH("CATASTRÓFICO",O20)))</formula>
    </cfRule>
    <cfRule type="containsText" dxfId="766" priority="56" operator="containsText" text="CATASTROFICO">
      <formula>NOT(ISERROR(SEARCH("CATASTROFICO",O20)))</formula>
    </cfRule>
    <cfRule type="containsText" dxfId="765" priority="57" operator="containsText" text="MAYOR">
      <formula>NOT(ISERROR(SEARCH("MAYOR",O20)))</formula>
    </cfRule>
    <cfRule type="containsText" dxfId="764" priority="58" operator="containsText" text="MODERADO">
      <formula>NOT(ISERROR(SEARCH("MODERADO",O20)))</formula>
    </cfRule>
    <cfRule type="containsText" dxfId="763" priority="59" operator="containsText" text="MENOR">
      <formula>NOT(ISERROR(SEARCH("MENOR",O20)))</formula>
    </cfRule>
    <cfRule type="containsText" dxfId="762" priority="60" operator="containsText" text="LEVE">
      <formula>NOT(ISERROR(SEARCH("LEVE",O20)))</formula>
    </cfRule>
  </conditionalFormatting>
  <conditionalFormatting sqref="T20 T22:T23">
    <cfRule type="containsText" dxfId="761" priority="50" operator="containsText" text="CATASTRÓFICO">
      <formula>NOT(ISERROR(SEARCH("CATASTRÓFICO",T20)))</formula>
    </cfRule>
    <cfRule type="containsText" dxfId="760" priority="51" operator="containsText" text="MAYOR">
      <formula>NOT(ISERROR(SEARCH("MAYOR",T20)))</formula>
    </cfRule>
    <cfRule type="containsText" dxfId="759" priority="52" operator="containsText" text="MODERADO">
      <formula>NOT(ISERROR(SEARCH("MODERADO",T20)))</formula>
    </cfRule>
    <cfRule type="containsText" dxfId="758" priority="53" operator="containsText" text="MENOR">
      <formula>NOT(ISERROR(SEARCH("MENOR",T20)))</formula>
    </cfRule>
    <cfRule type="containsText" dxfId="757" priority="54" operator="containsText" text="LEVE">
      <formula>NOT(ISERROR(SEARCH("LEVE",T20)))</formula>
    </cfRule>
  </conditionalFormatting>
  <conditionalFormatting sqref="U20">
    <cfRule type="containsText" dxfId="756" priority="20" operator="containsText" text="EXTREMO">
      <formula>NOT(ISERROR(SEARCH("EXTREMO",U20)))</formula>
    </cfRule>
    <cfRule type="containsText" dxfId="755" priority="21" operator="containsText" text="ALTO">
      <formula>NOT(ISERROR(SEARCH("ALTO",U20)))</formula>
    </cfRule>
    <cfRule type="containsText" dxfId="754" priority="22" operator="containsText" text="MODERADO">
      <formula>NOT(ISERROR(SEARCH("MODERADO",U20)))</formula>
    </cfRule>
    <cfRule type="containsText" dxfId="753" priority="23" operator="containsText" text="BAJO">
      <formula>NOT(ISERROR(SEARCH("BAJO",U20)))</formula>
    </cfRule>
    <cfRule type="containsText" dxfId="752" priority="24" operator="containsText" text="BAJO">
      <formula>NOT(ISERROR(SEARCH("BAJO",U20)))</formula>
    </cfRule>
  </conditionalFormatting>
  <conditionalFormatting sqref="U24">
    <cfRule type="containsText" dxfId="751" priority="3" operator="containsText" text="EXTREMO">
      <formula>NOT(ISERROR(SEARCH("EXTREMO",U24)))</formula>
    </cfRule>
    <cfRule type="containsText" dxfId="750" priority="4" operator="containsText" text="ALTO">
      <formula>NOT(ISERROR(SEARCH("ALTO",U24)))</formula>
    </cfRule>
    <cfRule type="containsText" dxfId="749" priority="5" operator="containsText" text="MODERADO">
      <formula>NOT(ISERROR(SEARCH("MODERADO",U24)))</formula>
    </cfRule>
    <cfRule type="containsText" dxfId="748" priority="6" operator="containsText" text="BAJO">
      <formula>NOT(ISERROR(SEARCH("BAJO",U24)))</formula>
    </cfRule>
    <cfRule type="containsText" dxfId="747" priority="7" operator="containsText" text="BAJO">
      <formula>NOT(ISERROR(SEARCH("BAJO",U24)))</formula>
    </cfRule>
  </conditionalFormatting>
  <conditionalFormatting sqref="AM20:AM21">
    <cfRule type="containsText" dxfId="746" priority="41" operator="containsText" text="MUY BAJA">
      <formula>NOT(ISERROR(SEARCH("MUY BAJA",AM20)))</formula>
    </cfRule>
    <cfRule type="containsText" dxfId="745" priority="43" operator="containsText" text="MUY ALTA ">
      <formula>NOT(ISERROR(SEARCH("MUY ALTA ",AM20)))</formula>
    </cfRule>
    <cfRule type="containsText" dxfId="744" priority="44" operator="containsText" text="ALTA">
      <formula>NOT(ISERROR(SEARCH("ALTA",AM20)))</formula>
    </cfRule>
    <cfRule type="containsText" dxfId="743" priority="45" operator="containsText" text="MEDIA">
      <formula>NOT(ISERROR(SEARCH("MEDIA",AM20)))</formula>
    </cfRule>
    <cfRule type="containsText" dxfId="742" priority="46" operator="containsText" text="BAJA">
      <formula>NOT(ISERROR(SEARCH("BAJA",AM20)))</formula>
    </cfRule>
    <cfRule type="containsText" dxfId="741" priority="47" operator="containsText" text="MUY BAJA">
      <formula>NOT(ISERROR(SEARCH("MUY BAJA",AM20)))</formula>
    </cfRule>
    <cfRule type="containsText" dxfId="740" priority="48" operator="containsText" text="MUY BAJA ">
      <formula>NOT(ISERROR(SEARCH("MUY BAJA ",AM20)))</formula>
    </cfRule>
  </conditionalFormatting>
  <conditionalFormatting sqref="AN20:AO21">
    <cfRule type="containsText" dxfId="739" priority="18" operator="containsText" text="MENOR">
      <formula>NOT(ISERROR(SEARCH("MENOR",AN20)))</formula>
    </cfRule>
    <cfRule type="containsText" dxfId="738" priority="19" operator="containsText" text="MENOR">
      <formula>NOT(ISERROR(SEARCH("MENOR",AN20)))</formula>
    </cfRule>
    <cfRule type="containsText" dxfId="737" priority="36" operator="containsText" text="CATASTRÓFICO">
      <formula>NOT(ISERROR(SEARCH("CATASTRÓFICO",AN20)))</formula>
    </cfRule>
    <cfRule type="containsText" dxfId="736" priority="37" operator="containsText" text="MAYOR">
      <formula>NOT(ISERROR(SEARCH("MAYOR",AN20)))</formula>
    </cfRule>
    <cfRule type="containsText" dxfId="735" priority="38" operator="containsText" text="MODERADO">
      <formula>NOT(ISERROR(SEARCH("MODERADO",AN20)))</formula>
    </cfRule>
    <cfRule type="containsText" dxfId="734" priority="39" operator="containsText" text="MENOR ">
      <formula>NOT(ISERROR(SEARCH("MENOR ",AN20)))</formula>
    </cfRule>
    <cfRule type="containsText" dxfId="733" priority="40" operator="containsText" text="LEVE">
      <formula>NOT(ISERROR(SEARCH("LEVE",AN20)))</formula>
    </cfRule>
  </conditionalFormatting>
  <dataValidations count="3">
    <dataValidation type="list" allowBlank="1" showInputMessage="1" showErrorMessage="1" sqref="J20">
      <formula1>$C$42:$C$46</formula1>
    </dataValidation>
    <dataValidation type="list" allowBlank="1" showInputMessage="1" showErrorMessage="1" sqref="P20 P22:P23">
      <formula1>$N$42:$N$47</formula1>
    </dataValidation>
    <dataValidation type="list" allowBlank="1" showInputMessage="1" showErrorMessage="1" sqref="M20 M22:M23">
      <formula1>$M$42:$M$47</formula1>
    </dataValidation>
  </dataValidations>
  <pageMargins left="0.7" right="0.7" top="0.75" bottom="0.75" header="0.3" footer="0.3"/>
  <pageSetup scale="10" orientation="portrait" r:id="rId1"/>
  <colBreaks count="2" manualBreakCount="2">
    <brk id="26" max="1048575" man="1"/>
    <brk id="27" max="51"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'FORMULAS '!$B$57:$B$61</xm:f>
          </x14:formula1>
          <xm:sqref>AR20</xm:sqref>
        </x14:dataValidation>
        <x14:dataValidation type="list" allowBlank="1" showInputMessage="1" showErrorMessage="1">
          <x14:formula1>
            <xm:f>'FORMULAS '!$J$49:$J$50</xm:f>
          </x14:formula1>
          <xm:sqref>AJ20:AJ21</xm:sqref>
        </x14:dataValidation>
        <x14:dataValidation type="list" allowBlank="1" showInputMessage="1" showErrorMessage="1">
          <x14:formula1>
            <xm:f>'FORMULAS '!$I$49:$I$50</xm:f>
          </x14:formula1>
          <xm:sqref>AI20:AI21</xm:sqref>
        </x14:dataValidation>
        <x14:dataValidation type="list" allowBlank="1" showInputMessage="1" showErrorMessage="1">
          <x14:formula1>
            <xm:f>'FORMULAS '!$H$49:$H$50</xm:f>
          </x14:formula1>
          <xm:sqref>AH20:AH21</xm:sqref>
        </x14:dataValidation>
        <x14:dataValidation type="list" allowBlank="1" showInputMessage="1" showErrorMessage="1">
          <x14:formula1>
            <xm:f>'FORMULAS '!$D$49:$D$50</xm:f>
          </x14:formula1>
          <xm:sqref>AF20:AF21</xm:sqref>
        </x14:dataValidation>
        <x14:dataValidation type="list" allowBlank="1" showInputMessage="1" showErrorMessage="1">
          <x14:formula1>
            <xm:f>'FORMULAS '!$B$49:$B$51</xm:f>
          </x14:formula1>
          <xm:sqref>AD20:AD21</xm:sqref>
        </x14:dataValidation>
        <x14:dataValidation type="list" allowBlank="1" showInputMessage="1" showErrorMessage="1">
          <x14:formula1>
            <xm:f>'FORMULAS '!$B$25:$B$32</xm:f>
          </x14:formula1>
          <xm:sqref>E20 E22:E23</xm:sqref>
        </x14:dataValidation>
        <x14:dataValidation type="list" allowBlank="1" showInputMessage="1" showErrorMessage="1">
          <x14:formula1>
            <xm:f>'FORMULAS '!$B$20:$B$21</xm:f>
          </x14:formula1>
          <xm:sqref>C20 C22:C23</xm:sqref>
        </x14:dataValidation>
        <x14:dataValidation type="list" allowBlank="1" showInputMessage="1" showErrorMessage="1">
          <x14:formula1>
            <xm:f>'FORMULAS '!$B$37:$B$43</xm:f>
          </x14:formula1>
          <xm:sqref>H20</xm:sqref>
        </x14:dataValidation>
        <x14:dataValidation type="list" allowBlank="1" showInputMessage="1" showErrorMessage="1">
          <x14:formula1>
            <xm:f>'FORMULAS '!$B$4:$B$13</xm:f>
          </x14:formula1>
          <xm:sqref>B20:B23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68"/>
  <sheetViews>
    <sheetView view="pageBreakPreview" topLeftCell="A13" zoomScale="10" zoomScaleNormal="50" zoomScaleSheetLayoutView="10" zoomScalePageLayoutView="50" workbookViewId="0">
      <selection activeCell="C23" sqref="C23"/>
    </sheetView>
  </sheetViews>
  <sheetFormatPr baseColWidth="10" defaultColWidth="11" defaultRowHeight="14.25" x14ac:dyDescent="0.2"/>
  <cols>
    <col min="1" max="1" width="11" style="8"/>
    <col min="2" max="2" width="31.125" style="8" customWidth="1"/>
    <col min="3" max="3" width="62.75" style="8" customWidth="1"/>
    <col min="4" max="4" width="38.375" style="8" customWidth="1"/>
    <col min="5" max="5" width="63.125" style="8" customWidth="1"/>
    <col min="6" max="6" width="129.875" style="8" customWidth="1"/>
    <col min="7" max="7" width="89.625" style="8" customWidth="1"/>
    <col min="8" max="8" width="45.75" style="8" customWidth="1"/>
    <col min="9" max="9" width="36.875" style="8" customWidth="1"/>
    <col min="10" max="10" width="56" style="8" customWidth="1"/>
    <col min="11" max="11" width="21.5" style="8" customWidth="1"/>
    <col min="12" max="12" width="49.25" style="8" customWidth="1"/>
    <col min="13" max="13" width="42.125" style="8" customWidth="1"/>
    <col min="14" max="14" width="66.5" style="8" customWidth="1"/>
    <col min="15" max="15" width="21.875" style="8" customWidth="1"/>
    <col min="16" max="16" width="71.125" style="8" customWidth="1"/>
    <col min="17" max="17" width="28.625" style="8" customWidth="1"/>
    <col min="18" max="18" width="22.25" style="8" customWidth="1"/>
    <col min="19" max="19" width="18.5" style="8" customWidth="1"/>
    <col min="20" max="20" width="27.25" style="8" customWidth="1"/>
    <col min="21" max="21" width="31.625" style="8" customWidth="1"/>
    <col min="22" max="22" width="12.875" style="8" customWidth="1"/>
    <col min="23" max="23" width="26.25" style="8" customWidth="1"/>
    <col min="24" max="24" width="69.75" style="8" customWidth="1"/>
    <col min="25" max="25" width="46" style="8" customWidth="1"/>
    <col min="26" max="26" width="119.75" style="8" customWidth="1"/>
    <col min="27" max="27" width="135.5" style="8" customWidth="1"/>
    <col min="28" max="28" width="177.125" style="8" customWidth="1"/>
    <col min="29" max="29" width="97" style="8" customWidth="1"/>
    <col min="30" max="30" width="38.875" style="8" customWidth="1"/>
    <col min="31" max="31" width="51.5" style="8" customWidth="1"/>
    <col min="32" max="32" width="25.125" style="8" customWidth="1"/>
    <col min="33" max="33" width="20.375" style="8" customWidth="1"/>
    <col min="34" max="34" width="37.5" style="8" customWidth="1"/>
    <col min="35" max="35" width="29.5" style="8" customWidth="1"/>
    <col min="36" max="36" width="35.125" style="8" customWidth="1"/>
    <col min="37" max="37" width="23.5" style="8" customWidth="1"/>
    <col min="38" max="38" width="14.5" style="8" customWidth="1"/>
    <col min="39" max="39" width="21.75" style="8" customWidth="1"/>
    <col min="40" max="40" width="16.875" style="8" customWidth="1"/>
    <col min="41" max="41" width="18.25" style="8" customWidth="1"/>
    <col min="42" max="42" width="27.25" style="8" customWidth="1"/>
    <col min="43" max="43" width="26" style="8" customWidth="1"/>
    <col min="44" max="44" width="23.625" style="8" customWidth="1"/>
    <col min="45" max="45" width="34" style="8" customWidth="1"/>
    <col min="46" max="46" width="33.875" style="8" customWidth="1"/>
    <col min="47" max="47" width="17.625" style="8" customWidth="1"/>
    <col min="48" max="48" width="22" style="8" customWidth="1"/>
    <col min="49" max="49" width="91.875" style="8" customWidth="1"/>
    <col min="50" max="16384" width="11" style="8"/>
  </cols>
  <sheetData>
    <row r="3" spans="1:50" ht="66.75" customHeight="1" x14ac:dyDescent="0.2">
      <c r="B3" s="1393"/>
      <c r="C3" s="1393"/>
      <c r="D3" s="1685" t="s">
        <v>92</v>
      </c>
      <c r="E3" s="1685"/>
      <c r="F3" s="1685"/>
      <c r="G3" s="625" t="s">
        <v>93</v>
      </c>
      <c r="H3" s="346"/>
      <c r="I3" s="346"/>
      <c r="J3" s="346"/>
    </row>
    <row r="4" spans="1:50" ht="76.5" customHeight="1" x14ac:dyDescent="0.2">
      <c r="A4" s="182"/>
      <c r="B4" s="1393"/>
      <c r="C4" s="1393"/>
      <c r="D4" s="1685"/>
      <c r="E4" s="1685"/>
      <c r="F4" s="1685"/>
      <c r="G4" s="626" t="s">
        <v>94</v>
      </c>
      <c r="H4" s="623"/>
      <c r="I4" s="623"/>
      <c r="J4" s="623"/>
      <c r="O4" s="182"/>
      <c r="P4" s="182"/>
      <c r="Q4" s="182"/>
      <c r="R4" s="182"/>
      <c r="S4" s="182"/>
      <c r="T4" s="182"/>
      <c r="U4" s="182"/>
      <c r="V4" s="182"/>
      <c r="W4" s="182"/>
      <c r="X4" s="182"/>
      <c r="Y4" s="182"/>
      <c r="Z4" s="182"/>
      <c r="AA4" s="182"/>
      <c r="AB4" s="182"/>
      <c r="AC4" s="182"/>
    </row>
    <row r="5" spans="1:50" ht="74.25" customHeight="1" x14ac:dyDescent="0.2">
      <c r="A5" s="182"/>
      <c r="B5" s="1393"/>
      <c r="C5" s="1393"/>
      <c r="D5" s="1685" t="s">
        <v>95</v>
      </c>
      <c r="E5" s="1685"/>
      <c r="F5" s="1685"/>
      <c r="G5" s="626" t="s">
        <v>96</v>
      </c>
      <c r="H5" s="623"/>
      <c r="I5" s="623"/>
      <c r="J5" s="623"/>
      <c r="O5" s="182"/>
      <c r="P5" s="182"/>
      <c r="Q5" s="182"/>
      <c r="R5" s="182"/>
      <c r="S5" s="182"/>
      <c r="T5" s="182"/>
      <c r="U5" s="182"/>
      <c r="V5" s="182"/>
      <c r="W5" s="182"/>
      <c r="X5" s="182"/>
      <c r="Y5" s="182"/>
      <c r="Z5" s="182"/>
      <c r="AA5" s="182"/>
      <c r="AB5" s="182"/>
      <c r="AC5" s="182"/>
    </row>
    <row r="6" spans="1:50" ht="79.5" customHeight="1" x14ac:dyDescent="0.2">
      <c r="A6" s="182"/>
      <c r="B6" s="1393"/>
      <c r="C6" s="1393"/>
      <c r="D6" s="1685"/>
      <c r="E6" s="1685"/>
      <c r="F6" s="1685"/>
      <c r="G6" s="627" t="s">
        <v>97</v>
      </c>
      <c r="H6" s="624"/>
      <c r="I6" s="624"/>
      <c r="J6" s="624"/>
      <c r="O6" s="182"/>
      <c r="P6" s="182"/>
      <c r="Q6" s="182"/>
      <c r="R6" s="182"/>
      <c r="S6" s="182"/>
      <c r="T6" s="182"/>
      <c r="U6" s="182"/>
      <c r="V6" s="182"/>
      <c r="W6" s="182"/>
      <c r="X6" s="182"/>
      <c r="Y6" s="182"/>
      <c r="Z6" s="182"/>
      <c r="AA6" s="182"/>
      <c r="AB6" s="182"/>
      <c r="AC6" s="182"/>
    </row>
    <row r="7" spans="1:50" ht="79.5" customHeight="1" x14ac:dyDescent="0.2">
      <c r="A7" s="182"/>
      <c r="B7" s="286"/>
      <c r="C7" s="286"/>
      <c r="D7" s="455"/>
      <c r="E7" s="455"/>
      <c r="F7" s="455"/>
      <c r="G7" s="1073"/>
      <c r="H7" s="624"/>
      <c r="I7" s="624"/>
      <c r="J7" s="624"/>
      <c r="O7" s="182"/>
      <c r="P7" s="182"/>
      <c r="Q7" s="182"/>
      <c r="R7" s="182"/>
      <c r="S7" s="182"/>
      <c r="T7" s="182"/>
      <c r="U7" s="182"/>
      <c r="V7" s="182"/>
      <c r="W7" s="182"/>
      <c r="X7" s="182"/>
      <c r="Y7" s="182"/>
      <c r="Z7" s="182"/>
      <c r="AA7" s="182"/>
      <c r="AB7" s="182"/>
      <c r="AC7" s="182"/>
    </row>
    <row r="8" spans="1:50" ht="79.5" customHeight="1" x14ac:dyDescent="0.2">
      <c r="A8" s="182"/>
      <c r="B8" s="286"/>
      <c r="C8" s="286"/>
      <c r="D8" s="455"/>
      <c r="E8" s="455"/>
      <c r="F8" s="455"/>
      <c r="G8" s="1073"/>
      <c r="H8" s="624"/>
      <c r="I8" s="624"/>
      <c r="J8" s="624"/>
      <c r="O8" s="182"/>
      <c r="P8" s="182"/>
      <c r="Q8" s="182"/>
      <c r="R8" s="182"/>
      <c r="S8" s="182"/>
      <c r="T8" s="182"/>
      <c r="U8" s="182"/>
      <c r="V8" s="182"/>
      <c r="W8" s="182"/>
      <c r="X8" s="182"/>
      <c r="Y8" s="182"/>
      <c r="Z8" s="182"/>
      <c r="AA8" s="182"/>
      <c r="AB8" s="182"/>
      <c r="AC8" s="182"/>
    </row>
    <row r="9" spans="1:50" ht="27" x14ac:dyDescent="0.2">
      <c r="A9" s="182"/>
      <c r="B9" s="286"/>
      <c r="C9" s="286"/>
      <c r="D9" s="455"/>
      <c r="E9" s="455"/>
      <c r="F9" s="455"/>
      <c r="G9" s="455"/>
      <c r="H9" s="455"/>
      <c r="I9" s="455"/>
      <c r="J9" s="455"/>
      <c r="K9" s="456"/>
      <c r="L9" s="456"/>
      <c r="M9" s="456"/>
      <c r="N9" s="456"/>
      <c r="O9" s="182"/>
      <c r="P9" s="182"/>
      <c r="Q9" s="182"/>
      <c r="R9" s="182"/>
      <c r="S9" s="182"/>
      <c r="T9" s="182"/>
      <c r="U9" s="182"/>
      <c r="V9" s="182"/>
      <c r="W9" s="182"/>
      <c r="X9" s="182"/>
      <c r="Y9" s="182"/>
      <c r="Z9" s="182"/>
      <c r="AA9" s="182"/>
      <c r="AB9" s="182"/>
      <c r="AC9" s="182"/>
    </row>
    <row r="10" spans="1:50" ht="107.25" customHeight="1" x14ac:dyDescent="0.2">
      <c r="A10" s="182"/>
      <c r="B10" s="1688" t="s">
        <v>98</v>
      </c>
      <c r="C10" s="1688"/>
      <c r="D10" s="1688"/>
      <c r="E10" s="1069" t="s">
        <v>99</v>
      </c>
      <c r="F10" s="1071"/>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50" ht="52.5" customHeight="1" x14ac:dyDescent="0.2">
      <c r="A11" s="182"/>
      <c r="B11" s="1689" t="s">
        <v>247</v>
      </c>
      <c r="C11" s="1689"/>
      <c r="D11" s="1689"/>
      <c r="E11" s="1070">
        <v>1</v>
      </c>
      <c r="F11" s="1074"/>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x14ac:dyDescent="0.25">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50" ht="48.75" customHeight="1" thickBot="1" x14ac:dyDescent="0.25">
      <c r="A13" s="182"/>
      <c r="B13" s="1829" t="s">
        <v>100</v>
      </c>
      <c r="C13" s="1832" t="s">
        <v>101</v>
      </c>
      <c r="D13" s="1829" t="s">
        <v>102</v>
      </c>
      <c r="E13" s="1835" t="s">
        <v>103</v>
      </c>
      <c r="F13" s="1836"/>
      <c r="G13" s="1837"/>
      <c r="H13" s="1841" t="s">
        <v>723</v>
      </c>
      <c r="I13" s="1848" t="s">
        <v>105</v>
      </c>
      <c r="J13" s="1849"/>
      <c r="K13" s="1849"/>
      <c r="L13" s="1849"/>
      <c r="M13" s="1849"/>
      <c r="N13" s="1849"/>
      <c r="O13" s="1849"/>
      <c r="P13" s="1849"/>
      <c r="Q13" s="1849"/>
      <c r="R13" s="1849"/>
      <c r="S13" s="1849"/>
      <c r="T13" s="1850"/>
      <c r="U13" s="1855" t="s">
        <v>106</v>
      </c>
      <c r="V13" s="1858" t="s">
        <v>107</v>
      </c>
      <c r="W13" s="1859" t="s">
        <v>108</v>
      </c>
      <c r="X13" s="1860"/>
      <c r="Y13" s="1860"/>
      <c r="Z13" s="1860"/>
      <c r="AA13" s="1860"/>
      <c r="AB13" s="1860"/>
      <c r="AC13" s="1861"/>
      <c r="AD13" s="1861"/>
      <c r="AE13" s="1861"/>
      <c r="AF13" s="1861"/>
      <c r="AG13" s="1861"/>
      <c r="AH13" s="1861"/>
      <c r="AI13" s="1861"/>
      <c r="AJ13" s="1861"/>
      <c r="AK13" s="1862" t="s">
        <v>109</v>
      </c>
      <c r="AL13" s="1863"/>
      <c r="AM13" s="1863"/>
      <c r="AN13" s="1863"/>
      <c r="AO13" s="1863"/>
      <c r="AP13" s="1863"/>
      <c r="AQ13" s="1863"/>
      <c r="AR13" s="1864"/>
      <c r="AS13" s="1844" t="s">
        <v>110</v>
      </c>
      <c r="AT13" s="1844" t="s">
        <v>111</v>
      </c>
      <c r="AU13" s="1844" t="s">
        <v>112</v>
      </c>
      <c r="AV13" s="1844" t="s">
        <v>113</v>
      </c>
      <c r="AW13" s="1844" t="s">
        <v>114</v>
      </c>
    </row>
    <row r="14" spans="1:50" ht="32.25" customHeight="1" thickBot="1" x14ac:dyDescent="0.25">
      <c r="A14" s="182"/>
      <c r="B14" s="1830"/>
      <c r="C14" s="1833"/>
      <c r="D14" s="1830"/>
      <c r="E14" s="1838"/>
      <c r="F14" s="1839"/>
      <c r="G14" s="1840"/>
      <c r="H14" s="1842"/>
      <c r="I14" s="1847" t="s">
        <v>115</v>
      </c>
      <c r="J14" s="1847"/>
      <c r="K14" s="1847"/>
      <c r="L14" s="1847"/>
      <c r="M14" s="1848" t="s">
        <v>116</v>
      </c>
      <c r="N14" s="1849"/>
      <c r="O14" s="1849"/>
      <c r="P14" s="1849"/>
      <c r="Q14" s="1849"/>
      <c r="R14" s="1849"/>
      <c r="S14" s="1849"/>
      <c r="T14" s="1850"/>
      <c r="U14" s="1856"/>
      <c r="V14" s="1851"/>
      <c r="W14" s="1851" t="s">
        <v>117</v>
      </c>
      <c r="X14" s="1851" t="s">
        <v>118</v>
      </c>
      <c r="Y14" s="1851" t="s">
        <v>119</v>
      </c>
      <c r="Z14" s="1853" t="s">
        <v>120</v>
      </c>
      <c r="AA14" s="1868" t="s">
        <v>121</v>
      </c>
      <c r="AB14" s="1869" t="s">
        <v>122</v>
      </c>
      <c r="AC14" s="1871" t="s">
        <v>123</v>
      </c>
      <c r="AD14" s="1873" t="s">
        <v>124</v>
      </c>
      <c r="AE14" s="1823" t="s">
        <v>125</v>
      </c>
      <c r="AF14" s="1825" t="s">
        <v>126</v>
      </c>
      <c r="AG14" s="1826"/>
      <c r="AH14" s="1826"/>
      <c r="AI14" s="1826"/>
      <c r="AJ14" s="1826"/>
      <c r="AK14" s="1865"/>
      <c r="AL14" s="1866"/>
      <c r="AM14" s="1866"/>
      <c r="AN14" s="1866"/>
      <c r="AO14" s="1866"/>
      <c r="AP14" s="1866"/>
      <c r="AQ14" s="1866"/>
      <c r="AR14" s="1867"/>
      <c r="AS14" s="1845"/>
      <c r="AT14" s="1845"/>
      <c r="AU14" s="1845"/>
      <c r="AV14" s="1845"/>
      <c r="AW14" s="1845"/>
    </row>
    <row r="15" spans="1:50" ht="173.25" customHeight="1" thickBot="1" x14ac:dyDescent="0.25">
      <c r="A15" s="182"/>
      <c r="B15" s="1831"/>
      <c r="C15" s="1834"/>
      <c r="D15" s="1831"/>
      <c r="E15" s="459" t="s">
        <v>127</v>
      </c>
      <c r="F15" s="459" t="s">
        <v>128</v>
      </c>
      <c r="G15" s="459" t="s">
        <v>129</v>
      </c>
      <c r="H15" s="1843"/>
      <c r="I15" s="460" t="s">
        <v>724</v>
      </c>
      <c r="J15" s="460" t="s">
        <v>131</v>
      </c>
      <c r="K15" s="461" t="s">
        <v>132</v>
      </c>
      <c r="L15" s="462" t="s">
        <v>133</v>
      </c>
      <c r="M15" s="459" t="s">
        <v>134</v>
      </c>
      <c r="N15" s="461" t="s">
        <v>135</v>
      </c>
      <c r="O15" s="461" t="s">
        <v>136</v>
      </c>
      <c r="P15" s="461" t="s">
        <v>137</v>
      </c>
      <c r="Q15" s="463" t="s">
        <v>135</v>
      </c>
      <c r="R15" s="464" t="s">
        <v>138</v>
      </c>
      <c r="S15" s="465" t="s">
        <v>139</v>
      </c>
      <c r="T15" s="466" t="s">
        <v>140</v>
      </c>
      <c r="U15" s="1857"/>
      <c r="V15" s="1852"/>
      <c r="W15" s="1852"/>
      <c r="X15" s="1852"/>
      <c r="Y15" s="1852"/>
      <c r="Z15" s="1854"/>
      <c r="AA15" s="1847"/>
      <c r="AB15" s="1870"/>
      <c r="AC15" s="1872"/>
      <c r="AD15" s="1874"/>
      <c r="AE15" s="1824"/>
      <c r="AF15" s="467" t="s">
        <v>141</v>
      </c>
      <c r="AG15" s="468" t="s">
        <v>142</v>
      </c>
      <c r="AH15" s="468" t="s">
        <v>143</v>
      </c>
      <c r="AI15" s="468" t="s">
        <v>144</v>
      </c>
      <c r="AJ15" s="468" t="s">
        <v>123</v>
      </c>
      <c r="AK15" s="469" t="s">
        <v>145</v>
      </c>
      <c r="AL15" s="469"/>
      <c r="AM15" s="470" t="s">
        <v>146</v>
      </c>
      <c r="AN15" s="469" t="s">
        <v>147</v>
      </c>
      <c r="AO15" s="471"/>
      <c r="AP15" s="472" t="s">
        <v>148</v>
      </c>
      <c r="AQ15" s="472" t="s">
        <v>149</v>
      </c>
      <c r="AR15" s="473" t="s">
        <v>150</v>
      </c>
      <c r="AS15" s="1846"/>
      <c r="AT15" s="1846"/>
      <c r="AU15" s="1846"/>
      <c r="AV15" s="1846"/>
      <c r="AW15" s="1846"/>
    </row>
    <row r="16" spans="1:50" ht="243.75" customHeight="1" x14ac:dyDescent="0.2">
      <c r="A16" s="182"/>
      <c r="B16" s="1779" t="s">
        <v>725</v>
      </c>
      <c r="C16" s="1779" t="s">
        <v>152</v>
      </c>
      <c r="D16" s="1779">
        <v>1</v>
      </c>
      <c r="E16" s="1779" t="s">
        <v>153</v>
      </c>
      <c r="F16" s="1813" t="s">
        <v>726</v>
      </c>
      <c r="G16" s="474" t="s">
        <v>727</v>
      </c>
      <c r="H16" s="1779" t="s">
        <v>156</v>
      </c>
      <c r="I16" s="1777">
        <v>700</v>
      </c>
      <c r="J16" s="1807" t="s">
        <v>198</v>
      </c>
      <c r="K16" s="1803">
        <f>+IF(J16="","",IF(J16=$C$44,$D$44,IF(J16=$C$45,$D$45,IF(J16=$C$46,$D$46, IF(J16=$C$47,$D$47,IF(J16=$C$48,$D$48))))))</f>
        <v>0.8</v>
      </c>
      <c r="L16" s="1809" t="str">
        <f>+IF(J16="","",IF(J16=$C$44,$B$44,IF(J16=$C$45,$B$45,IF(J16=$C$46,$B$46, IF(J16=$C$47,$B$47,IF(J16=$C$48,$B$48))))))</f>
        <v>Alta</v>
      </c>
      <c r="M16" s="1779" t="s">
        <v>159</v>
      </c>
      <c r="N16" s="1799" t="str">
        <f>+IF(M16="","",IF(M16="N/A","",IF(OR(M16=$M$44,M16=$N$44),$L$44,IF(OR(M16=$M$45,M16=$N$45),$L$45,IF(OR(M16=$M$46,M16=$N$46),$L$46,IF(OR(M16=$M$47,M16=$N$47),$L$47,IF(OR(M16=$M$48,M16=$N$48),$L$48)))))))</f>
        <v/>
      </c>
      <c r="O16" s="1801" t="str">
        <f>+IF(M16="","",IF(M16="N/A","",IF(OR(M16=$M$44,M16=$N$44),$K$44,IF(OR(M16=$M$45,M16=$N$45),$K$45,IF(OR(M16=$M$46,M16=$N$46),$K$46,IF(OR(M16=$M$47,M16=$N$47),$K$47,IF(OR(M16=$M$48,M16=$N$48),$K$48)))))))</f>
        <v/>
      </c>
      <c r="P16" s="1779" t="s">
        <v>160</v>
      </c>
      <c r="Q16" s="1799">
        <f>+IF(P16="","",IF(P16="N/A","",IF(OR(P16=$M$44,P16=$N$44),$L$44,IF(OR(P16=$M$44,P16=$N$44),$L$44,IF(OR(P16=$M$45,P16=$N$45),$L$45,IF(OR(P16=$M$46,P16=$N$46),$L$46,IF(OR(P16=$M$47,P16=$N$47),$L$47,(IF(OR(P16=$M$48,P16=$N$48),$L$48)))))))))</f>
        <v>0.4</v>
      </c>
      <c r="R16" s="1801" t="str">
        <f>+IF(P16="","",IF(P16="N/A","",IF(OR(P16=$M$44,P16=$N$44),$K$44,IF(OR(P16=$M$45,P16=$N$45),$K$45,IF(OR(P16=$M$46,P16=$N$46),$K$46,IF(OR(P16=$M$47,P16=$N$47),$K$47,IF(OR(P16=$M$48,P16=$N$48),$K$48)))))))</f>
        <v>Menor</v>
      </c>
      <c r="S16" s="1803">
        <f>+IF(N16="",Q16,IF(Q16="",N16,IF(N16&gt;Q16,N16,Q16)))</f>
        <v>0.4</v>
      </c>
      <c r="T16" s="1801" t="str">
        <f>+IF(S16="","",IF(S16=$L$44,$K$44,IF(S16=$L$45,$K$45,IF(S16=$L$46,$K$46,IF(S16=$L$47,$K$47,IF(S16=$L$48,$K$48))))))</f>
        <v>Menor</v>
      </c>
      <c r="U16" s="1777" t="s">
        <v>201</v>
      </c>
      <c r="V16" s="475">
        <v>1</v>
      </c>
      <c r="W16" s="1781" t="s">
        <v>728</v>
      </c>
      <c r="X16" s="476" t="s">
        <v>729</v>
      </c>
      <c r="Y16" s="476" t="s">
        <v>730</v>
      </c>
      <c r="Z16" s="477" t="s">
        <v>731</v>
      </c>
      <c r="AA16" s="477" t="s">
        <v>732</v>
      </c>
      <c r="AB16" s="478" t="s">
        <v>733</v>
      </c>
      <c r="AC16" s="479" t="s">
        <v>734</v>
      </c>
      <c r="AD16" s="475" t="s">
        <v>197</v>
      </c>
      <c r="AE16" s="480" t="str">
        <f t="shared" ref="AE16:AE23" si="0">IF(OR(AD16="Preventivo",AD16="Detectivo"),"Probabilidad",IF(AD16="Correctivo","Impacto",""))</f>
        <v>Probabilidad</v>
      </c>
      <c r="AF16" s="480" t="s">
        <v>172</v>
      </c>
      <c r="AG16" s="480" t="str">
        <f t="shared" ref="AG16:AG23" si="1">IF(AND(AD16="Preventivo",AF16="Automático"),"50%",IF(AND(AD16="Preventivo",AF16="Manual"),"40%",IF(AND(AD16="Detectivo",AF16="Automático"),"40%",IF(AND(AD16="Detectivo",AF16="Manual"),"30%",IF(AND(AD16="Correctivo",AF16="Automático"),"35%",IF(AND(AD16="Correctivo",AF16="Manual"),"25%",""))))))</f>
        <v>40%</v>
      </c>
      <c r="AH16" s="480" t="s">
        <v>173</v>
      </c>
      <c r="AI16" s="480" t="s">
        <v>174</v>
      </c>
      <c r="AJ16" s="480" t="s">
        <v>175</v>
      </c>
      <c r="AK16" s="481">
        <f>IFERROR(IF(AE16="Probabilidad",(K16-(+K16*AG16)),IF(AE16="Impacto",KK16,"")),"")</f>
        <v>0.48</v>
      </c>
      <c r="AL16" s="481">
        <f t="shared" ref="AL16:AL23" si="2">+AK16</f>
        <v>0.48</v>
      </c>
      <c r="AM16" s="482" t="str">
        <f t="shared" ref="AM16:AM23" si="3">IFERROR(IF(AK16="","",IF(AK16&lt;=0.2,"Muy Baja",IF(AK16&lt;=0.4,"Baja",IF(AK16&lt;=0.6,"Media",IF(AK16&lt;=0.8,"Alta","Muy Alta"))))),"")</f>
        <v>Media</v>
      </c>
      <c r="AN16" s="483">
        <f>IF(AE16='[4]FORMULAS '!$G$60,S16-(S16*AG16),S16)</f>
        <v>0.4</v>
      </c>
      <c r="AO16" s="484">
        <f t="shared" ref="AO16:AO23" si="4">+AN16</f>
        <v>0.4</v>
      </c>
      <c r="AP16" s="485" t="str">
        <f t="shared" ref="AP16:AP23" si="5">+IF(AN16="","",IF(AN16=$L$44,$K$44,IF(AN16=$L$45,$K$45,IF(AN16=$L$46,$K$46,IF(AN16=$L$47,$K$47,IF(AN16=$L$48,$K$48))))))</f>
        <v>Menor</v>
      </c>
      <c r="AQ16" s="486" t="s">
        <v>201</v>
      </c>
      <c r="AR16" s="1795" t="s">
        <v>204</v>
      </c>
      <c r="AS16" s="1781" t="s">
        <v>735</v>
      </c>
      <c r="AT16" s="1781" t="s">
        <v>736</v>
      </c>
      <c r="AU16" s="1781" t="s">
        <v>274</v>
      </c>
      <c r="AV16" s="1781" t="s">
        <v>312</v>
      </c>
      <c r="AW16" s="1811" t="s">
        <v>737</v>
      </c>
      <c r="AX16" s="182"/>
    </row>
    <row r="17" spans="1:50" ht="198" customHeight="1" thickBot="1" x14ac:dyDescent="0.25">
      <c r="A17" s="182"/>
      <c r="B17" s="1822"/>
      <c r="C17" s="1822"/>
      <c r="D17" s="1822"/>
      <c r="E17" s="1822"/>
      <c r="F17" s="1827"/>
      <c r="G17" s="487" t="s">
        <v>738</v>
      </c>
      <c r="H17" s="1822"/>
      <c r="I17" s="1791"/>
      <c r="J17" s="1828"/>
      <c r="K17" s="1820"/>
      <c r="L17" s="1821"/>
      <c r="M17" s="1822"/>
      <c r="N17" s="1818"/>
      <c r="O17" s="1819"/>
      <c r="P17" s="1822"/>
      <c r="Q17" s="1818"/>
      <c r="R17" s="1819"/>
      <c r="S17" s="1820"/>
      <c r="T17" s="1819"/>
      <c r="U17" s="1791"/>
      <c r="V17" s="488">
        <v>2</v>
      </c>
      <c r="W17" s="1796"/>
      <c r="X17" s="487" t="s">
        <v>739</v>
      </c>
      <c r="Y17" s="489" t="s">
        <v>740</v>
      </c>
      <c r="Z17" s="490" t="s">
        <v>741</v>
      </c>
      <c r="AA17" s="490" t="s">
        <v>742</v>
      </c>
      <c r="AB17" s="491" t="s">
        <v>733</v>
      </c>
      <c r="AC17" s="492" t="s">
        <v>743</v>
      </c>
      <c r="AD17" s="488" t="s">
        <v>171</v>
      </c>
      <c r="AE17" s="493" t="str">
        <f t="shared" si="0"/>
        <v>Probabilidad</v>
      </c>
      <c r="AF17" s="493" t="s">
        <v>172</v>
      </c>
      <c r="AG17" s="493" t="str">
        <f t="shared" si="1"/>
        <v>30%</v>
      </c>
      <c r="AH17" s="493" t="s">
        <v>173</v>
      </c>
      <c r="AI17" s="493" t="s">
        <v>174</v>
      </c>
      <c r="AJ17" s="493" t="s">
        <v>175</v>
      </c>
      <c r="AK17" s="494">
        <f>IFERROR(IF(AND(AE16="Probabilidad",AE17="Probabilidad"),(AL16-(+AL16*AG17)),IF(AE16="Probabilidad",(K16-(+K16*AG17)),IF(AE16="Impacto",AL16,""))),"")</f>
        <v>0.33599999999999997</v>
      </c>
      <c r="AL17" s="494">
        <f t="shared" si="2"/>
        <v>0.33599999999999997</v>
      </c>
      <c r="AM17" s="495" t="str">
        <f t="shared" si="3"/>
        <v>Baja</v>
      </c>
      <c r="AN17" s="496">
        <f>IF(AE17='[4]FORMULAS '!$G$60,S16-(S16*AG17),S16)</f>
        <v>0.4</v>
      </c>
      <c r="AO17" s="496">
        <f t="shared" si="4"/>
        <v>0.4</v>
      </c>
      <c r="AP17" s="497" t="str">
        <f t="shared" si="5"/>
        <v>Menor</v>
      </c>
      <c r="AQ17" s="498" t="s">
        <v>201</v>
      </c>
      <c r="AR17" s="1778"/>
      <c r="AS17" s="1796"/>
      <c r="AT17" s="1796"/>
      <c r="AU17" s="1796"/>
      <c r="AV17" s="1796"/>
      <c r="AW17" s="1817"/>
      <c r="AX17" s="182"/>
    </row>
    <row r="18" spans="1:50" ht="409.6" customHeight="1" x14ac:dyDescent="0.2">
      <c r="A18" s="182"/>
      <c r="B18" s="1822"/>
      <c r="C18" s="1779" t="s">
        <v>152</v>
      </c>
      <c r="D18" s="1779">
        <v>2</v>
      </c>
      <c r="E18" s="1779" t="s">
        <v>153</v>
      </c>
      <c r="F18" s="1813" t="s">
        <v>744</v>
      </c>
      <c r="G18" s="1781" t="s">
        <v>745</v>
      </c>
      <c r="H18" s="1779" t="s">
        <v>156</v>
      </c>
      <c r="I18" s="1805">
        <v>12</v>
      </c>
      <c r="J18" s="1807" t="s">
        <v>157</v>
      </c>
      <c r="K18" s="1803">
        <f>+IF(J18="","",IF(J18=$C$44,$D$44,IF(J18=$C$45,$D$45,IF(J18=$C$46,$D$46, IF(J18=$C$47,$D$47,IF(J18=$C$48,$D$48))))))</f>
        <v>0.4</v>
      </c>
      <c r="L18" s="1809" t="str">
        <f>+IF(J18="","",IF(J18=$C$44,$B$44,IF(J18=$C$45,$B$45,IF(J18=$C$46,$B$46, IF(J18=$C$47,$B$47,IF(J18=$C$48,$B$48))))))</f>
        <v>Baja</v>
      </c>
      <c r="M18" s="1779" t="s">
        <v>159</v>
      </c>
      <c r="N18" s="1799" t="str">
        <f>+IF(M18="","",IF(M18="N/A","",IF(OR(M18=$M$44,M18=$N$44),$L$44,IF(OR(M18=$M$45,M18=$N$45),$L$45,IF(OR(M18=$M$46,M18=$N$46),$L$46,IF(OR(M18=$M$47,M18=$N$47),$L$47,IF(OR(M18=$M$48,M18=$N$48),$L$48)))))))</f>
        <v/>
      </c>
      <c r="O18" s="1801" t="str">
        <f>+IF(M18="","",IF(M18="N/A","",IF(OR(M18=$M$44,M18=$N$44),$K$44,IF(OR(M18=$M$45,M18=$N$45),$K$45,IF(OR(M18=$M$46,M18=$N$46),$K$46,IF(OR(M18=$M$47,M18=$N$47),$K$47,IF(OR(M18=$M$48,M18=$N$48),$K$48)))))))</f>
        <v/>
      </c>
      <c r="P18" s="1779" t="s">
        <v>226</v>
      </c>
      <c r="Q18" s="1799">
        <f>+IF(P18="","",IF(P18="N/A","",IF(OR(P18=$M$44,P18=$N$44),$L$44,IF(OR(P18=$M$44,P18=$N$44),$L$44,IF(OR(P18=$M$45,P18=$N$45),$L$45,IF(OR(P18=$M$46,P18=$N$46),$L$46,IF(OR(P18=$M$47,P18=$N$47),$L$47,(IF(OR(P18=$M$48,P18=$N$48),$L$48)))))))))</f>
        <v>0.2</v>
      </c>
      <c r="R18" s="1801" t="str">
        <f>+IF(P18="","",IF(P18="N/A","",IF(OR(P18=$M$44,P18=$N$44),$K$44,IF(OR(P18=$M$45,P18=$N$45),$K$45,IF(OR(P18=$M$46,P18=$N$46),$K$46,IF(OR(P18=$M$47,P18=$N$47),$K$47,IF(OR(P18=$M$48,P18=$N$48),$K$48)))))))</f>
        <v xml:space="preserve">Leve </v>
      </c>
      <c r="S18" s="1803">
        <f>+IF(N18="",Q18,IF(Q18="",N18,IF(N18&gt;Q18,N18,Q18)))</f>
        <v>0.2</v>
      </c>
      <c r="T18" s="1801" t="str">
        <f>+IF(S18="","",IF(S18=$L$44,$K$44,IF(S18=$L$45,$K$45,IF(S18=$L$46,$K$46,IF(S18=$L$47,$K$47,IF(S18=$L$48,$K$48))))))</f>
        <v xml:space="preserve">Leve </v>
      </c>
      <c r="U18" s="1777" t="s">
        <v>176</v>
      </c>
      <c r="V18" s="499">
        <v>1</v>
      </c>
      <c r="W18" s="1789" t="s">
        <v>728</v>
      </c>
      <c r="X18" s="500" t="s">
        <v>746</v>
      </c>
      <c r="Y18" s="501" t="s">
        <v>747</v>
      </c>
      <c r="Z18" s="477" t="s">
        <v>748</v>
      </c>
      <c r="AA18" s="477" t="s">
        <v>749</v>
      </c>
      <c r="AB18" s="478" t="s">
        <v>750</v>
      </c>
      <c r="AC18" s="501" t="s">
        <v>751</v>
      </c>
      <c r="AD18" s="502" t="s">
        <v>171</v>
      </c>
      <c r="AE18" s="480" t="str">
        <f t="shared" si="0"/>
        <v>Probabilidad</v>
      </c>
      <c r="AF18" s="480" t="s">
        <v>172</v>
      </c>
      <c r="AG18" s="480" t="str">
        <f t="shared" si="1"/>
        <v>30%</v>
      </c>
      <c r="AH18" s="480" t="s">
        <v>173</v>
      </c>
      <c r="AI18" s="480" t="s">
        <v>174</v>
      </c>
      <c r="AJ18" s="480" t="s">
        <v>175</v>
      </c>
      <c r="AK18" s="481">
        <f>IFERROR(IF(AE18="Probabilidad",(K18-(+K18*AG18)),IF(AE18="Impacto",KK18,"")),"")</f>
        <v>0.28000000000000003</v>
      </c>
      <c r="AL18" s="481">
        <f t="shared" si="2"/>
        <v>0.28000000000000003</v>
      </c>
      <c r="AM18" s="482" t="str">
        <f t="shared" si="3"/>
        <v>Baja</v>
      </c>
      <c r="AN18" s="483">
        <f>IF(AE18='[4]FORMULAS '!$G$60,S18-(S18*AG18),S18)</f>
        <v>0.2</v>
      </c>
      <c r="AO18" s="483">
        <f t="shared" si="4"/>
        <v>0.2</v>
      </c>
      <c r="AP18" s="503" t="str">
        <f t="shared" si="5"/>
        <v xml:space="preserve">Leve </v>
      </c>
      <c r="AQ18" s="504" t="s">
        <v>176</v>
      </c>
      <c r="AR18" s="1791" t="s">
        <v>177</v>
      </c>
      <c r="AS18" s="1783" t="s">
        <v>752</v>
      </c>
      <c r="AT18" s="1784"/>
      <c r="AU18" s="1784"/>
      <c r="AV18" s="1785"/>
      <c r="AW18" s="1811" t="s">
        <v>753</v>
      </c>
      <c r="AX18" s="505"/>
    </row>
    <row r="19" spans="1:50" ht="315" customHeight="1" thickBot="1" x14ac:dyDescent="0.25">
      <c r="A19" s="182"/>
      <c r="B19" s="1822"/>
      <c r="C19" s="1780"/>
      <c r="D19" s="1780"/>
      <c r="E19" s="1780"/>
      <c r="F19" s="1814"/>
      <c r="G19" s="1782"/>
      <c r="H19" s="1780"/>
      <c r="I19" s="1806"/>
      <c r="J19" s="1808"/>
      <c r="K19" s="1804"/>
      <c r="L19" s="1810"/>
      <c r="M19" s="1780"/>
      <c r="N19" s="1800"/>
      <c r="O19" s="1802"/>
      <c r="P19" s="1780"/>
      <c r="Q19" s="1800"/>
      <c r="R19" s="1802"/>
      <c r="S19" s="1804"/>
      <c r="T19" s="1802"/>
      <c r="U19" s="1778"/>
      <c r="V19" s="506">
        <v>2</v>
      </c>
      <c r="W19" s="1790"/>
      <c r="X19" s="507" t="s">
        <v>746</v>
      </c>
      <c r="Y19" s="508" t="s">
        <v>754</v>
      </c>
      <c r="Z19" s="509" t="s">
        <v>755</v>
      </c>
      <c r="AA19" s="509" t="s">
        <v>756</v>
      </c>
      <c r="AB19" s="510" t="s">
        <v>757</v>
      </c>
      <c r="AC19" s="508" t="s">
        <v>758</v>
      </c>
      <c r="AD19" s="511" t="s">
        <v>171</v>
      </c>
      <c r="AE19" s="493" t="str">
        <f t="shared" si="0"/>
        <v>Probabilidad</v>
      </c>
      <c r="AF19" s="493" t="s">
        <v>172</v>
      </c>
      <c r="AG19" s="493" t="str">
        <f t="shared" si="1"/>
        <v>30%</v>
      </c>
      <c r="AH19" s="493" t="s">
        <v>173</v>
      </c>
      <c r="AI19" s="493" t="s">
        <v>174</v>
      </c>
      <c r="AJ19" s="493" t="s">
        <v>175</v>
      </c>
      <c r="AK19" s="494">
        <v>0.2</v>
      </c>
      <c r="AL19" s="494">
        <f t="shared" si="2"/>
        <v>0.2</v>
      </c>
      <c r="AM19" s="495" t="str">
        <f t="shared" si="3"/>
        <v>Muy Baja</v>
      </c>
      <c r="AN19" s="512">
        <v>0.2</v>
      </c>
      <c r="AO19" s="512">
        <f t="shared" si="4"/>
        <v>0.2</v>
      </c>
      <c r="AP19" s="513" t="str">
        <f t="shared" si="5"/>
        <v xml:space="preserve">Leve </v>
      </c>
      <c r="AQ19" s="514" t="s">
        <v>176</v>
      </c>
      <c r="AR19" s="1778"/>
      <c r="AS19" s="1792"/>
      <c r="AT19" s="1793"/>
      <c r="AU19" s="1793"/>
      <c r="AV19" s="1794"/>
      <c r="AW19" s="1812"/>
      <c r="AX19" s="182"/>
    </row>
    <row r="20" spans="1:50" ht="290.25" customHeight="1" x14ac:dyDescent="0.2">
      <c r="A20" s="182"/>
      <c r="B20" s="1822"/>
      <c r="C20" s="1779" t="s">
        <v>152</v>
      </c>
      <c r="D20" s="1781">
        <v>3</v>
      </c>
      <c r="E20" s="1781" t="s">
        <v>524</v>
      </c>
      <c r="F20" s="1813" t="s">
        <v>759</v>
      </c>
      <c r="G20" s="1815" t="s">
        <v>760</v>
      </c>
      <c r="H20" s="1779" t="s">
        <v>156</v>
      </c>
      <c r="I20" s="1805">
        <v>10</v>
      </c>
      <c r="J20" s="1807" t="s">
        <v>157</v>
      </c>
      <c r="K20" s="1803">
        <f>+IF(J20="","",IF(J20=$C$44,$D$44,IF(J20=$C$45,$D$45,IF(J20=$C$46,$D$46, IF(J20=$C$47,$D$47,IF(J20=$C$48,$D$48))))))</f>
        <v>0.4</v>
      </c>
      <c r="L20" s="1809" t="s">
        <v>227</v>
      </c>
      <c r="M20" s="1779" t="s">
        <v>228</v>
      </c>
      <c r="N20" s="1799">
        <f>+IF(M20="","",IF(M20="N/A","",IF(OR(M20=$M$44,M20=$N$44),$L$44,IF(OR(M20=$M$45,M20=$N$45),$L$45,IF(OR(M20=$M$46,M20=$N$46),$L$46,IF(OR(M20=$M$47,M20=$N$47),$L$47,IF(OR(M20=$M$48,M20=$N$48),$L$48)))))))</f>
        <v>0.4</v>
      </c>
      <c r="O20" s="1801" t="str">
        <f>+IF(M20="","",IF(M20="N/A","",IF(OR(M20=$M$44,M20=$N$44),$K$44,IF(OR(M20=$M$45,M20=$N$45),$K$45,IF(OR(M20=$M$46,M20=$N$46),$K$46,IF(OR(M20=$M$47,M20=$N$47),$K$47,IF(OR(M20=$M$48,M20=$N$48),$K$48)))))))</f>
        <v>Menor</v>
      </c>
      <c r="P20" s="1779" t="s">
        <v>159</v>
      </c>
      <c r="Q20" s="515" t="str">
        <f>+IF(P20="","",IF(P20="N/A","",IF(OR(P20=$M$44,P20=$N$44),$L$44,IF(OR(P20=$M$44,P20=$N$44),$L$44,IF(OR(P20=$M$45,P20=$N$45),$L$45,IF(OR(P20=$M$46,P20=$N$46),$L$46,IF(OR(P20=$M$47,P20=$N$47),$L$47,(IF(OR(P20=$M$48,P20=$N$48),$L$48)))))))))</f>
        <v/>
      </c>
      <c r="R20" s="1801" t="str">
        <f>+IF(P20="","",IF(P20="N/A","",IF(OR(P20=$M$44,P20=$N$44),$K$44,IF(OR(P20=$M$45,P20=$N$45),$K$45,IF(OR(P20=$M$46,P20=$N$46),$K$46,IF(OR(P20=$M$47,P20=$N$47),$K$47,IF(OR(P20=$M$48,P20=$N$48),$K$48)))))))</f>
        <v/>
      </c>
      <c r="S20" s="1803">
        <f>+IF(N20="",Q20,IF(Q20="",N20,IF(N20&gt;Q20,N20,Q20)))</f>
        <v>0.4</v>
      </c>
      <c r="T20" s="1801" t="str">
        <f>+IF(S20="","",IF(S20=$L$44,$K$44,IF(S20=$L$45,$K$45,IF(S20=$L$46,$K$46,IF(S20=$L$47,$K$47,IF(S20=$L$48,$K$48))))))</f>
        <v>Menor</v>
      </c>
      <c r="U20" s="1777" t="s">
        <v>201</v>
      </c>
      <c r="V20" s="475">
        <v>1</v>
      </c>
      <c r="W20" s="1779" t="s">
        <v>761</v>
      </c>
      <c r="X20" s="501" t="s">
        <v>762</v>
      </c>
      <c r="Y20" s="516" t="s">
        <v>763</v>
      </c>
      <c r="Z20" s="477" t="s">
        <v>764</v>
      </c>
      <c r="AA20" s="477" t="s">
        <v>765</v>
      </c>
      <c r="AB20" s="477" t="s">
        <v>766</v>
      </c>
      <c r="AC20" s="1781" t="s">
        <v>767</v>
      </c>
      <c r="AD20" s="475" t="s">
        <v>171</v>
      </c>
      <c r="AE20" s="480" t="str">
        <f t="shared" si="0"/>
        <v>Probabilidad</v>
      </c>
      <c r="AF20" s="480" t="s">
        <v>172</v>
      </c>
      <c r="AG20" s="480" t="str">
        <f t="shared" si="1"/>
        <v>30%</v>
      </c>
      <c r="AH20" s="480" t="s">
        <v>173</v>
      </c>
      <c r="AI20" s="480" t="s">
        <v>174</v>
      </c>
      <c r="AJ20" s="480" t="s">
        <v>175</v>
      </c>
      <c r="AK20" s="481">
        <f>IFERROR(IF(AE20="Probabilidad",(K20-(+K20*AG20)),IF(AE20="Impacto",KK20,"")),"")</f>
        <v>0.28000000000000003</v>
      </c>
      <c r="AL20" s="481">
        <f t="shared" si="2"/>
        <v>0.28000000000000003</v>
      </c>
      <c r="AM20" s="482" t="str">
        <f t="shared" si="3"/>
        <v>Baja</v>
      </c>
      <c r="AN20" s="483">
        <f>IF(AE20='[4]FORMULAS '!$G$60,S20-(S20*AG20),S20)</f>
        <v>0.4</v>
      </c>
      <c r="AO20" s="483">
        <f t="shared" si="4"/>
        <v>0.4</v>
      </c>
      <c r="AP20" s="517" t="str">
        <f t="shared" si="5"/>
        <v>Menor</v>
      </c>
      <c r="AQ20" s="518" t="s">
        <v>201</v>
      </c>
      <c r="AR20" s="1777" t="s">
        <v>177</v>
      </c>
      <c r="AS20" s="1783" t="s">
        <v>178</v>
      </c>
      <c r="AT20" s="1784"/>
      <c r="AU20" s="1784"/>
      <c r="AV20" s="1785"/>
      <c r="AW20" s="1797" t="s">
        <v>768</v>
      </c>
    </row>
    <row r="21" spans="1:50" ht="230.25" customHeight="1" thickBot="1" x14ac:dyDescent="0.25">
      <c r="A21" s="182"/>
      <c r="B21" s="1822"/>
      <c r="C21" s="1780"/>
      <c r="D21" s="1782"/>
      <c r="E21" s="1782"/>
      <c r="F21" s="1814"/>
      <c r="G21" s="1816"/>
      <c r="H21" s="1780"/>
      <c r="I21" s="1806"/>
      <c r="J21" s="1808"/>
      <c r="K21" s="1804"/>
      <c r="L21" s="1810"/>
      <c r="M21" s="1780"/>
      <c r="N21" s="1800"/>
      <c r="O21" s="1802"/>
      <c r="P21" s="1780"/>
      <c r="Q21" s="519"/>
      <c r="R21" s="1802"/>
      <c r="S21" s="1804"/>
      <c r="T21" s="1802"/>
      <c r="U21" s="1778"/>
      <c r="V21" s="493">
        <v>2</v>
      </c>
      <c r="W21" s="1780"/>
      <c r="X21" s="520" t="s">
        <v>769</v>
      </c>
      <c r="Y21" s="521" t="s">
        <v>305</v>
      </c>
      <c r="Z21" s="510" t="s">
        <v>770</v>
      </c>
      <c r="AA21" s="522" t="s">
        <v>771</v>
      </c>
      <c r="AB21" s="510" t="s">
        <v>772</v>
      </c>
      <c r="AC21" s="1782"/>
      <c r="AD21" s="523" t="s">
        <v>171</v>
      </c>
      <c r="AE21" s="493" t="str">
        <f t="shared" si="0"/>
        <v>Probabilidad</v>
      </c>
      <c r="AF21" s="493" t="s">
        <v>172</v>
      </c>
      <c r="AG21" s="493" t="str">
        <f t="shared" si="1"/>
        <v>30%</v>
      </c>
      <c r="AH21" s="493" t="s">
        <v>173</v>
      </c>
      <c r="AI21" s="493" t="s">
        <v>174</v>
      </c>
      <c r="AJ21" s="493" t="s">
        <v>175</v>
      </c>
      <c r="AK21" s="494">
        <v>0.2</v>
      </c>
      <c r="AL21" s="494">
        <f t="shared" si="2"/>
        <v>0.2</v>
      </c>
      <c r="AM21" s="495" t="str">
        <f t="shared" si="3"/>
        <v>Muy Baja</v>
      </c>
      <c r="AN21" s="496">
        <v>0.4</v>
      </c>
      <c r="AO21" s="496">
        <f t="shared" si="4"/>
        <v>0.4</v>
      </c>
      <c r="AP21" s="497" t="str">
        <f t="shared" si="5"/>
        <v>Menor</v>
      </c>
      <c r="AQ21" s="524" t="s">
        <v>176</v>
      </c>
      <c r="AR21" s="1778"/>
      <c r="AS21" s="1786"/>
      <c r="AT21" s="1787"/>
      <c r="AU21" s="1787"/>
      <c r="AV21" s="1788"/>
      <c r="AW21" s="1798"/>
    </row>
    <row r="22" spans="1:50" ht="344.25" customHeight="1" thickBot="1" x14ac:dyDescent="0.25">
      <c r="A22" s="182"/>
      <c r="B22" s="1822"/>
      <c r="C22" s="525" t="s">
        <v>773</v>
      </c>
      <c r="D22" s="526">
        <v>4</v>
      </c>
      <c r="E22" s="526" t="s">
        <v>774</v>
      </c>
      <c r="F22" s="527" t="s">
        <v>775</v>
      </c>
      <c r="G22" s="528" t="s">
        <v>776</v>
      </c>
      <c r="H22" s="525" t="s">
        <v>156</v>
      </c>
      <c r="I22" s="529">
        <v>12</v>
      </c>
      <c r="J22" s="530" t="s">
        <v>157</v>
      </c>
      <c r="K22" s="531">
        <f>+IF(J22="","",IF(J22=$C$44,$D$44,IF(J22=$C$45,$D$45,IF(J22=$C$46,$D$46, IF(J22=$C$47,$D$47,IF(J22=$C$48,$D$48))))))</f>
        <v>0.4</v>
      </c>
      <c r="L22" s="532" t="s">
        <v>227</v>
      </c>
      <c r="M22" s="525" t="s">
        <v>225</v>
      </c>
      <c r="N22" s="533">
        <f>+IF(M22="","",IF(M22="N/A","",IF(OR(M22=$M$44,M22=$N$44),$L$44,IF(OR(M22=$M$45,M22=$N$45),$L$45,IF(OR(M22=$M$46,M22=$N$46),$L$46,IF(OR(M22=$M$47,M22=$N$47),$L$47,IF(OR(M22=$M$48,M22=$N$48),$L$48)))))))</f>
        <v>0.2</v>
      </c>
      <c r="O22" s="534" t="str">
        <f>+IF(M22="","",IF(M22="N/A","",IF(OR(M22=$M$44,M22=$N$44),$K$44,IF(OR(M22=$M$45,M22=$N$45),$K$45,IF(OR(M22=$M$46,M22=$N$46),$K$46,IF(OR(M22=$M$47,M22=$N$47),$K$47,IF(OR(M22=$M$48,M22=$N$48),$K$48)))))))</f>
        <v xml:space="preserve">Leve </v>
      </c>
      <c r="P22" s="535"/>
      <c r="Q22" s="533"/>
      <c r="R22" s="536"/>
      <c r="S22" s="531">
        <v>0.2</v>
      </c>
      <c r="T22" s="537" t="s">
        <v>224</v>
      </c>
      <c r="U22" s="538" t="s">
        <v>176</v>
      </c>
      <c r="V22" s="529">
        <v>1</v>
      </c>
      <c r="W22" s="525" t="s">
        <v>777</v>
      </c>
      <c r="X22" s="525" t="s">
        <v>778</v>
      </c>
      <c r="Y22" s="526" t="s">
        <v>408</v>
      </c>
      <c r="Z22" s="539" t="s">
        <v>779</v>
      </c>
      <c r="AA22" s="539" t="s">
        <v>780</v>
      </c>
      <c r="AB22" s="539" t="s">
        <v>781</v>
      </c>
      <c r="AC22" s="527" t="s">
        <v>782</v>
      </c>
      <c r="AD22" s="540" t="s">
        <v>171</v>
      </c>
      <c r="AE22" s="523" t="str">
        <f t="shared" si="0"/>
        <v>Probabilidad</v>
      </c>
      <c r="AF22" s="523" t="s">
        <v>172</v>
      </c>
      <c r="AG22" s="523" t="str">
        <f t="shared" si="1"/>
        <v>30%</v>
      </c>
      <c r="AH22" s="523" t="s">
        <v>173</v>
      </c>
      <c r="AI22" s="523" t="s">
        <v>174</v>
      </c>
      <c r="AJ22" s="523" t="s">
        <v>175</v>
      </c>
      <c r="AK22" s="541">
        <f>IFERROR(IF(AE22="Probabilidad",(K22-(+K22*AG22)),IF(AE22="Impacto",KK22,"")),"")</f>
        <v>0.28000000000000003</v>
      </c>
      <c r="AL22" s="541">
        <f t="shared" si="2"/>
        <v>0.28000000000000003</v>
      </c>
      <c r="AM22" s="542" t="str">
        <f t="shared" si="3"/>
        <v>Baja</v>
      </c>
      <c r="AN22" s="512">
        <f>IF(AE22='[4]FORMULAS '!$G$60,S22-(S22*AG22),S22)</f>
        <v>0.2</v>
      </c>
      <c r="AO22" s="512">
        <f t="shared" si="4"/>
        <v>0.2</v>
      </c>
      <c r="AP22" s="543" t="str">
        <f t="shared" si="5"/>
        <v xml:space="preserve">Leve </v>
      </c>
      <c r="AQ22" s="514" t="s">
        <v>163</v>
      </c>
      <c r="AR22" s="544" t="s">
        <v>177</v>
      </c>
      <c r="AS22" s="1769" t="s">
        <v>178</v>
      </c>
      <c r="AT22" s="1770"/>
      <c r="AU22" s="1770"/>
      <c r="AV22" s="1771"/>
      <c r="AW22" s="545" t="s">
        <v>783</v>
      </c>
    </row>
    <row r="23" spans="1:50" s="564" customFormat="1" ht="409.5" customHeight="1" thickBot="1" x14ac:dyDescent="0.5">
      <c r="A23" s="546"/>
      <c r="B23" s="1780"/>
      <c r="C23" s="547" t="s">
        <v>152</v>
      </c>
      <c r="D23" s="547">
        <v>5</v>
      </c>
      <c r="E23" s="548" t="s">
        <v>153</v>
      </c>
      <c r="F23" s="520" t="s">
        <v>784</v>
      </c>
      <c r="G23" s="549" t="s">
        <v>785</v>
      </c>
      <c r="H23" s="525" t="s">
        <v>156</v>
      </c>
      <c r="I23" s="550">
        <v>12</v>
      </c>
      <c r="J23" s="551" t="s">
        <v>157</v>
      </c>
      <c r="K23" s="552">
        <f>+IF(J23="","",IF(J23=$C$44,$D$44,IF(J23=$C$45,$D$45,IF(J23=$C$46,$D$46, IF(J23=$C$47,$D$47,IF(J23=$C$48,$D$48))))))</f>
        <v>0.4</v>
      </c>
      <c r="L23" s="553" t="s">
        <v>227</v>
      </c>
      <c r="M23" s="554" t="s">
        <v>159</v>
      </c>
      <c r="N23" s="519" t="str">
        <f>+IF(M23="","",IF(M23="N/A","",IF(OR(M23=$M$44,M23=$N$44),$L$44,IF(OR(M23=$M$45,M23=$N$45),$L$45,IF(OR(M23=$M$46,M23=$N$46),$L$46,IF(OR(M23=$M$47,M23=$N$47),$L$47,IF(OR(M23=$M$48,M23=$N$48),$L$48)))))))</f>
        <v/>
      </c>
      <c r="O23" s="555" t="str">
        <f>+IF(M23="","",IF(M23="N/A","",IF(OR(M23=$M$44,M23=$N$44),$K$44,IF(OR(M23=$M$45,M23=$N$45),$K$45,IF(OR(M23=$M$46,M23=$N$46),$K$46,IF(OR(M23=$M$47,M23=$N$47),$K$47,IF(OR(M23=$M$48,M23=$N$48),$K$48)))))))</f>
        <v/>
      </c>
      <c r="P23" s="547" t="s">
        <v>226</v>
      </c>
      <c r="Q23" s="519">
        <f>+IF(P23="","",IF(P23="N/A","",IF(OR(P23=$M$44,P23=$N$44),$L$44,IF(OR(P23=$M$44,P23=$N$44),$L$44,IF(OR(P23=$M$45,P23=$N$45),$L$45,IF(OR(P23=$M$46,P23=$N$46),$L$46,IF(OR(P23=$M$47,P23=$N$47),$L$47,(IF(OR(P23=$M$48,P23=$N$48),$L$48)))))))))</f>
        <v>0.2</v>
      </c>
      <c r="R23" s="556" t="str">
        <f>+IF(P23="","",IF(P23="N/A","",IF(OR(P23=$M$44,P23=$N$44),$K$44,IF(OR(P23=$M$45,P23=$N$45),$K$45,IF(OR(P23=$M$46,P23=$N$46),$K$46,IF(OR(P23=$M$47,P23=$N$47),$K$47,IF(OR(P23=$M$48,P23=$N$48),$K$48)))))))</f>
        <v xml:space="preserve">Leve </v>
      </c>
      <c r="S23" s="552">
        <f>+IF(N23="",Q23,IF(Q23="",N23,IF(N23&gt;Q23,N23,Q23)))</f>
        <v>0.2</v>
      </c>
      <c r="T23" s="556" t="str">
        <f>+IF(S23="","",IF(S23=$L$44,$K$44,IF(S23=$L$45,$K$45,IF(S23=$L$46,$K$46,IF(S23=$L$47,$K$47,IF(S23=$L$48,$K$48))))))</f>
        <v xml:space="preserve">Leve </v>
      </c>
      <c r="U23" s="557" t="s">
        <v>176</v>
      </c>
      <c r="V23" s="550">
        <v>1</v>
      </c>
      <c r="W23" s="547" t="s">
        <v>786</v>
      </c>
      <c r="X23" s="547" t="s">
        <v>787</v>
      </c>
      <c r="Y23" s="547" t="s">
        <v>408</v>
      </c>
      <c r="Z23" s="558" t="s">
        <v>788</v>
      </c>
      <c r="AA23" s="559" t="s">
        <v>789</v>
      </c>
      <c r="AB23" s="560" t="s">
        <v>790</v>
      </c>
      <c r="AC23" s="520" t="s">
        <v>791</v>
      </c>
      <c r="AD23" s="561" t="s">
        <v>197</v>
      </c>
      <c r="AE23" s="523" t="str">
        <f t="shared" si="0"/>
        <v>Probabilidad</v>
      </c>
      <c r="AF23" s="523" t="s">
        <v>172</v>
      </c>
      <c r="AG23" s="523" t="str">
        <f t="shared" si="1"/>
        <v>40%</v>
      </c>
      <c r="AH23" s="523" t="s">
        <v>173</v>
      </c>
      <c r="AI23" s="523" t="s">
        <v>174</v>
      </c>
      <c r="AJ23" s="523" t="s">
        <v>175</v>
      </c>
      <c r="AK23" s="541">
        <f>IFERROR(IF(AE23="Probabilidad",(K23-(+K23*AG23)),IF(AE23="Impacto",KK23,"")),"")</f>
        <v>0.24</v>
      </c>
      <c r="AL23" s="541">
        <f t="shared" si="2"/>
        <v>0.24</v>
      </c>
      <c r="AM23" s="542" t="str">
        <f t="shared" si="3"/>
        <v>Baja</v>
      </c>
      <c r="AN23" s="512">
        <f>IF(AE23='[4]FORMULAS '!$G$60,S23-(S23*AG23),S23)</f>
        <v>0.2</v>
      </c>
      <c r="AO23" s="512">
        <f t="shared" si="4"/>
        <v>0.2</v>
      </c>
      <c r="AP23" s="562" t="str">
        <f t="shared" si="5"/>
        <v xml:space="preserve">Leve </v>
      </c>
      <c r="AQ23" s="514" t="s">
        <v>163</v>
      </c>
      <c r="AR23" s="563" t="s">
        <v>177</v>
      </c>
      <c r="AS23" s="1772" t="s">
        <v>178</v>
      </c>
      <c r="AT23" s="1773"/>
      <c r="AU23" s="1773"/>
      <c r="AV23" s="1774"/>
      <c r="AW23" s="545" t="s">
        <v>792</v>
      </c>
    </row>
    <row r="24" spans="1:50" ht="76.5" customHeight="1" x14ac:dyDescent="0.2">
      <c r="A24" s="182"/>
      <c r="B24" s="286"/>
      <c r="C24" s="287"/>
      <c r="D24" s="287"/>
      <c r="E24" s="287"/>
      <c r="F24" s="287"/>
      <c r="G24" s="287"/>
      <c r="H24" s="287"/>
      <c r="I24" s="288"/>
      <c r="J24" s="289"/>
      <c r="K24" s="290"/>
      <c r="L24" s="288"/>
      <c r="M24" s="287"/>
      <c r="N24" s="290"/>
      <c r="O24" s="288"/>
      <c r="P24" s="291"/>
      <c r="Q24" s="290"/>
      <c r="R24" s="288"/>
      <c r="S24" s="290"/>
      <c r="T24" s="288"/>
      <c r="U24" s="292"/>
      <c r="V24" s="182"/>
      <c r="W24" s="182"/>
      <c r="X24" s="182"/>
      <c r="Y24" s="182"/>
      <c r="Z24" s="182"/>
      <c r="AA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76.5" customHeight="1" x14ac:dyDescent="0.2">
      <c r="A25" s="182"/>
      <c r="B25" s="286"/>
      <c r="C25" s="287"/>
      <c r="D25" s="287"/>
      <c r="E25" s="287"/>
      <c r="F25" s="287"/>
      <c r="G25" s="287"/>
      <c r="H25" s="287"/>
      <c r="I25" s="288"/>
      <c r="J25" s="289"/>
      <c r="K25" s="290"/>
      <c r="L25" s="288"/>
      <c r="M25" s="287"/>
      <c r="N25" s="290"/>
      <c r="O25" s="288"/>
      <c r="P25" s="291"/>
      <c r="Q25" s="290"/>
      <c r="R25" s="288"/>
      <c r="S25" s="290"/>
      <c r="T25" s="288"/>
      <c r="U25" s="29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30" customHeight="1" x14ac:dyDescent="0.2">
      <c r="A26" s="182"/>
      <c r="B26" s="1775" t="s">
        <v>209</v>
      </c>
      <c r="C26" s="1775"/>
      <c r="D26" s="1775"/>
      <c r="E26" s="1775"/>
      <c r="F26" s="1775"/>
      <c r="G26" s="1775"/>
      <c r="H26" s="1775"/>
      <c r="I26" s="182"/>
      <c r="J26" s="182"/>
      <c r="K26" s="182"/>
      <c r="L26" s="182"/>
      <c r="M26" s="182"/>
      <c r="N26" s="182"/>
      <c r="O26" s="182"/>
      <c r="P26" s="182"/>
      <c r="Q26" s="182"/>
      <c r="R26" s="182"/>
      <c r="S26" s="182"/>
      <c r="T26" s="182"/>
      <c r="U26" s="1514" t="str">
        <f>IFERROR(IF(OR(AND(L26="Muy Baja",T26="Leve"),AND(L26="Muy Baja",T26="Menor"),AND(L26="Baja",T26="Leve")),"BAJO",IF(OR(AND(L26="Muy baja",T26="Moderado"),AND(L26="Baja",T26="Menor"),AND(L26="Baja",T26="Moderado"),AND(L26="Media",T26="Leve"),AND(L26="Media",T26="Menor"),AND(L26="Media",T26="Moderado"),AND(L26="Alta",T26="Leve"),AND(L26="Alta",T26="Menor")),"MODERADO",IF(OR(AND(L26="Muy Baja",T26="Mayor"),AND(L26="Baja",T26="Mayor"),AND(L26="Media",T26="Mayor"),AND(L26="Alta",T26="Moderado"),AND(L26="Alta",T26="Mayor"),AND(L26="Muy Alta",T26="Leve"),AND(L26="Muy Alta",T26="Menor"),AND(L26="Muy Alta",T26="Moderado"),AND(L26="Muy Alta",T26="Mayor")),"ALTO",IF(OR(AND(L26="Muy Baja",T26="Catastrófico"),AND(L26="Baja",T26="Catastrófico"),AND(L26="Media",T26="Catastrófico"),AND(L26="Alta",T26="Catastrófico"),AND(L26="Muy Alta",T26="Catastrófico")),"EXTREMO","")))),"")</f>
        <v/>
      </c>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33.75" customHeight="1" x14ac:dyDescent="0.2">
      <c r="A27" s="182"/>
      <c r="B27" s="565" t="s">
        <v>210</v>
      </c>
      <c r="C27" s="1775" t="s">
        <v>211</v>
      </c>
      <c r="D27" s="1775"/>
      <c r="E27" s="1775"/>
      <c r="F27" s="1775"/>
      <c r="G27" s="1775"/>
      <c r="H27" s="1775"/>
      <c r="I27" s="182"/>
      <c r="J27" s="182"/>
      <c r="K27" s="182"/>
      <c r="L27" s="182"/>
      <c r="M27" s="182"/>
      <c r="N27" s="182"/>
      <c r="O27" s="182"/>
      <c r="P27" s="182"/>
      <c r="Q27" s="182"/>
      <c r="R27" s="182"/>
      <c r="S27" s="182"/>
      <c r="T27" s="182"/>
      <c r="U27" s="1514"/>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409.6" customHeight="1" x14ac:dyDescent="0.2">
      <c r="A28" s="182"/>
      <c r="B28" s="566" t="s">
        <v>212</v>
      </c>
      <c r="C28" s="1776" t="s">
        <v>793</v>
      </c>
      <c r="D28" s="1776"/>
      <c r="E28" s="1776"/>
      <c r="F28" s="1776"/>
      <c r="G28" s="1776"/>
      <c r="H28" s="1776"/>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34.5" customHeight="1" x14ac:dyDescent="0.2">
      <c r="A29" s="182"/>
      <c r="B29" s="567"/>
      <c r="C29" s="1393"/>
      <c r="D29" s="1393"/>
      <c r="E29" s="1393"/>
      <c r="F29" s="1393"/>
      <c r="G29" s="1393"/>
      <c r="H29" s="1393"/>
      <c r="I29" s="182"/>
      <c r="J29" s="182"/>
      <c r="K29" s="182"/>
      <c r="L29" s="182"/>
      <c r="M29" s="182"/>
      <c r="N29" s="182"/>
      <c r="O29" s="182"/>
      <c r="P29" s="182"/>
      <c r="Q29" s="182"/>
      <c r="R29" s="182"/>
      <c r="S29" s="182"/>
      <c r="T29" s="182"/>
      <c r="U29" s="182"/>
      <c r="V29" s="182"/>
      <c r="W29" s="182"/>
      <c r="X29" s="182"/>
      <c r="Y29" s="182"/>
      <c r="AI29" s="182"/>
      <c r="AJ29" s="182"/>
      <c r="AK29" s="182"/>
      <c r="AL29" s="182"/>
      <c r="AM29" s="182"/>
      <c r="AN29" s="182"/>
      <c r="AO29" s="182"/>
      <c r="AP29" s="182"/>
      <c r="AQ29" s="182"/>
      <c r="AR29" s="182"/>
      <c r="AS29" s="182"/>
      <c r="AT29" s="182"/>
      <c r="AU29" s="182"/>
      <c r="AV29" s="182"/>
      <c r="AW29" s="182"/>
    </row>
    <row r="30" spans="1:50" x14ac:dyDescent="0.2">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AI30" s="182"/>
      <c r="AJ30" s="182"/>
      <c r="AK30" s="182"/>
      <c r="AL30" s="182"/>
      <c r="AM30" s="182"/>
      <c r="AN30" s="182"/>
      <c r="AO30" s="182"/>
      <c r="AP30" s="182"/>
      <c r="AQ30" s="182"/>
      <c r="AR30" s="182"/>
      <c r="AS30" s="182"/>
      <c r="AT30" s="182"/>
      <c r="AU30" s="182"/>
      <c r="AV30" s="182"/>
      <c r="AW30" s="182"/>
    </row>
    <row r="31" spans="1:50" x14ac:dyDescent="0.2">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x14ac:dyDescent="0.2">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x14ac:dyDescent="0.2">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x14ac:dyDescent="0.2">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x14ac:dyDescent="0.2">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x14ac:dyDescent="0.2">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x14ac:dyDescent="0.2">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x14ac:dyDescent="0.2">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x14ac:dyDescent="0.2">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x14ac:dyDescent="0.2">
      <c r="A40" s="182"/>
      <c r="B40" s="182"/>
      <c r="C40" s="182"/>
      <c r="D40" s="182"/>
      <c r="E40" s="182"/>
      <c r="F40" s="182"/>
      <c r="G40" s="182"/>
      <c r="H40" s="182"/>
      <c r="I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30" x14ac:dyDescent="0.25">
      <c r="A41" s="182"/>
      <c r="B41" s="1764" t="s">
        <v>214</v>
      </c>
      <c r="C41" s="1764"/>
      <c r="D41" s="1764"/>
      <c r="E41" s="1764"/>
      <c r="F41" s="1764"/>
      <c r="G41" s="294"/>
      <c r="H41" s="294"/>
      <c r="I41" s="294"/>
      <c r="J41" s="294"/>
      <c r="K41" s="568" t="s">
        <v>215</v>
      </c>
      <c r="L41" s="295"/>
      <c r="M41" s="296"/>
      <c r="N41" s="296"/>
      <c r="O41" s="296"/>
      <c r="P41" s="296"/>
      <c r="Q41" s="182"/>
      <c r="R41" s="182"/>
      <c r="S41" s="182"/>
      <c r="T41" s="182"/>
      <c r="AI41" s="182"/>
      <c r="AJ41" s="182"/>
      <c r="AK41" s="182"/>
      <c r="AL41" s="182"/>
      <c r="AM41" s="182"/>
      <c r="AN41" s="182"/>
      <c r="AO41" s="182"/>
      <c r="AP41" s="182"/>
      <c r="AQ41" s="182"/>
      <c r="AR41" s="182"/>
      <c r="AS41" s="182"/>
      <c r="AT41" s="182"/>
      <c r="AU41" s="182"/>
      <c r="AV41" s="182"/>
      <c r="AW41" s="182"/>
    </row>
    <row r="42" spans="1:49" ht="36" x14ac:dyDescent="0.55000000000000004">
      <c r="B42" s="569"/>
      <c r="C42" s="569"/>
      <c r="D42" s="569"/>
      <c r="E42" s="569"/>
      <c r="F42" s="294"/>
      <c r="G42" s="294"/>
      <c r="H42" s="294"/>
      <c r="I42" s="294"/>
      <c r="J42" s="294"/>
      <c r="K42" s="294"/>
      <c r="L42" s="294"/>
      <c r="M42" s="294"/>
      <c r="N42" s="294"/>
      <c r="O42" s="294"/>
      <c r="P42" s="294"/>
      <c r="AI42" s="182"/>
      <c r="AJ42" s="182"/>
      <c r="AK42" s="182"/>
      <c r="AL42" s="182"/>
      <c r="AM42" s="182"/>
      <c r="AN42" s="182"/>
      <c r="AO42" s="182"/>
      <c r="AP42" s="182"/>
      <c r="AQ42" s="182"/>
      <c r="AR42" s="182"/>
      <c r="AS42" s="182"/>
      <c r="AT42" s="182"/>
      <c r="AU42" s="182"/>
      <c r="AV42" s="182"/>
      <c r="AW42" s="182"/>
    </row>
    <row r="43" spans="1:49" ht="59.25" customHeight="1" x14ac:dyDescent="0.25">
      <c r="A43" s="182"/>
      <c r="B43" s="570"/>
      <c r="C43" s="571" t="s">
        <v>216</v>
      </c>
      <c r="D43" s="571" t="s">
        <v>217</v>
      </c>
      <c r="E43" s="572" t="s">
        <v>218</v>
      </c>
      <c r="F43" s="572" t="s">
        <v>219</v>
      </c>
      <c r="G43" s="182"/>
      <c r="H43" s="300"/>
      <c r="I43" s="294"/>
      <c r="J43" s="294"/>
      <c r="K43" s="573"/>
      <c r="L43" s="573"/>
      <c r="M43" s="571" t="s">
        <v>220</v>
      </c>
      <c r="N43" s="571" t="s">
        <v>221</v>
      </c>
      <c r="O43" s="574"/>
      <c r="P43" s="182"/>
      <c r="Q43" s="182"/>
      <c r="R43" s="182"/>
      <c r="S43" s="182"/>
      <c r="T43" s="182"/>
      <c r="AI43" s="182"/>
      <c r="AJ43" s="182"/>
      <c r="AK43" s="182"/>
      <c r="AL43" s="182"/>
      <c r="AM43" s="182"/>
      <c r="AN43" s="182"/>
      <c r="AO43" s="182"/>
      <c r="AP43" s="182"/>
      <c r="AQ43" s="182"/>
      <c r="AR43" s="182"/>
      <c r="AS43" s="182"/>
      <c r="AT43" s="182"/>
      <c r="AU43" s="182"/>
      <c r="AV43" s="182"/>
      <c r="AW43" s="182"/>
    </row>
    <row r="44" spans="1:49" ht="146.25" customHeight="1" x14ac:dyDescent="0.25">
      <c r="A44" s="182"/>
      <c r="B44" s="575" t="s">
        <v>222</v>
      </c>
      <c r="C44" s="576" t="s">
        <v>223</v>
      </c>
      <c r="D44" s="577">
        <v>0.2</v>
      </c>
      <c r="E44" s="578">
        <v>0</v>
      </c>
      <c r="F44" s="578">
        <v>2</v>
      </c>
      <c r="G44" s="182"/>
      <c r="H44" s="300"/>
      <c r="I44" s="294"/>
      <c r="J44" s="294"/>
      <c r="K44" s="575" t="s">
        <v>224</v>
      </c>
      <c r="L44" s="579">
        <v>0.2</v>
      </c>
      <c r="M44" s="576" t="s">
        <v>225</v>
      </c>
      <c r="N44" s="580" t="s">
        <v>226</v>
      </c>
      <c r="O44" s="581"/>
      <c r="P44" s="182"/>
      <c r="Q44" s="182"/>
      <c r="R44" s="182"/>
      <c r="S44" s="182"/>
      <c r="T44" s="182"/>
      <c r="AI44" s="182"/>
      <c r="AJ44" s="182"/>
      <c r="AK44" s="182"/>
      <c r="AL44" s="182"/>
      <c r="AM44" s="182"/>
      <c r="AN44" s="182"/>
      <c r="AO44" s="182"/>
      <c r="AP44" s="182"/>
      <c r="AQ44" s="182"/>
      <c r="AR44" s="182"/>
      <c r="AS44" s="182"/>
      <c r="AT44" s="182"/>
      <c r="AU44" s="182"/>
      <c r="AV44" s="182"/>
      <c r="AW44" s="182"/>
    </row>
    <row r="45" spans="1:49" ht="151.5" customHeight="1" x14ac:dyDescent="0.25">
      <c r="A45" s="182"/>
      <c r="B45" s="582" t="s">
        <v>227</v>
      </c>
      <c r="C45" s="576" t="s">
        <v>157</v>
      </c>
      <c r="D45" s="577">
        <v>0.4</v>
      </c>
      <c r="E45" s="578">
        <v>3</v>
      </c>
      <c r="F45" s="578">
        <v>24</v>
      </c>
      <c r="G45" s="182"/>
      <c r="H45" s="300"/>
      <c r="I45" s="294"/>
      <c r="J45" s="294"/>
      <c r="K45" s="582" t="s">
        <v>161</v>
      </c>
      <c r="L45" s="583">
        <v>0.4</v>
      </c>
      <c r="M45" s="584" t="s">
        <v>228</v>
      </c>
      <c r="N45" s="585" t="s">
        <v>160</v>
      </c>
      <c r="O45" s="586"/>
      <c r="P45" s="182"/>
      <c r="Q45" s="182"/>
      <c r="R45" s="182"/>
      <c r="S45" s="182"/>
      <c r="T45" s="182"/>
      <c r="AI45" s="182"/>
      <c r="AJ45" s="182"/>
      <c r="AK45" s="182"/>
      <c r="AL45" s="182"/>
      <c r="AM45" s="182"/>
      <c r="AN45" s="182"/>
      <c r="AO45" s="182"/>
      <c r="AP45" s="182"/>
      <c r="AQ45" s="182"/>
      <c r="AR45" s="182"/>
      <c r="AS45" s="182"/>
      <c r="AT45" s="182"/>
      <c r="AU45" s="182"/>
      <c r="AV45" s="182"/>
      <c r="AW45" s="182"/>
    </row>
    <row r="46" spans="1:49" ht="117" customHeight="1" x14ac:dyDescent="0.25">
      <c r="A46" s="182"/>
      <c r="B46" s="587" t="s">
        <v>229</v>
      </c>
      <c r="C46" s="576" t="s">
        <v>230</v>
      </c>
      <c r="D46" s="577">
        <v>0.6</v>
      </c>
      <c r="E46" s="578">
        <v>25</v>
      </c>
      <c r="F46" s="578">
        <v>500</v>
      </c>
      <c r="G46" s="182"/>
      <c r="H46" s="300"/>
      <c r="I46" s="294"/>
      <c r="J46" s="294"/>
      <c r="K46" s="587" t="s">
        <v>231</v>
      </c>
      <c r="L46" s="588">
        <v>0.6</v>
      </c>
      <c r="M46" s="576" t="s">
        <v>232</v>
      </c>
      <c r="N46" s="589" t="s">
        <v>200</v>
      </c>
      <c r="O46" s="581"/>
      <c r="P46" s="182"/>
      <c r="Q46" s="182"/>
      <c r="R46" s="182"/>
      <c r="S46" s="182"/>
      <c r="T46" s="182"/>
      <c r="AI46" s="182"/>
      <c r="AJ46" s="182"/>
      <c r="AK46" s="182"/>
      <c r="AL46" s="182"/>
      <c r="AM46" s="182"/>
      <c r="AN46" s="182"/>
      <c r="AO46" s="182"/>
      <c r="AP46" s="182"/>
      <c r="AQ46" s="182"/>
      <c r="AR46" s="182"/>
      <c r="AS46" s="182"/>
      <c r="AT46" s="182"/>
      <c r="AU46" s="182"/>
      <c r="AV46" s="182"/>
      <c r="AW46" s="182"/>
    </row>
    <row r="47" spans="1:49" ht="178.5" customHeight="1" x14ac:dyDescent="0.25">
      <c r="A47" s="182"/>
      <c r="B47" s="590" t="s">
        <v>233</v>
      </c>
      <c r="C47" s="576" t="s">
        <v>198</v>
      </c>
      <c r="D47" s="577">
        <v>0.8</v>
      </c>
      <c r="E47" s="578">
        <v>501</v>
      </c>
      <c r="F47" s="578">
        <v>5000</v>
      </c>
      <c r="G47" s="182"/>
      <c r="H47" s="300"/>
      <c r="I47" s="294"/>
      <c r="J47" s="294"/>
      <c r="K47" s="590" t="s">
        <v>234</v>
      </c>
      <c r="L47" s="591">
        <v>0.8</v>
      </c>
      <c r="M47" s="576" t="s">
        <v>235</v>
      </c>
      <c r="N47" s="585" t="s">
        <v>236</v>
      </c>
      <c r="O47" s="581"/>
      <c r="P47" s="182"/>
      <c r="Q47" s="182"/>
      <c r="R47" s="182"/>
      <c r="S47" s="182"/>
      <c r="T47" s="182"/>
    </row>
    <row r="48" spans="1:49" ht="136.5" customHeight="1" x14ac:dyDescent="0.25">
      <c r="A48" s="182"/>
      <c r="B48" s="592" t="s">
        <v>237</v>
      </c>
      <c r="C48" s="576" t="s">
        <v>238</v>
      </c>
      <c r="D48" s="577">
        <v>1</v>
      </c>
      <c r="E48" s="578">
        <v>5001</v>
      </c>
      <c r="F48" s="578"/>
      <c r="G48" s="182"/>
      <c r="H48" s="300"/>
      <c r="I48" s="294"/>
      <c r="J48" s="294"/>
      <c r="K48" s="592" t="s">
        <v>239</v>
      </c>
      <c r="L48" s="593">
        <v>1</v>
      </c>
      <c r="M48" s="576" t="s">
        <v>240</v>
      </c>
      <c r="N48" s="589" t="s">
        <v>241</v>
      </c>
      <c r="O48" s="581"/>
      <c r="P48" s="182"/>
      <c r="Q48" s="182"/>
      <c r="R48" s="182"/>
      <c r="S48" s="182"/>
      <c r="T48" s="182"/>
    </row>
    <row r="49" spans="1:20" ht="36.75" thickBot="1" x14ac:dyDescent="0.6">
      <c r="A49" s="182"/>
      <c r="B49" s="294"/>
      <c r="C49" s="294"/>
      <c r="D49" s="294"/>
      <c r="E49" s="294"/>
      <c r="F49" s="294"/>
      <c r="G49" s="294"/>
      <c r="H49" s="294"/>
      <c r="I49" s="294"/>
      <c r="J49" s="294"/>
      <c r="K49" s="594"/>
      <c r="L49" s="594"/>
      <c r="M49" s="595" t="s">
        <v>159</v>
      </c>
      <c r="N49" s="596" t="s">
        <v>159</v>
      </c>
      <c r="O49" s="597"/>
      <c r="P49" s="329"/>
      <c r="Q49" s="182"/>
      <c r="R49" s="182"/>
      <c r="S49" s="182"/>
      <c r="T49" s="182"/>
    </row>
    <row r="50" spans="1:20" ht="35.25" x14ac:dyDescent="0.25">
      <c r="A50" s="182"/>
      <c r="B50" s="330"/>
      <c r="C50" s="294"/>
      <c r="D50" s="294"/>
      <c r="E50" s="294"/>
      <c r="F50" s="294"/>
      <c r="G50" s="294"/>
      <c r="H50" s="294"/>
      <c r="I50" s="294"/>
      <c r="J50" s="294"/>
      <c r="K50" s="598"/>
      <c r="L50" s="598"/>
      <c r="M50" s="598"/>
      <c r="N50" s="598"/>
      <c r="O50" s="598"/>
      <c r="P50" s="331"/>
      <c r="Q50" s="182"/>
      <c r="R50" s="182"/>
      <c r="S50" s="182"/>
      <c r="T50" s="182"/>
    </row>
    <row r="51" spans="1:20" ht="34.5" x14ac:dyDescent="0.45">
      <c r="A51" s="182"/>
      <c r="B51" s="182"/>
      <c r="C51" s="182"/>
      <c r="D51" s="182"/>
      <c r="E51" s="182"/>
      <c r="F51" s="182"/>
      <c r="G51" s="182"/>
      <c r="H51" s="182"/>
      <c r="I51" s="182"/>
      <c r="J51" s="182"/>
      <c r="K51" s="546"/>
      <c r="L51" s="546"/>
      <c r="M51" s="546"/>
      <c r="N51" s="546"/>
      <c r="O51" s="546"/>
      <c r="P51" s="182"/>
      <c r="Q51" s="182"/>
      <c r="R51" s="182"/>
      <c r="S51" s="182"/>
      <c r="T51" s="182"/>
    </row>
    <row r="52" spans="1:20" ht="32.25" customHeight="1" x14ac:dyDescent="0.45">
      <c r="A52" s="182"/>
      <c r="B52" s="182"/>
      <c r="C52" s="182"/>
      <c r="D52" s="182"/>
      <c r="E52" s="182"/>
      <c r="F52" s="182"/>
      <c r="G52" s="182"/>
      <c r="H52" s="182"/>
      <c r="I52" s="182"/>
      <c r="J52" s="182"/>
      <c r="K52" s="546"/>
      <c r="L52" s="546"/>
      <c r="M52" s="546"/>
      <c r="N52" s="546"/>
      <c r="O52" s="546"/>
      <c r="P52" s="182"/>
      <c r="Q52" s="182"/>
      <c r="R52" s="182"/>
      <c r="S52" s="182"/>
      <c r="T52" s="182"/>
    </row>
    <row r="53" spans="1:20" ht="35.25" thickBot="1" x14ac:dyDescent="0.5">
      <c r="A53" s="182"/>
      <c r="B53" s="182"/>
      <c r="C53" s="182"/>
      <c r="D53" s="182"/>
      <c r="E53" s="182"/>
      <c r="F53" s="182"/>
      <c r="G53" s="182"/>
      <c r="H53" s="182"/>
      <c r="I53" s="182"/>
      <c r="J53" s="182"/>
      <c r="K53" s="546"/>
      <c r="L53" s="546"/>
      <c r="M53" s="546"/>
      <c r="N53" s="546"/>
      <c r="O53" s="546"/>
      <c r="P53" s="182"/>
      <c r="Q53" s="182"/>
      <c r="R53" s="182"/>
      <c r="S53" s="182"/>
      <c r="T53" s="182"/>
    </row>
    <row r="54" spans="1:20" ht="35.1" customHeight="1" x14ac:dyDescent="0.45">
      <c r="A54" s="454"/>
      <c r="B54" s="599"/>
      <c r="C54" s="599"/>
      <c r="D54" s="600"/>
      <c r="E54" s="1765" t="s">
        <v>242</v>
      </c>
      <c r="F54" s="1765"/>
      <c r="G54" s="1765"/>
      <c r="H54" s="1765"/>
      <c r="I54" s="1766"/>
      <c r="J54" s="182"/>
      <c r="K54" s="546"/>
      <c r="L54" s="546"/>
      <c r="M54" s="546"/>
      <c r="N54" s="546"/>
      <c r="O54" s="546"/>
      <c r="P54" s="182"/>
      <c r="Q54" s="182"/>
      <c r="R54" s="182"/>
      <c r="S54" s="182"/>
      <c r="T54" s="182"/>
    </row>
    <row r="55" spans="1:20" ht="35.1" customHeight="1" x14ac:dyDescent="0.35">
      <c r="A55" s="454"/>
      <c r="B55" s="601"/>
      <c r="C55" s="601"/>
      <c r="D55" s="602"/>
      <c r="E55" s="603">
        <v>0.2</v>
      </c>
      <c r="F55" s="603">
        <v>0.4</v>
      </c>
      <c r="G55" s="603">
        <v>0.6</v>
      </c>
      <c r="H55" s="603">
        <v>0.8</v>
      </c>
      <c r="I55" s="604">
        <v>1</v>
      </c>
      <c r="J55" s="182"/>
      <c r="K55" s="182"/>
      <c r="L55" s="182"/>
      <c r="M55" s="182"/>
      <c r="N55" s="182"/>
      <c r="O55" s="182"/>
      <c r="P55" s="182"/>
      <c r="Q55" s="182"/>
    </row>
    <row r="56" spans="1:20" ht="35.1" customHeight="1" x14ac:dyDescent="0.35">
      <c r="A56" s="454"/>
      <c r="B56" s="601"/>
      <c r="C56" s="601"/>
      <c r="D56" s="605"/>
      <c r="E56" s="606" t="s">
        <v>243</v>
      </c>
      <c r="F56" s="607" t="s">
        <v>161</v>
      </c>
      <c r="G56" s="606" t="s">
        <v>201</v>
      </c>
      <c r="H56" s="606" t="s">
        <v>244</v>
      </c>
      <c r="I56" s="608" t="s">
        <v>239</v>
      </c>
      <c r="J56" s="182"/>
      <c r="K56" s="182"/>
      <c r="L56" s="182"/>
      <c r="M56" s="182"/>
      <c r="N56" s="182"/>
      <c r="O56" s="182"/>
      <c r="P56" s="182"/>
      <c r="Q56" s="182"/>
    </row>
    <row r="57" spans="1:20" ht="35.1" customHeight="1" x14ac:dyDescent="0.35">
      <c r="A57" s="454"/>
      <c r="B57" s="1767" t="s">
        <v>217</v>
      </c>
      <c r="C57" s="609">
        <v>1</v>
      </c>
      <c r="D57" s="606" t="s">
        <v>237</v>
      </c>
      <c r="E57" s="610" t="s">
        <v>245</v>
      </c>
      <c r="F57" s="610" t="s">
        <v>245</v>
      </c>
      <c r="G57" s="610" t="s">
        <v>245</v>
      </c>
      <c r="H57" s="610" t="s">
        <v>245</v>
      </c>
      <c r="I57" s="611" t="s">
        <v>246</v>
      </c>
      <c r="J57" s="182"/>
      <c r="K57" s="182"/>
      <c r="L57" s="182"/>
      <c r="M57" s="182"/>
      <c r="N57" s="182"/>
      <c r="O57" s="182"/>
      <c r="P57" s="182"/>
      <c r="Q57" s="182"/>
    </row>
    <row r="58" spans="1:20" ht="35.1" customHeight="1" x14ac:dyDescent="0.35">
      <c r="A58" s="454"/>
      <c r="B58" s="1767"/>
      <c r="C58" s="609">
        <v>0.8</v>
      </c>
      <c r="D58" s="606" t="s">
        <v>233</v>
      </c>
      <c r="E58" s="612" t="s">
        <v>201</v>
      </c>
      <c r="F58" s="612" t="s">
        <v>201</v>
      </c>
      <c r="G58" s="610" t="s">
        <v>245</v>
      </c>
      <c r="H58" s="610" t="s">
        <v>245</v>
      </c>
      <c r="I58" s="611" t="s">
        <v>246</v>
      </c>
      <c r="J58" s="182"/>
      <c r="K58" s="182"/>
      <c r="L58" s="182"/>
      <c r="M58" s="182"/>
      <c r="N58" s="182"/>
      <c r="O58" s="182"/>
      <c r="P58" s="182"/>
      <c r="Q58" s="182"/>
    </row>
    <row r="59" spans="1:20" ht="35.1" customHeight="1" x14ac:dyDescent="0.35">
      <c r="A59" s="454"/>
      <c r="B59" s="1767"/>
      <c r="C59" s="609">
        <v>0.6</v>
      </c>
      <c r="D59" s="606" t="s">
        <v>229</v>
      </c>
      <c r="E59" s="612" t="s">
        <v>201</v>
      </c>
      <c r="F59" s="612" t="s">
        <v>201</v>
      </c>
      <c r="G59" s="612" t="s">
        <v>201</v>
      </c>
      <c r="H59" s="610" t="s">
        <v>245</v>
      </c>
      <c r="I59" s="611" t="s">
        <v>246</v>
      </c>
      <c r="J59" s="182"/>
      <c r="K59" s="182"/>
      <c r="L59" s="182"/>
      <c r="M59" s="182"/>
      <c r="N59" s="182"/>
      <c r="O59" s="182"/>
      <c r="P59" s="182"/>
      <c r="Q59" s="182"/>
    </row>
    <row r="60" spans="1:20" ht="35.1" customHeight="1" x14ac:dyDescent="0.35">
      <c r="A60" s="454"/>
      <c r="B60" s="1767"/>
      <c r="C60" s="609">
        <v>0.4</v>
      </c>
      <c r="D60" s="607" t="s">
        <v>227</v>
      </c>
      <c r="E60" s="613" t="s">
        <v>176</v>
      </c>
      <c r="F60" s="612" t="s">
        <v>201</v>
      </c>
      <c r="G60" s="612" t="s">
        <v>201</v>
      </c>
      <c r="H60" s="610" t="s">
        <v>245</v>
      </c>
      <c r="I60" s="611" t="s">
        <v>246</v>
      </c>
      <c r="J60" s="182"/>
      <c r="K60" s="182"/>
      <c r="L60" s="182"/>
      <c r="M60" s="182"/>
      <c r="N60" s="182"/>
      <c r="O60" s="182"/>
      <c r="P60" s="182"/>
      <c r="Q60" s="182"/>
    </row>
    <row r="61" spans="1:20" ht="35.1" customHeight="1" thickBot="1" x14ac:dyDescent="0.4">
      <c r="A61" s="454"/>
      <c r="B61" s="1768"/>
      <c r="C61" s="614">
        <v>0.2</v>
      </c>
      <c r="D61" s="615" t="s">
        <v>222</v>
      </c>
      <c r="E61" s="616" t="s">
        <v>176</v>
      </c>
      <c r="F61" s="616" t="s">
        <v>176</v>
      </c>
      <c r="G61" s="617" t="s">
        <v>201</v>
      </c>
      <c r="H61" s="618" t="s">
        <v>245</v>
      </c>
      <c r="I61" s="619" t="s">
        <v>246</v>
      </c>
      <c r="J61" s="182"/>
      <c r="K61" s="182"/>
      <c r="L61" s="182"/>
      <c r="M61" s="182"/>
      <c r="N61" s="182"/>
      <c r="O61" s="182"/>
      <c r="P61" s="182"/>
      <c r="Q61" s="182"/>
    </row>
    <row r="62" spans="1:20" ht="35.1" customHeight="1" x14ac:dyDescent="0.35">
      <c r="A62" s="454"/>
      <c r="B62" s="454"/>
      <c r="C62" s="454"/>
      <c r="D62" s="454"/>
      <c r="E62" s="454"/>
      <c r="F62" s="454"/>
      <c r="G62" s="454"/>
      <c r="H62" s="454"/>
      <c r="I62" s="454"/>
      <c r="J62" s="182"/>
      <c r="K62" s="182"/>
      <c r="L62" s="182"/>
      <c r="M62" s="182"/>
      <c r="N62" s="182"/>
      <c r="O62" s="182"/>
      <c r="P62" s="182"/>
      <c r="Q62" s="182"/>
    </row>
    <row r="63" spans="1:20" ht="27" x14ac:dyDescent="0.35">
      <c r="A63" s="454"/>
      <c r="B63" s="454"/>
      <c r="C63" s="454"/>
      <c r="D63" s="454"/>
      <c r="E63" s="454"/>
      <c r="F63" s="454"/>
      <c r="G63" s="454"/>
      <c r="H63" s="454"/>
      <c r="I63" s="454"/>
      <c r="J63" s="182"/>
      <c r="K63" s="182"/>
      <c r="L63" s="182"/>
      <c r="M63" s="182"/>
      <c r="N63" s="182"/>
      <c r="O63" s="182"/>
      <c r="P63" s="182"/>
      <c r="Q63" s="182"/>
    </row>
    <row r="64" spans="1:20" ht="27" x14ac:dyDescent="0.35">
      <c r="A64" s="620"/>
      <c r="B64" s="454"/>
      <c r="C64" s="454"/>
      <c r="D64" s="454"/>
      <c r="E64" s="454"/>
      <c r="F64" s="454"/>
      <c r="G64" s="454"/>
      <c r="H64" s="454"/>
      <c r="I64" s="454"/>
      <c r="J64" s="182"/>
      <c r="K64" s="182"/>
      <c r="L64" s="182"/>
      <c r="M64" s="182"/>
      <c r="N64" s="182"/>
      <c r="O64" s="182"/>
      <c r="P64" s="182"/>
      <c r="Q64" s="182"/>
    </row>
    <row r="65" spans="1:9" ht="27" x14ac:dyDescent="0.35">
      <c r="A65" s="620"/>
      <c r="B65" s="620"/>
      <c r="C65" s="620"/>
      <c r="D65" s="620"/>
      <c r="E65" s="620"/>
      <c r="F65" s="620"/>
      <c r="G65" s="620"/>
      <c r="H65" s="620"/>
      <c r="I65" s="620"/>
    </row>
    <row r="66" spans="1:9" ht="27" x14ac:dyDescent="0.35">
      <c r="A66" s="620"/>
      <c r="B66" s="620"/>
      <c r="C66" s="620"/>
      <c r="D66" s="620"/>
      <c r="E66" s="620"/>
      <c r="F66" s="620"/>
      <c r="G66" s="620"/>
      <c r="H66" s="620"/>
      <c r="I66" s="620"/>
    </row>
    <row r="67" spans="1:9" ht="27" x14ac:dyDescent="0.35">
      <c r="A67" s="620"/>
      <c r="B67" s="620"/>
      <c r="C67" s="620"/>
      <c r="D67" s="620"/>
      <c r="E67" s="620"/>
      <c r="F67" s="620"/>
      <c r="G67" s="620"/>
      <c r="H67" s="620"/>
      <c r="I67" s="620"/>
    </row>
    <row r="68" spans="1:9" ht="27" x14ac:dyDescent="0.35">
      <c r="A68" s="620"/>
      <c r="B68" s="620"/>
      <c r="C68" s="620"/>
      <c r="D68" s="620"/>
      <c r="E68" s="620"/>
      <c r="F68" s="620"/>
      <c r="G68" s="620"/>
      <c r="H68" s="620"/>
      <c r="I68" s="620"/>
    </row>
  </sheetData>
  <mergeCells count="114">
    <mergeCell ref="B10:D10"/>
    <mergeCell ref="B11:D11"/>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AA14:AA15"/>
    <mergeCell ref="AB14:AB15"/>
    <mergeCell ref="AC14:AC15"/>
    <mergeCell ref="AD14:AD15"/>
    <mergeCell ref="K16:K17"/>
    <mergeCell ref="L16:L17"/>
    <mergeCell ref="M16:M17"/>
    <mergeCell ref="N16:N17"/>
    <mergeCell ref="O16:O17"/>
    <mergeCell ref="P16:P17"/>
    <mergeCell ref="AE14:AE15"/>
    <mergeCell ref="AF14:AJ14"/>
    <mergeCell ref="B16:B23"/>
    <mergeCell ref="C16:C17"/>
    <mergeCell ref="D16:D17"/>
    <mergeCell ref="E16:E17"/>
    <mergeCell ref="F16:F17"/>
    <mergeCell ref="H16:H17"/>
    <mergeCell ref="I16:I17"/>
    <mergeCell ref="J16:J17"/>
    <mergeCell ref="B13:B15"/>
    <mergeCell ref="C13:C15"/>
    <mergeCell ref="D13:D15"/>
    <mergeCell ref="E13:G14"/>
    <mergeCell ref="H13:H15"/>
    <mergeCell ref="AT16:AT17"/>
    <mergeCell ref="AU16:AU17"/>
    <mergeCell ref="AV16:AV17"/>
    <mergeCell ref="AW16:AW17"/>
    <mergeCell ref="Q16:Q17"/>
    <mergeCell ref="R16:R17"/>
    <mergeCell ref="S16:S17"/>
    <mergeCell ref="T16:T17"/>
    <mergeCell ref="U16:U17"/>
    <mergeCell ref="W16:W17"/>
    <mergeCell ref="AW18:AW19"/>
    <mergeCell ref="C20:C21"/>
    <mergeCell ref="D20:D21"/>
    <mergeCell ref="E20:E21"/>
    <mergeCell ref="F20:F21"/>
    <mergeCell ref="G20:G21"/>
    <mergeCell ref="O18:O19"/>
    <mergeCell ref="P18:P19"/>
    <mergeCell ref="Q18:Q19"/>
    <mergeCell ref="R18:R19"/>
    <mergeCell ref="S18:S19"/>
    <mergeCell ref="T18:T19"/>
    <mergeCell ref="I18:I19"/>
    <mergeCell ref="J18:J19"/>
    <mergeCell ref="K18:K19"/>
    <mergeCell ref="L18:L19"/>
    <mergeCell ref="M18:M19"/>
    <mergeCell ref="N18:N19"/>
    <mergeCell ref="C18:C19"/>
    <mergeCell ref="D18:D19"/>
    <mergeCell ref="E18:E19"/>
    <mergeCell ref="F18:F19"/>
    <mergeCell ref="G18:G19"/>
    <mergeCell ref="H18:H19"/>
    <mergeCell ref="AW20:AW21"/>
    <mergeCell ref="N20:N21"/>
    <mergeCell ref="O20:O21"/>
    <mergeCell ref="P20:P21"/>
    <mergeCell ref="R20:R21"/>
    <mergeCell ref="S20:S21"/>
    <mergeCell ref="T20:T21"/>
    <mergeCell ref="H20:H21"/>
    <mergeCell ref="I20:I21"/>
    <mergeCell ref="J20:J21"/>
    <mergeCell ref="K20:K21"/>
    <mergeCell ref="L20:L21"/>
    <mergeCell ref="M20:M21"/>
    <mergeCell ref="D3:F4"/>
    <mergeCell ref="D5:F6"/>
    <mergeCell ref="C29:H29"/>
    <mergeCell ref="B41:F41"/>
    <mergeCell ref="E54:I54"/>
    <mergeCell ref="B57:B61"/>
    <mergeCell ref="B3:C6"/>
    <mergeCell ref="AS22:AV22"/>
    <mergeCell ref="AS23:AV23"/>
    <mergeCell ref="B26:H26"/>
    <mergeCell ref="U26:U27"/>
    <mergeCell ref="C27:H27"/>
    <mergeCell ref="C28:H28"/>
    <mergeCell ref="U20:U21"/>
    <mergeCell ref="W20:W21"/>
    <mergeCell ref="AC20:AC21"/>
    <mergeCell ref="AR20:AR21"/>
    <mergeCell ref="AS20:AV21"/>
    <mergeCell ref="U18:U19"/>
    <mergeCell ref="W18:W19"/>
    <mergeCell ref="AR18:AR19"/>
    <mergeCell ref="AS18:AV19"/>
    <mergeCell ref="AR16:AR17"/>
    <mergeCell ref="AS16:AS17"/>
  </mergeCells>
  <conditionalFormatting sqref="L16 L18 L20">
    <cfRule type="containsText" dxfId="732" priority="157" operator="containsText" text="MUY BAJA">
      <formula>NOT(ISERROR(SEARCH("MUY BAJA",L16)))</formula>
    </cfRule>
    <cfRule type="containsText" dxfId="731" priority="158" operator="containsText" text="MUY ALTA">
      <formula>NOT(ISERROR(SEARCH("MUY ALTA",L16)))</formula>
    </cfRule>
    <cfRule type="containsText" dxfId="730" priority="159" operator="containsText" text="MUY ALTA ">
      <formula>NOT(ISERROR(SEARCH("MUY ALTA ",L16)))</formula>
    </cfRule>
    <cfRule type="containsText" dxfId="729" priority="160" operator="containsText" text="ALTA">
      <formula>NOT(ISERROR(SEARCH("ALTA",L16)))</formula>
    </cfRule>
    <cfRule type="containsText" dxfId="728" priority="161" operator="containsText" text="BAJA">
      <formula>NOT(ISERROR(SEARCH("BAJA",L16)))</formula>
    </cfRule>
    <cfRule type="containsText" dxfId="727" priority="162" operator="containsText" text="MUY BAJA">
      <formula>NOT(ISERROR(SEARCH("MUY BAJA",L16)))</formula>
    </cfRule>
    <cfRule type="containsText" dxfId="726" priority="163" operator="containsText" text="MEDIA">
      <formula>NOT(ISERROR(SEARCH("MEDIA",L16)))</formula>
    </cfRule>
  </conditionalFormatting>
  <conditionalFormatting sqref="L22:L25">
    <cfRule type="containsText" dxfId="725" priority="109" operator="containsText" text="MUY BAJA">
      <formula>NOT(ISERROR(SEARCH("MUY BAJA",L22)))</formula>
    </cfRule>
    <cfRule type="containsText" dxfId="724" priority="110" operator="containsText" text="MUY ALTA">
      <formula>NOT(ISERROR(SEARCH("MUY ALTA",L22)))</formula>
    </cfRule>
    <cfRule type="containsText" dxfId="723" priority="111" operator="containsText" text="MUY ALTA ">
      <formula>NOT(ISERROR(SEARCH("MUY ALTA ",L22)))</formula>
    </cfRule>
    <cfRule type="containsText" dxfId="722" priority="112" operator="containsText" text="ALTA">
      <formula>NOT(ISERROR(SEARCH("ALTA",L22)))</formula>
    </cfRule>
    <cfRule type="containsText" dxfId="721" priority="113" operator="containsText" text="BAJA">
      <formula>NOT(ISERROR(SEARCH("BAJA",L22)))</formula>
    </cfRule>
    <cfRule type="containsText" dxfId="720" priority="114" operator="containsText" text="MUY BAJA">
      <formula>NOT(ISERROR(SEARCH("MUY BAJA",L22)))</formula>
    </cfRule>
    <cfRule type="containsText" dxfId="719" priority="115" operator="containsText" text="MEDIA">
      <formula>NOT(ISERROR(SEARCH("MEDIA",L22)))</formula>
    </cfRule>
  </conditionalFormatting>
  <conditionalFormatting sqref="O16 R16 O18 R18 O20 R20">
    <cfRule type="containsBlanks" dxfId="718" priority="145">
      <formula>LEN(TRIM(O16))=0</formula>
    </cfRule>
    <cfRule type="containsText" dxfId="717" priority="151" operator="containsText" text="CATASTRÓFICO">
      <formula>NOT(ISERROR(SEARCH("CATASTRÓFICO",O16)))</formula>
    </cfRule>
    <cfRule type="containsText" dxfId="716" priority="152" operator="containsText" text="CATASTROFICO">
      <formula>NOT(ISERROR(SEARCH("CATASTROFICO",O16)))</formula>
    </cfRule>
    <cfRule type="containsText" dxfId="715" priority="153" operator="containsText" text="MAYOR">
      <formula>NOT(ISERROR(SEARCH("MAYOR",O16)))</formula>
    </cfRule>
    <cfRule type="containsText" dxfId="714" priority="154" operator="containsText" text="MODERADO">
      <formula>NOT(ISERROR(SEARCH("MODERADO",O16)))</formula>
    </cfRule>
    <cfRule type="containsText" dxfId="713" priority="155" operator="containsText" text="MENOR">
      <formula>NOT(ISERROR(SEARCH("MENOR",O16)))</formula>
    </cfRule>
    <cfRule type="containsText" dxfId="712" priority="156" operator="containsText" text="LEVE">
      <formula>NOT(ISERROR(SEARCH("LEVE",O16)))</formula>
    </cfRule>
  </conditionalFormatting>
  <conditionalFormatting sqref="O22:O25">
    <cfRule type="containsBlanks" dxfId="711" priority="95">
      <formula>LEN(TRIM(O22))=0</formula>
    </cfRule>
    <cfRule type="containsText" dxfId="710" priority="96" operator="containsText" text="CATASTRÓFICO">
      <formula>NOT(ISERROR(SEARCH("CATASTRÓFICO",O22)))</formula>
    </cfRule>
    <cfRule type="containsText" dxfId="709" priority="97" operator="containsText" text="CATASTROFICO">
      <formula>NOT(ISERROR(SEARCH("CATASTROFICO",O22)))</formula>
    </cfRule>
    <cfRule type="containsText" dxfId="708" priority="98" operator="containsText" text="MAYOR">
      <formula>NOT(ISERROR(SEARCH("MAYOR",O22)))</formula>
    </cfRule>
    <cfRule type="containsText" dxfId="707" priority="99" operator="containsText" text="MODERADO">
      <formula>NOT(ISERROR(SEARCH("MODERADO",O22)))</formula>
    </cfRule>
    <cfRule type="containsText" dxfId="706" priority="100" operator="containsText" text="MENOR">
      <formula>NOT(ISERROR(SEARCH("MENOR",O22)))</formula>
    </cfRule>
    <cfRule type="containsText" dxfId="705" priority="101" operator="containsText" text="LEVE">
      <formula>NOT(ISERROR(SEARCH("LEVE",O22)))</formula>
    </cfRule>
  </conditionalFormatting>
  <conditionalFormatting sqref="R23:R25">
    <cfRule type="containsBlanks" dxfId="704" priority="88">
      <formula>LEN(TRIM(R23))=0</formula>
    </cfRule>
    <cfRule type="containsText" dxfId="703" priority="89" operator="containsText" text="CATASTRÓFICO">
      <formula>NOT(ISERROR(SEARCH("CATASTRÓFICO",R23)))</formula>
    </cfRule>
    <cfRule type="containsText" dxfId="702" priority="90" operator="containsText" text="CATASTROFICO">
      <formula>NOT(ISERROR(SEARCH("CATASTROFICO",R23)))</formula>
    </cfRule>
    <cfRule type="containsText" dxfId="701" priority="91" operator="containsText" text="MAYOR">
      <formula>NOT(ISERROR(SEARCH("MAYOR",R23)))</formula>
    </cfRule>
    <cfRule type="containsText" dxfId="700" priority="92" operator="containsText" text="MODERADO">
      <formula>NOT(ISERROR(SEARCH("MODERADO",R23)))</formula>
    </cfRule>
    <cfRule type="containsText" dxfId="699" priority="93" operator="containsText" text="MENOR">
      <formula>NOT(ISERROR(SEARCH("MENOR",R23)))</formula>
    </cfRule>
    <cfRule type="containsText" dxfId="698" priority="94" operator="containsText" text="LEVE">
      <formula>NOT(ISERROR(SEARCH("LEVE",R23)))</formula>
    </cfRule>
  </conditionalFormatting>
  <conditionalFormatting sqref="T16 T18 T20">
    <cfRule type="containsText" dxfId="697" priority="146" operator="containsText" text="CATASTRÓFICO">
      <formula>NOT(ISERROR(SEARCH("CATASTRÓFICO",T16)))</formula>
    </cfRule>
    <cfRule type="containsText" dxfId="696" priority="147" operator="containsText" text="MAYOR">
      <formula>NOT(ISERROR(SEARCH("MAYOR",T16)))</formula>
    </cfRule>
    <cfRule type="containsText" dxfId="695" priority="148" operator="containsText" text="MODERADO">
      <formula>NOT(ISERROR(SEARCH("MODERADO",T16)))</formula>
    </cfRule>
    <cfRule type="containsText" dxfId="694" priority="149" operator="containsText" text="MENOR">
      <formula>NOT(ISERROR(SEARCH("MENOR",T16)))</formula>
    </cfRule>
    <cfRule type="containsText" dxfId="693" priority="150" operator="containsText" text="LEVE">
      <formula>NOT(ISERROR(SEARCH("LEVE",T16)))</formula>
    </cfRule>
  </conditionalFormatting>
  <conditionalFormatting sqref="T23:T25">
    <cfRule type="containsText" dxfId="692" priority="83" operator="containsText" text="CATASTRÓFICO">
      <formula>NOT(ISERROR(SEARCH("CATASTRÓFICO",T23)))</formula>
    </cfRule>
    <cfRule type="containsText" dxfId="691" priority="84" operator="containsText" text="MAYOR">
      <formula>NOT(ISERROR(SEARCH("MAYOR",T23)))</formula>
    </cfRule>
    <cfRule type="containsText" dxfId="690" priority="85" operator="containsText" text="MODERADO">
      <formula>NOT(ISERROR(SEARCH("MODERADO",T23)))</formula>
    </cfRule>
    <cfRule type="containsText" dxfId="689" priority="86" operator="containsText" text="MENOR">
      <formula>NOT(ISERROR(SEARCH("MENOR",T23)))</formula>
    </cfRule>
    <cfRule type="containsText" dxfId="688" priority="87" operator="containsText" text="LEVE">
      <formula>NOT(ISERROR(SEARCH("LEVE",T23)))</formula>
    </cfRule>
  </conditionalFormatting>
  <conditionalFormatting sqref="U16 U20">
    <cfRule type="containsText" dxfId="687" priority="128" operator="containsText" text="EXTREMO">
      <formula>NOT(ISERROR(SEARCH("EXTREMO",U16)))</formula>
    </cfRule>
    <cfRule type="containsText" dxfId="686" priority="129" operator="containsText" text="ALTO">
      <formula>NOT(ISERROR(SEARCH("ALTO",U16)))</formula>
    </cfRule>
    <cfRule type="containsText" dxfId="685" priority="130" operator="containsText" text="MODERADO">
      <formula>NOT(ISERROR(SEARCH("MODERADO",U16)))</formula>
    </cfRule>
    <cfRule type="containsText" dxfId="684" priority="131" operator="containsText" text="BAJO">
      <formula>NOT(ISERROR(SEARCH("BAJO",U16)))</formula>
    </cfRule>
    <cfRule type="containsText" dxfId="683" priority="132" operator="containsText" text="BAJO">
      <formula>NOT(ISERROR(SEARCH("BAJO",U16)))</formula>
    </cfRule>
  </conditionalFormatting>
  <conditionalFormatting sqref="U18">
    <cfRule type="containsText" dxfId="682" priority="121" operator="containsText" text="EXTREMO">
      <formula>NOT(ISERROR(SEARCH("EXTREMO",U18)))</formula>
    </cfRule>
    <cfRule type="containsText" dxfId="681" priority="122" operator="containsText" text="ALTO">
      <formula>NOT(ISERROR(SEARCH("ALTO",U18)))</formula>
    </cfRule>
    <cfRule type="containsText" dxfId="680" priority="123" operator="containsText" text="MODERADO">
      <formula>NOT(ISERROR(SEARCH("MODERADO",U18)))</formula>
    </cfRule>
    <cfRule type="containsText" dxfId="679" priority="124" operator="containsText" text="BAJO">
      <formula>NOT(ISERROR(SEARCH("BAJO",U18)))</formula>
    </cfRule>
    <cfRule type="containsText" dxfId="678" priority="125" operator="containsText" text="BAJO">
      <formula>NOT(ISERROR(SEARCH("BAJO",U18)))</formula>
    </cfRule>
  </conditionalFormatting>
  <conditionalFormatting sqref="U23">
    <cfRule type="containsText" dxfId="677" priority="78" operator="containsText" text="EXTREMO">
      <formula>NOT(ISERROR(SEARCH("EXTREMO",U23)))</formula>
    </cfRule>
    <cfRule type="containsText" dxfId="676" priority="79" operator="containsText" text="ALTO">
      <formula>NOT(ISERROR(SEARCH("ALTO",U23)))</formula>
    </cfRule>
    <cfRule type="containsText" dxfId="675" priority="80" operator="containsText" text="MODERADO">
      <formula>NOT(ISERROR(SEARCH("MODERADO",U23)))</formula>
    </cfRule>
    <cfRule type="containsText" dxfId="674" priority="81" operator="containsText" text="BAJO">
      <formula>NOT(ISERROR(SEARCH("BAJO",U23)))</formula>
    </cfRule>
    <cfRule type="containsText" dxfId="673" priority="82" operator="containsText" text="BAJO">
      <formula>NOT(ISERROR(SEARCH("BAJO",U23)))</formula>
    </cfRule>
  </conditionalFormatting>
  <conditionalFormatting sqref="U26">
    <cfRule type="containsText" dxfId="672" priority="116" operator="containsText" text="EXTREMO">
      <formula>NOT(ISERROR(SEARCH("EXTREMO",U26)))</formula>
    </cfRule>
    <cfRule type="containsText" dxfId="671" priority="117" operator="containsText" text="ALTO">
      <formula>NOT(ISERROR(SEARCH("ALTO",U26)))</formula>
    </cfRule>
    <cfRule type="containsText" dxfId="670" priority="118" operator="containsText" text="MODERADO">
      <formula>NOT(ISERROR(SEARCH("MODERADO",U26)))</formula>
    </cfRule>
    <cfRule type="containsText" dxfId="669" priority="119" operator="containsText" text="BAJO">
      <formula>NOT(ISERROR(SEARCH("BAJO",U26)))</formula>
    </cfRule>
    <cfRule type="containsText" dxfId="668" priority="120" operator="containsText" text="BAJO">
      <formula>NOT(ISERROR(SEARCH("BAJO",U26)))</formula>
    </cfRule>
  </conditionalFormatting>
  <conditionalFormatting sqref="AM16:AM17">
    <cfRule type="containsText" dxfId="667" priority="139" operator="containsText" text="MUY ALTA ">
      <formula>NOT(ISERROR(SEARCH("MUY ALTA ",AM16)))</formula>
    </cfRule>
    <cfRule type="containsText" dxfId="666" priority="140" operator="containsText" text="ALTA">
      <formula>NOT(ISERROR(SEARCH("ALTA",AM16)))</formula>
    </cfRule>
    <cfRule type="containsText" dxfId="665" priority="141" operator="containsText" text="MEDIA">
      <formula>NOT(ISERROR(SEARCH("MEDIA",AM16)))</formula>
    </cfRule>
    <cfRule type="containsText" dxfId="664" priority="142" operator="containsText" text="BAJA">
      <formula>NOT(ISERROR(SEARCH("BAJA",AM16)))</formula>
    </cfRule>
    <cfRule type="containsText" dxfId="663" priority="143" operator="containsText" text="MUY BAJA">
      <formula>NOT(ISERROR(SEARCH("MUY BAJA",AM16)))</formula>
    </cfRule>
    <cfRule type="containsText" dxfId="662" priority="144" operator="containsText" text="MUY BAJA ">
      <formula>NOT(ISERROR(SEARCH("MUY BAJA ",AM16)))</formula>
    </cfRule>
  </conditionalFormatting>
  <conditionalFormatting sqref="AM16:AM18">
    <cfRule type="containsText" dxfId="661" priority="76" operator="containsText" text="MUY BAJA">
      <formula>NOT(ISERROR(SEARCH("MUY BAJA",AM16)))</formula>
    </cfRule>
  </conditionalFormatting>
  <conditionalFormatting sqref="AM18">
    <cfRule type="containsText" dxfId="660" priority="72" operator="containsText" text="MUY ALTA ">
      <formula>NOT(ISERROR(SEARCH("MUY ALTA ",AM18)))</formula>
    </cfRule>
    <cfRule type="containsText" dxfId="659" priority="73" operator="containsText" text="ALTA">
      <formula>NOT(ISERROR(SEARCH("ALTA",AM18)))</formula>
    </cfRule>
    <cfRule type="containsText" dxfId="658" priority="74" operator="containsText" text="MEDIA">
      <formula>NOT(ISERROR(SEARCH("MEDIA",AM18)))</formula>
    </cfRule>
    <cfRule type="containsText" dxfId="657" priority="75" operator="containsText" text="BAJA">
      <formula>NOT(ISERROR(SEARCH("BAJA",AM18)))</formula>
    </cfRule>
    <cfRule type="containsText" dxfId="656" priority="77" operator="containsText" text="MUY BAJA ">
      <formula>NOT(ISERROR(SEARCH("MUY BAJA ",AM18)))</formula>
    </cfRule>
  </conditionalFormatting>
  <conditionalFormatting sqref="AM18:AM19">
    <cfRule type="containsText" dxfId="655" priority="62" operator="containsText" text="MUY BAJA">
      <formula>NOT(ISERROR(SEARCH("MUY BAJA",AM18)))</formula>
    </cfRule>
  </conditionalFormatting>
  <conditionalFormatting sqref="AM19">
    <cfRule type="containsText" dxfId="654" priority="58" operator="containsText" text="MUY ALTA ">
      <formula>NOT(ISERROR(SEARCH("MUY ALTA ",AM19)))</formula>
    </cfRule>
    <cfRule type="containsText" dxfId="653" priority="59" operator="containsText" text="ALTA">
      <formula>NOT(ISERROR(SEARCH("ALTA",AM19)))</formula>
    </cfRule>
    <cfRule type="containsText" dxfId="652" priority="60" operator="containsText" text="MEDIA">
      <formula>NOT(ISERROR(SEARCH("MEDIA",AM19)))</formula>
    </cfRule>
    <cfRule type="containsText" dxfId="651" priority="61" operator="containsText" text="BAJA">
      <formula>NOT(ISERROR(SEARCH("BAJA",AM19)))</formula>
    </cfRule>
    <cfRule type="containsText" dxfId="650" priority="63" operator="containsText" text="MUY BAJA ">
      <formula>NOT(ISERROR(SEARCH("MUY BAJA ",AM19)))</formula>
    </cfRule>
  </conditionalFormatting>
  <conditionalFormatting sqref="AM19:AM20">
    <cfRule type="containsText" dxfId="649" priority="55" operator="containsText" text="MUY BAJA">
      <formula>NOT(ISERROR(SEARCH("MUY BAJA",AM19)))</formula>
    </cfRule>
  </conditionalFormatting>
  <conditionalFormatting sqref="AM20">
    <cfRule type="containsText" dxfId="648" priority="51" operator="containsText" text="MUY ALTA ">
      <formula>NOT(ISERROR(SEARCH("MUY ALTA ",AM20)))</formula>
    </cfRule>
    <cfRule type="containsText" dxfId="647" priority="52" operator="containsText" text="ALTA">
      <formula>NOT(ISERROR(SEARCH("ALTA",AM20)))</formula>
    </cfRule>
    <cfRule type="containsText" dxfId="646" priority="53" operator="containsText" text="MEDIA">
      <formula>NOT(ISERROR(SEARCH("MEDIA",AM20)))</formula>
    </cfRule>
    <cfRule type="containsText" dxfId="645" priority="54" operator="containsText" text="BAJA">
      <formula>NOT(ISERROR(SEARCH("BAJA",AM20)))</formula>
    </cfRule>
    <cfRule type="containsText" dxfId="644" priority="56" operator="containsText" text="MUY BAJA ">
      <formula>NOT(ISERROR(SEARCH("MUY BAJA ",AM20)))</formula>
    </cfRule>
  </conditionalFormatting>
  <conditionalFormatting sqref="AM20:AM21">
    <cfRule type="containsText" dxfId="643" priority="41" operator="containsText" text="MUY BAJA">
      <formula>NOT(ISERROR(SEARCH("MUY BAJA",AM20)))</formula>
    </cfRule>
  </conditionalFormatting>
  <conditionalFormatting sqref="AM21">
    <cfRule type="containsText" dxfId="642" priority="37" operator="containsText" text="MUY ALTA ">
      <formula>NOT(ISERROR(SEARCH("MUY ALTA ",AM21)))</formula>
    </cfRule>
    <cfRule type="containsText" dxfId="641" priority="38" operator="containsText" text="ALTA">
      <formula>NOT(ISERROR(SEARCH("ALTA",AM21)))</formula>
    </cfRule>
    <cfRule type="containsText" dxfId="640" priority="39" operator="containsText" text="MEDIA">
      <formula>NOT(ISERROR(SEARCH("MEDIA",AM21)))</formula>
    </cfRule>
    <cfRule type="containsText" dxfId="639" priority="40" operator="containsText" text="BAJA">
      <formula>NOT(ISERROR(SEARCH("BAJA",AM21)))</formula>
    </cfRule>
    <cfRule type="containsText" dxfId="638" priority="42" operator="containsText" text="MUY BAJA ">
      <formula>NOT(ISERROR(SEARCH("MUY BAJA ",AM21)))</formula>
    </cfRule>
  </conditionalFormatting>
  <conditionalFormatting sqref="AM21:AM22">
    <cfRule type="containsText" dxfId="637" priority="27" operator="containsText" text="MUY BAJA">
      <formula>NOT(ISERROR(SEARCH("MUY BAJA",AM21)))</formula>
    </cfRule>
  </conditionalFormatting>
  <conditionalFormatting sqref="AM22">
    <cfRule type="containsText" dxfId="636" priority="23" operator="containsText" text="MUY ALTA ">
      <formula>NOT(ISERROR(SEARCH("MUY ALTA ",AM22)))</formula>
    </cfRule>
    <cfRule type="containsText" dxfId="635" priority="24" operator="containsText" text="ALTA">
      <formula>NOT(ISERROR(SEARCH("ALTA",AM22)))</formula>
    </cfRule>
    <cfRule type="containsText" dxfId="634" priority="25" operator="containsText" text="MEDIA">
      <formula>NOT(ISERROR(SEARCH("MEDIA",AM22)))</formula>
    </cfRule>
    <cfRule type="containsText" dxfId="633" priority="26" operator="containsText" text="BAJA">
      <formula>NOT(ISERROR(SEARCH("BAJA",AM22)))</formula>
    </cfRule>
    <cfRule type="containsText" dxfId="632" priority="28" operator="containsText" text="MUY BAJA ">
      <formula>NOT(ISERROR(SEARCH("MUY BAJA ",AM22)))</formula>
    </cfRule>
  </conditionalFormatting>
  <conditionalFormatting sqref="AM22:AM23">
    <cfRule type="containsText" dxfId="631" priority="13" operator="containsText" text="MUY BAJA">
      <formula>NOT(ISERROR(SEARCH("MUY BAJA",AM22)))</formula>
    </cfRule>
  </conditionalFormatting>
  <conditionalFormatting sqref="AM23">
    <cfRule type="containsText" dxfId="630" priority="8" operator="containsText" text="MUY BAJA">
      <formula>NOT(ISERROR(SEARCH("MUY BAJA",AM23)))</formula>
    </cfRule>
    <cfRule type="containsText" dxfId="629" priority="9" operator="containsText" text="MUY ALTA ">
      <formula>NOT(ISERROR(SEARCH("MUY ALTA ",AM23)))</formula>
    </cfRule>
    <cfRule type="containsText" dxfId="628" priority="10" operator="containsText" text="ALTA">
      <formula>NOT(ISERROR(SEARCH("ALTA",AM23)))</formula>
    </cfRule>
    <cfRule type="containsText" dxfId="627" priority="11" operator="containsText" text="MEDIA">
      <formula>NOT(ISERROR(SEARCH("MEDIA",AM23)))</formula>
    </cfRule>
    <cfRule type="containsText" dxfId="626" priority="12" operator="containsText" text="BAJA">
      <formula>NOT(ISERROR(SEARCH("BAJA",AM23)))</formula>
    </cfRule>
    <cfRule type="containsText" dxfId="625" priority="14" operator="containsText" text="MUY BAJA ">
      <formula>NOT(ISERROR(SEARCH("MUY BAJA ",AM23)))</formula>
    </cfRule>
  </conditionalFormatting>
  <conditionalFormatting sqref="AN16:AO23">
    <cfRule type="containsText" dxfId="624" priority="1" operator="containsText" text="MENOR">
      <formula>NOT(ISERROR(SEARCH("MENOR",AN16)))</formula>
    </cfRule>
    <cfRule type="containsText" dxfId="623" priority="2" operator="containsText" text="MENOR">
      <formula>NOT(ISERROR(SEARCH("MENOR",AN16)))</formula>
    </cfRule>
    <cfRule type="containsText" dxfId="622" priority="3" operator="containsText" text="CATASTRÓFICO">
      <formula>NOT(ISERROR(SEARCH("CATASTRÓFICO",AN16)))</formula>
    </cfRule>
    <cfRule type="containsText" dxfId="621" priority="4" operator="containsText" text="MAYOR">
      <formula>NOT(ISERROR(SEARCH("MAYOR",AN16)))</formula>
    </cfRule>
    <cfRule type="containsText" dxfId="620" priority="5" operator="containsText" text="MODERADO">
      <formula>NOT(ISERROR(SEARCH("MODERADO",AN16)))</formula>
    </cfRule>
    <cfRule type="containsText" dxfId="619" priority="6" operator="containsText" text="MENOR ">
      <formula>NOT(ISERROR(SEARCH("MENOR ",AN16)))</formula>
    </cfRule>
    <cfRule type="containsText" dxfId="618" priority="7" operator="containsText" text="LEVE">
      <formula>NOT(ISERROR(SEARCH("LEVE",AN16)))</formula>
    </cfRule>
  </conditionalFormatting>
  <dataValidations count="4">
    <dataValidation type="list" allowBlank="1" showInputMessage="1" showErrorMessage="1" sqref="AD18:AD19 AD22:AD23">
      <formula1>"Preventivo,Detectivo,Correctivo"</formula1>
    </dataValidation>
    <dataValidation type="list" allowBlank="1" showInputMessage="1" showErrorMessage="1" sqref="J16 J18 J20 J22:J23">
      <formula1>$C$44:$C$48</formula1>
    </dataValidation>
    <dataValidation type="list" allowBlank="1" showInputMessage="1" showErrorMessage="1" sqref="P16 P18 P20 P23:P25">
      <formula1>$N$44:$N$49</formula1>
    </dataValidation>
    <dataValidation type="list" allowBlank="1" showInputMessage="1" showErrorMessage="1" sqref="M16 M18 M20 M22:M25">
      <formula1>$M$44:$M$49</formula1>
    </dataValidation>
  </dataValidations>
  <pageMargins left="0.7" right="0.7" top="0.75" bottom="0.75" header="0.3" footer="0.3"/>
  <pageSetup scale="10" orientation="portrait" r:id="rId1"/>
  <colBreaks count="2" manualBreakCount="2">
    <brk id="12" max="1048575" man="1"/>
    <brk id="2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elaborados\FINALES\MAPAS RIESGOS GESTION -FISCAL- CORRUPCIÓN\JURIDICA\[MATRIZ RIESGOS GESTION JURIDICA  JULIO2025.xlsx]FORMULAS '!#REF!</xm:f>
          </x14:formula1>
          <xm:sqref>AR16:AR23 B16 AD16 AD20:AD21 H16:H23 E16:E23</xm:sqref>
        </x14:dataValidation>
        <x14:dataValidation type="list" allowBlank="1" showInputMessage="1" showErrorMessage="1">
          <x14:formula1>
            <xm:f>'C:\Users\sebastian\Downloads\DOCUMENTOS  BOMBEROS\contextos elaborados\FINALES\mapas\[MATRIZ RIESGOS GESTION 2025  REDUCCION 07012025.xlsx]FORMULAS '!#REF!</xm:f>
          </x14:formula1>
          <xm:sqref>AF16:AF23 AH16:AJ23 C18 C20 AD17 C16 C23:C25 B24:B25 E24:E25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X74"/>
  <sheetViews>
    <sheetView view="pageBreakPreview" topLeftCell="A29" zoomScale="10" zoomScaleNormal="30" zoomScaleSheetLayoutView="10" zoomScalePageLayoutView="50" workbookViewId="0">
      <selection activeCell="U37" sqref="U37:U38"/>
    </sheetView>
  </sheetViews>
  <sheetFormatPr baseColWidth="10" defaultColWidth="11" defaultRowHeight="14.25" x14ac:dyDescent="0.2"/>
  <cols>
    <col min="1" max="1" width="11" style="8"/>
    <col min="2" max="2" width="31.125" style="8" customWidth="1"/>
    <col min="3" max="3" width="48" style="8" customWidth="1"/>
    <col min="4" max="4" width="32.5" style="8" customWidth="1"/>
    <col min="5" max="5" width="26.5" style="8" customWidth="1"/>
    <col min="6" max="6" width="63" style="8" customWidth="1"/>
    <col min="7" max="7" width="53.75" style="8" customWidth="1"/>
    <col min="8" max="8" width="48.25" style="8" customWidth="1"/>
    <col min="9" max="9" width="38" style="8" customWidth="1"/>
    <col min="10" max="10" width="151.375" style="8" customWidth="1"/>
    <col min="11" max="11" width="41.5" style="8" customWidth="1"/>
    <col min="12" max="12" width="24.25" style="8" customWidth="1"/>
    <col min="13" max="13" width="28.125" style="8" customWidth="1"/>
    <col min="14" max="14" width="45.625" style="8" customWidth="1"/>
    <col min="15" max="15" width="30.75" style="8" customWidth="1"/>
    <col min="16" max="16" width="37.625" style="8" customWidth="1"/>
    <col min="17" max="17" width="13" style="8" customWidth="1"/>
    <col min="18" max="18" width="20.625" style="8" customWidth="1"/>
    <col min="19" max="19" width="31" style="8" customWidth="1"/>
    <col min="20" max="20" width="50.625" style="8" customWidth="1"/>
    <col min="21" max="21" width="53.75" style="8" customWidth="1"/>
    <col min="22" max="22" width="21.625" style="8" customWidth="1"/>
    <col min="23" max="23" width="24" style="8" customWidth="1"/>
    <col min="24" max="24" width="53.375" style="8" customWidth="1"/>
    <col min="25" max="25" width="40" style="8" customWidth="1"/>
    <col min="26" max="26" width="139.75" style="8" customWidth="1"/>
    <col min="27" max="27" width="192.375" style="8" customWidth="1"/>
    <col min="28" max="28" width="112.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35.5" style="8" customWidth="1"/>
    <col min="37" max="37" width="23.5" style="8" customWidth="1"/>
    <col min="38" max="38" width="14.125" style="8" customWidth="1"/>
    <col min="39" max="39" width="25.875" style="8" customWidth="1"/>
    <col min="40" max="40" width="24.75" style="8" customWidth="1"/>
    <col min="41" max="41" width="15.75" style="8" customWidth="1"/>
    <col min="42" max="42" width="27.25" style="8" customWidth="1"/>
    <col min="43" max="43" width="26" style="8" customWidth="1"/>
    <col min="44" max="44" width="17" style="8" customWidth="1"/>
    <col min="45" max="45" width="110.25" style="8" customWidth="1"/>
    <col min="46" max="46" width="28.5" style="8" customWidth="1"/>
    <col min="47" max="47" width="37.625" style="8" customWidth="1"/>
    <col min="48" max="48" width="25.375" style="8" customWidth="1"/>
    <col min="49" max="49" width="108.375" style="8" customWidth="1"/>
    <col min="50" max="16384" width="11" style="8"/>
  </cols>
  <sheetData>
    <row r="7" spans="1:49" ht="111.75" customHeight="1" x14ac:dyDescent="0.2">
      <c r="B7" s="1886"/>
      <c r="C7" s="1886"/>
      <c r="D7" s="1887" t="s">
        <v>92</v>
      </c>
      <c r="E7" s="1888"/>
      <c r="F7" s="1888"/>
      <c r="G7" s="1888"/>
      <c r="H7" s="1888"/>
      <c r="I7" s="1888"/>
      <c r="J7" s="1889"/>
      <c r="K7" s="1893" t="s">
        <v>93</v>
      </c>
      <c r="L7" s="1894"/>
      <c r="M7" s="1894"/>
      <c r="N7" s="1895"/>
    </row>
    <row r="8" spans="1:49" ht="111.75" customHeight="1" x14ac:dyDescent="0.2">
      <c r="B8" s="1886"/>
      <c r="C8" s="1886"/>
      <c r="D8" s="1890"/>
      <c r="E8" s="1891"/>
      <c r="F8" s="1891"/>
      <c r="G8" s="1891"/>
      <c r="H8" s="1891"/>
      <c r="I8" s="1891"/>
      <c r="J8" s="1892"/>
      <c r="K8" s="1896" t="s">
        <v>94</v>
      </c>
      <c r="L8" s="1897"/>
      <c r="M8" s="1897"/>
      <c r="N8" s="1898"/>
    </row>
    <row r="9" spans="1:49" ht="111.75" customHeight="1" x14ac:dyDescent="0.2">
      <c r="B9" s="1886"/>
      <c r="C9" s="1886"/>
      <c r="D9" s="1887" t="s">
        <v>95</v>
      </c>
      <c r="E9" s="1888"/>
      <c r="F9" s="1888"/>
      <c r="G9" s="1888"/>
      <c r="H9" s="1888"/>
      <c r="I9" s="1888"/>
      <c r="J9" s="1889"/>
      <c r="K9" s="1896" t="s">
        <v>96</v>
      </c>
      <c r="L9" s="1897"/>
      <c r="M9" s="1897"/>
      <c r="N9" s="1898"/>
    </row>
    <row r="10" spans="1:49" ht="111.75" customHeight="1" x14ac:dyDescent="0.2">
      <c r="B10" s="1886"/>
      <c r="C10" s="1886"/>
      <c r="D10" s="1890"/>
      <c r="E10" s="1891"/>
      <c r="F10" s="1891"/>
      <c r="G10" s="1891"/>
      <c r="H10" s="1891"/>
      <c r="I10" s="1891"/>
      <c r="J10" s="1892"/>
      <c r="K10" s="1899" t="s">
        <v>97</v>
      </c>
      <c r="L10" s="1900"/>
      <c r="M10" s="1900"/>
      <c r="N10" s="1901"/>
    </row>
    <row r="11" spans="1:49" ht="92.25" customHeight="1" x14ac:dyDescent="0.2"/>
    <row r="12" spans="1:49" ht="45" thickBot="1" x14ac:dyDescent="0.6">
      <c r="A12" s="182"/>
      <c r="B12" s="782"/>
      <c r="C12" s="782"/>
      <c r="D12" s="782"/>
      <c r="E12" s="782"/>
      <c r="F12" s="782"/>
      <c r="G12" s="782"/>
      <c r="H12" s="782"/>
      <c r="I12" s="782"/>
      <c r="J12" s="782"/>
      <c r="K12" s="782"/>
      <c r="L12" s="782"/>
      <c r="M12" s="782"/>
      <c r="N12" s="782"/>
      <c r="O12" s="782"/>
      <c r="P12" s="182"/>
      <c r="Q12" s="182"/>
      <c r="R12" s="182"/>
      <c r="S12" s="182"/>
      <c r="T12" s="182"/>
      <c r="U12" s="182"/>
      <c r="V12" s="182"/>
      <c r="W12" s="182"/>
      <c r="X12" s="182"/>
      <c r="Y12" s="182"/>
      <c r="Z12" s="182"/>
      <c r="AA12" s="182"/>
      <c r="AB12" s="182"/>
      <c r="AC12" s="182"/>
    </row>
    <row r="13" spans="1:49" ht="141" customHeight="1" thickBot="1" x14ac:dyDescent="0.25">
      <c r="A13" s="182"/>
      <c r="B13" s="1875" t="s">
        <v>98</v>
      </c>
      <c r="C13" s="1876"/>
      <c r="D13" s="1876"/>
      <c r="E13" s="1877"/>
      <c r="F13" s="1875" t="s">
        <v>99</v>
      </c>
      <c r="G13" s="1877"/>
      <c r="H13" s="1221"/>
      <c r="I13" s="1878"/>
      <c r="J13" s="1878"/>
      <c r="K13" s="1221"/>
      <c r="L13" s="1879"/>
      <c r="M13" s="1880"/>
      <c r="N13" s="1221"/>
      <c r="O13" s="1222"/>
      <c r="P13" s="960"/>
      <c r="Q13" s="182"/>
      <c r="R13" s="182"/>
      <c r="S13" s="182"/>
      <c r="T13" s="182"/>
      <c r="U13" s="182"/>
      <c r="V13" s="182"/>
      <c r="W13" s="182"/>
      <c r="X13" s="182"/>
      <c r="Y13" s="182"/>
      <c r="Z13" s="182"/>
      <c r="AA13" s="182"/>
      <c r="AB13" s="182"/>
      <c r="AC13" s="182"/>
    </row>
    <row r="14" spans="1:49" ht="123.75" customHeight="1" thickBot="1" x14ac:dyDescent="0.25">
      <c r="A14" s="182"/>
      <c r="B14" s="1881" t="s">
        <v>1000</v>
      </c>
      <c r="C14" s="1882"/>
      <c r="D14" s="1882"/>
      <c r="E14" s="1883"/>
      <c r="F14" s="1884">
        <v>2</v>
      </c>
      <c r="G14" s="1885"/>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49" ht="57" customHeight="1" thickBot="1" x14ac:dyDescent="0.25">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49" ht="28.5" customHeight="1" thickBot="1" x14ac:dyDescent="0.25">
      <c r="A16" s="182"/>
      <c r="B16" s="1960" t="s">
        <v>100</v>
      </c>
      <c r="C16" s="1963" t="s">
        <v>101</v>
      </c>
      <c r="D16" s="1960" t="s">
        <v>102</v>
      </c>
      <c r="E16" s="1966" t="s">
        <v>103</v>
      </c>
      <c r="F16" s="1967"/>
      <c r="G16" s="1968"/>
      <c r="H16" s="1963" t="s">
        <v>104</v>
      </c>
      <c r="I16" s="1906" t="s">
        <v>105</v>
      </c>
      <c r="J16" s="1907"/>
      <c r="K16" s="1907"/>
      <c r="L16" s="1907"/>
      <c r="M16" s="1907"/>
      <c r="N16" s="1907"/>
      <c r="O16" s="1907"/>
      <c r="P16" s="1907"/>
      <c r="Q16" s="1907"/>
      <c r="R16" s="1907"/>
      <c r="S16" s="1907"/>
      <c r="T16" s="1908"/>
      <c r="U16" s="1918" t="s">
        <v>106</v>
      </c>
      <c r="V16" s="1911" t="s">
        <v>107</v>
      </c>
      <c r="W16" s="1922" t="s">
        <v>108</v>
      </c>
      <c r="X16" s="1923"/>
      <c r="Y16" s="1924"/>
      <c r="Z16" s="1924"/>
      <c r="AA16" s="1924"/>
      <c r="AB16" s="1924"/>
      <c r="AC16" s="1923"/>
      <c r="AD16" s="1923"/>
      <c r="AE16" s="1923"/>
      <c r="AF16" s="1923"/>
      <c r="AG16" s="1923"/>
      <c r="AH16" s="1923"/>
      <c r="AI16" s="1923"/>
      <c r="AJ16" s="1923"/>
      <c r="AK16" s="1925" t="s">
        <v>109</v>
      </c>
      <c r="AL16" s="1926"/>
      <c r="AM16" s="1926"/>
      <c r="AN16" s="1926"/>
      <c r="AO16" s="1926"/>
      <c r="AP16" s="1926"/>
      <c r="AQ16" s="1926"/>
      <c r="AR16" s="1927"/>
      <c r="AS16" s="1902" t="s">
        <v>110</v>
      </c>
      <c r="AT16" s="1902" t="s">
        <v>111</v>
      </c>
      <c r="AU16" s="1902" t="s">
        <v>112</v>
      </c>
      <c r="AV16" s="1902" t="s">
        <v>113</v>
      </c>
      <c r="AW16" s="1902" t="s">
        <v>114</v>
      </c>
    </row>
    <row r="17" spans="1:50" ht="32.25" customHeight="1" thickBot="1" x14ac:dyDescent="0.25">
      <c r="A17" s="182"/>
      <c r="B17" s="1961"/>
      <c r="C17" s="1964"/>
      <c r="D17" s="1961"/>
      <c r="E17" s="1969"/>
      <c r="F17" s="1970"/>
      <c r="G17" s="1971"/>
      <c r="H17" s="1964"/>
      <c r="I17" s="1905" t="s">
        <v>115</v>
      </c>
      <c r="J17" s="1905"/>
      <c r="K17" s="1905"/>
      <c r="L17" s="1905"/>
      <c r="M17" s="1906" t="s">
        <v>116</v>
      </c>
      <c r="N17" s="1907"/>
      <c r="O17" s="1907"/>
      <c r="P17" s="1907"/>
      <c r="Q17" s="1907"/>
      <c r="R17" s="1907"/>
      <c r="S17" s="1907"/>
      <c r="T17" s="1908"/>
      <c r="U17" s="1919"/>
      <c r="V17" s="1921"/>
      <c r="W17" s="1909" t="s">
        <v>117</v>
      </c>
      <c r="X17" s="1911" t="s">
        <v>118</v>
      </c>
      <c r="Y17" s="1913" t="s">
        <v>119</v>
      </c>
      <c r="Z17" s="1915" t="s">
        <v>120</v>
      </c>
      <c r="AA17" s="1917" t="s">
        <v>121</v>
      </c>
      <c r="AB17" s="1931" t="s">
        <v>122</v>
      </c>
      <c r="AC17" s="1933" t="s">
        <v>123</v>
      </c>
      <c r="AD17" s="1935" t="s">
        <v>124</v>
      </c>
      <c r="AE17" s="1937" t="s">
        <v>125</v>
      </c>
      <c r="AF17" s="1948" t="s">
        <v>126</v>
      </c>
      <c r="AG17" s="1949"/>
      <c r="AH17" s="1949"/>
      <c r="AI17" s="1949"/>
      <c r="AJ17" s="1949"/>
      <c r="AK17" s="1928"/>
      <c r="AL17" s="1929"/>
      <c r="AM17" s="1929"/>
      <c r="AN17" s="1929"/>
      <c r="AO17" s="1929"/>
      <c r="AP17" s="1929"/>
      <c r="AQ17" s="1929"/>
      <c r="AR17" s="1930"/>
      <c r="AS17" s="1903"/>
      <c r="AT17" s="1903"/>
      <c r="AU17" s="1903"/>
      <c r="AV17" s="1903"/>
      <c r="AW17" s="1903"/>
    </row>
    <row r="18" spans="1:50" ht="173.25" customHeight="1" thickBot="1" x14ac:dyDescent="0.45">
      <c r="A18" s="182"/>
      <c r="B18" s="1962"/>
      <c r="C18" s="1965"/>
      <c r="D18" s="1962"/>
      <c r="E18" s="961" t="s">
        <v>127</v>
      </c>
      <c r="F18" s="961" t="s">
        <v>128</v>
      </c>
      <c r="G18" s="961" t="s">
        <v>129</v>
      </c>
      <c r="H18" s="1965"/>
      <c r="I18" s="962" t="s">
        <v>130</v>
      </c>
      <c r="J18" s="963" t="s">
        <v>131</v>
      </c>
      <c r="K18" s="961" t="s">
        <v>132</v>
      </c>
      <c r="L18" s="964" t="s">
        <v>133</v>
      </c>
      <c r="M18" s="961" t="s">
        <v>134</v>
      </c>
      <c r="N18" s="961" t="s">
        <v>135</v>
      </c>
      <c r="O18" s="961" t="s">
        <v>136</v>
      </c>
      <c r="P18" s="961" t="s">
        <v>137</v>
      </c>
      <c r="Q18" s="965" t="s">
        <v>135</v>
      </c>
      <c r="R18" s="966" t="s">
        <v>138</v>
      </c>
      <c r="S18" s="967" t="s">
        <v>139</v>
      </c>
      <c r="T18" s="968" t="s">
        <v>140</v>
      </c>
      <c r="U18" s="1920"/>
      <c r="V18" s="1912"/>
      <c r="W18" s="1910"/>
      <c r="X18" s="1912"/>
      <c r="Y18" s="1914"/>
      <c r="Z18" s="1916"/>
      <c r="AA18" s="1905"/>
      <c r="AB18" s="1932"/>
      <c r="AC18" s="1934"/>
      <c r="AD18" s="1936"/>
      <c r="AE18" s="1938"/>
      <c r="AF18" s="969" t="s">
        <v>141</v>
      </c>
      <c r="AG18" s="970" t="s">
        <v>142</v>
      </c>
      <c r="AH18" s="970" t="s">
        <v>143</v>
      </c>
      <c r="AI18" s="970" t="s">
        <v>144</v>
      </c>
      <c r="AJ18" s="970" t="s">
        <v>123</v>
      </c>
      <c r="AK18" s="971" t="s">
        <v>145</v>
      </c>
      <c r="AL18" s="971"/>
      <c r="AM18" s="972" t="s">
        <v>146</v>
      </c>
      <c r="AN18" s="971" t="s">
        <v>147</v>
      </c>
      <c r="AO18" s="973"/>
      <c r="AP18" s="974" t="s">
        <v>148</v>
      </c>
      <c r="AQ18" s="974" t="s">
        <v>149</v>
      </c>
      <c r="AR18" s="975" t="s">
        <v>150</v>
      </c>
      <c r="AS18" s="1904"/>
      <c r="AT18" s="1904"/>
      <c r="AU18" s="1904"/>
      <c r="AV18" s="1904"/>
      <c r="AW18" s="1903"/>
    </row>
    <row r="19" spans="1:50" ht="173.25" customHeight="1" x14ac:dyDescent="0.2">
      <c r="A19" s="182"/>
      <c r="B19" s="1439"/>
      <c r="C19" s="1950" t="s">
        <v>152</v>
      </c>
      <c r="D19" s="1951">
        <v>1</v>
      </c>
      <c r="E19" s="1940" t="s">
        <v>153</v>
      </c>
      <c r="F19" s="1953" t="s">
        <v>377</v>
      </c>
      <c r="G19" s="1953" t="s">
        <v>378</v>
      </c>
      <c r="H19" s="1940" t="s">
        <v>156</v>
      </c>
      <c r="I19" s="1955">
        <v>100</v>
      </c>
      <c r="J19" s="1957" t="s">
        <v>230</v>
      </c>
      <c r="K19" s="1992">
        <v>0.6</v>
      </c>
      <c r="L19" s="1993" t="s">
        <v>379</v>
      </c>
      <c r="M19" s="1939" t="s">
        <v>159</v>
      </c>
      <c r="N19" s="1942" t="s">
        <v>159</v>
      </c>
      <c r="O19" s="1945"/>
      <c r="P19" s="1939" t="s">
        <v>236</v>
      </c>
      <c r="Q19" s="1943">
        <v>0.8</v>
      </c>
      <c r="R19" s="1946" t="s">
        <v>234</v>
      </c>
      <c r="S19" s="1988">
        <f>+Q19</f>
        <v>0.8</v>
      </c>
      <c r="T19" s="1990" t="s">
        <v>234</v>
      </c>
      <c r="U19" s="1984" t="s">
        <v>245</v>
      </c>
      <c r="V19" s="1139">
        <v>1</v>
      </c>
      <c r="W19" s="1940" t="s">
        <v>380</v>
      </c>
      <c r="X19" s="976" t="s">
        <v>381</v>
      </c>
      <c r="Y19" s="976" t="s">
        <v>166</v>
      </c>
      <c r="Z19" s="976" t="s">
        <v>382</v>
      </c>
      <c r="AA19" s="976" t="s">
        <v>383</v>
      </c>
      <c r="AB19" s="976" t="s">
        <v>384</v>
      </c>
      <c r="AC19" s="976" t="s">
        <v>385</v>
      </c>
      <c r="AD19" s="1136" t="s">
        <v>197</v>
      </c>
      <c r="AE19" s="1136" t="str">
        <f t="shared" ref="AE19:AE33" si="0">IF(OR(AD19="Preventivo",AD19="Detectivo"),"Probabilidad",IF(AD19="Correctivo","Impacto",""))</f>
        <v>Probabilidad</v>
      </c>
      <c r="AF19" s="1136" t="s">
        <v>172</v>
      </c>
      <c r="AG19" s="1136" t="str">
        <f t="shared" ref="AG19:AG33" si="1">IF(AND(AD19="Preventivo",AF19="Automático"),"50%",IF(AND(AD19="Preventivo",AF19="Manual"),"40%",IF(AND(AD19="Detectivo",AF19="Automático"),"40%",IF(AND(AD19="Detectivo",AF19="Manual"),"30%",IF(AND(AD19="Correctivo",AF19="Automático"),"35%",IF(AND(AD19="Correctivo",AF19="Manual"),"25%",""))))))</f>
        <v>40%</v>
      </c>
      <c r="AH19" s="1136" t="s">
        <v>173</v>
      </c>
      <c r="AI19" s="1136" t="s">
        <v>174</v>
      </c>
      <c r="AJ19" s="1136" t="s">
        <v>175</v>
      </c>
      <c r="AK19" s="977">
        <f>IFERROR(IF(AE19="Probabilidad",(K19-(+K19*AG19)),IF(AE19="Impacto",KK19,"")),"")</f>
        <v>0.36</v>
      </c>
      <c r="AL19" s="977">
        <f>+AK19</f>
        <v>0.36</v>
      </c>
      <c r="AM19" s="1134" t="s">
        <v>227</v>
      </c>
      <c r="AN19" s="978">
        <v>0.8</v>
      </c>
      <c r="AO19" s="978">
        <v>0.8</v>
      </c>
      <c r="AP19" s="979" t="s">
        <v>234</v>
      </c>
      <c r="AQ19" s="1982" t="s">
        <v>245</v>
      </c>
      <c r="AR19" s="1984" t="s">
        <v>204</v>
      </c>
      <c r="AS19" s="1951" t="s">
        <v>386</v>
      </c>
      <c r="AT19" s="1951" t="s">
        <v>381</v>
      </c>
      <c r="AU19" s="1986" t="s">
        <v>274</v>
      </c>
      <c r="AV19" s="1951" t="s">
        <v>387</v>
      </c>
      <c r="AW19" s="1972" t="s">
        <v>403</v>
      </c>
    </row>
    <row r="20" spans="1:50" ht="173.25" customHeight="1" x14ac:dyDescent="0.2">
      <c r="A20" s="182"/>
      <c r="B20" s="1439"/>
      <c r="C20" s="1951"/>
      <c r="D20" s="1951"/>
      <c r="E20" s="1940"/>
      <c r="F20" s="1953"/>
      <c r="G20" s="1953"/>
      <c r="H20" s="1940"/>
      <c r="I20" s="1955"/>
      <c r="J20" s="1958"/>
      <c r="K20" s="1988"/>
      <c r="L20" s="1994"/>
      <c r="M20" s="1940"/>
      <c r="N20" s="1943"/>
      <c r="O20" s="1946"/>
      <c r="P20" s="1940"/>
      <c r="Q20" s="1943"/>
      <c r="R20" s="1946"/>
      <c r="S20" s="1988"/>
      <c r="T20" s="1990"/>
      <c r="U20" s="1984"/>
      <c r="V20" s="1139">
        <v>2</v>
      </c>
      <c r="W20" s="1940"/>
      <c r="X20" s="976" t="s">
        <v>381</v>
      </c>
      <c r="Y20" s="976" t="s">
        <v>388</v>
      </c>
      <c r="Z20" s="976" t="s">
        <v>389</v>
      </c>
      <c r="AA20" s="976" t="s">
        <v>390</v>
      </c>
      <c r="AB20" s="976" t="s">
        <v>391</v>
      </c>
      <c r="AC20" s="976" t="s">
        <v>392</v>
      </c>
      <c r="AD20" s="1136" t="s">
        <v>197</v>
      </c>
      <c r="AE20" s="1136" t="str">
        <f t="shared" si="0"/>
        <v>Probabilidad</v>
      </c>
      <c r="AF20" s="1136" t="s">
        <v>172</v>
      </c>
      <c r="AG20" s="1136" t="str">
        <f t="shared" si="1"/>
        <v>40%</v>
      </c>
      <c r="AH20" s="1136" t="s">
        <v>173</v>
      </c>
      <c r="AI20" s="1136" t="s">
        <v>174</v>
      </c>
      <c r="AJ20" s="1136" t="s">
        <v>175</v>
      </c>
      <c r="AK20" s="977">
        <v>0.26</v>
      </c>
      <c r="AL20" s="977">
        <v>0.26</v>
      </c>
      <c r="AM20" s="1134" t="s">
        <v>227</v>
      </c>
      <c r="AN20" s="978">
        <v>0.8</v>
      </c>
      <c r="AO20" s="978">
        <v>0.8</v>
      </c>
      <c r="AP20" s="979" t="s">
        <v>234</v>
      </c>
      <c r="AQ20" s="1982"/>
      <c r="AR20" s="1984"/>
      <c r="AS20" s="1951"/>
      <c r="AT20" s="1951"/>
      <c r="AU20" s="1986"/>
      <c r="AV20" s="1951"/>
      <c r="AW20" s="1972"/>
    </row>
    <row r="21" spans="1:50" ht="173.25" customHeight="1" x14ac:dyDescent="0.2">
      <c r="A21" s="182"/>
      <c r="B21" s="1439"/>
      <c r="C21" s="1951"/>
      <c r="D21" s="1951"/>
      <c r="E21" s="1940"/>
      <c r="F21" s="1953"/>
      <c r="G21" s="1953"/>
      <c r="H21" s="1940"/>
      <c r="I21" s="1955"/>
      <c r="J21" s="1958"/>
      <c r="K21" s="1988"/>
      <c r="L21" s="1994"/>
      <c r="M21" s="1940"/>
      <c r="N21" s="1943"/>
      <c r="O21" s="1946"/>
      <c r="P21" s="1940"/>
      <c r="Q21" s="1943"/>
      <c r="R21" s="1946"/>
      <c r="S21" s="1988"/>
      <c r="T21" s="1990"/>
      <c r="U21" s="1984"/>
      <c r="V21" s="1139">
        <v>3</v>
      </c>
      <c r="W21" s="1940"/>
      <c r="X21" s="976" t="s">
        <v>381</v>
      </c>
      <c r="Y21" s="976" t="s">
        <v>393</v>
      </c>
      <c r="Z21" s="976" t="s">
        <v>394</v>
      </c>
      <c r="AA21" s="976" t="s">
        <v>395</v>
      </c>
      <c r="AB21" s="976" t="s">
        <v>396</v>
      </c>
      <c r="AC21" s="976" t="s">
        <v>397</v>
      </c>
      <c r="AD21" s="1136" t="s">
        <v>197</v>
      </c>
      <c r="AE21" s="1136" t="str">
        <f t="shared" si="0"/>
        <v>Probabilidad</v>
      </c>
      <c r="AF21" s="1136" t="s">
        <v>172</v>
      </c>
      <c r="AG21" s="1136" t="str">
        <f t="shared" si="1"/>
        <v>40%</v>
      </c>
      <c r="AH21" s="1136" t="s">
        <v>173</v>
      </c>
      <c r="AI21" s="1136" t="s">
        <v>174</v>
      </c>
      <c r="AJ21" s="1136" t="s">
        <v>175</v>
      </c>
      <c r="AK21" s="977">
        <v>0.16</v>
      </c>
      <c r="AL21" s="977">
        <v>0.16</v>
      </c>
      <c r="AM21" s="1134" t="s">
        <v>398</v>
      </c>
      <c r="AN21" s="978">
        <v>0.8</v>
      </c>
      <c r="AO21" s="978">
        <v>0.8</v>
      </c>
      <c r="AP21" s="979" t="s">
        <v>234</v>
      </c>
      <c r="AQ21" s="1982"/>
      <c r="AR21" s="1984"/>
      <c r="AS21" s="1951"/>
      <c r="AT21" s="1951"/>
      <c r="AU21" s="1986"/>
      <c r="AV21" s="1951"/>
      <c r="AW21" s="1972"/>
    </row>
    <row r="22" spans="1:50" ht="173.25" customHeight="1" thickBot="1" x14ac:dyDescent="0.25">
      <c r="A22" s="182"/>
      <c r="B22" s="1439"/>
      <c r="C22" s="1952"/>
      <c r="D22" s="1952"/>
      <c r="E22" s="1941"/>
      <c r="F22" s="1954"/>
      <c r="G22" s="1954"/>
      <c r="H22" s="1941"/>
      <c r="I22" s="1956"/>
      <c r="J22" s="1959"/>
      <c r="K22" s="1989"/>
      <c r="L22" s="1995"/>
      <c r="M22" s="1941"/>
      <c r="N22" s="1944"/>
      <c r="O22" s="1947"/>
      <c r="P22" s="1941"/>
      <c r="Q22" s="1944"/>
      <c r="R22" s="1947"/>
      <c r="S22" s="1989"/>
      <c r="T22" s="1991"/>
      <c r="U22" s="1985"/>
      <c r="V22" s="1140">
        <v>4</v>
      </c>
      <c r="W22" s="1941"/>
      <c r="X22" s="980" t="s">
        <v>381</v>
      </c>
      <c r="Y22" s="980" t="s">
        <v>388</v>
      </c>
      <c r="Z22" s="980" t="s">
        <v>399</v>
      </c>
      <c r="AA22" s="980" t="s">
        <v>400</v>
      </c>
      <c r="AB22" s="980" t="s">
        <v>401</v>
      </c>
      <c r="AC22" s="980" t="s">
        <v>402</v>
      </c>
      <c r="AD22" s="1137" t="s">
        <v>171</v>
      </c>
      <c r="AE22" s="1137" t="str">
        <f t="shared" si="0"/>
        <v>Probabilidad</v>
      </c>
      <c r="AF22" s="1137" t="s">
        <v>172</v>
      </c>
      <c r="AG22" s="1137" t="str">
        <f t="shared" si="1"/>
        <v>30%</v>
      </c>
      <c r="AH22" s="1137" t="s">
        <v>173</v>
      </c>
      <c r="AI22" s="1137" t="s">
        <v>174</v>
      </c>
      <c r="AJ22" s="1137" t="s">
        <v>175</v>
      </c>
      <c r="AK22" s="981">
        <v>0.11</v>
      </c>
      <c r="AL22" s="981">
        <v>0.11</v>
      </c>
      <c r="AM22" s="1135" t="s">
        <v>398</v>
      </c>
      <c r="AN22" s="982">
        <v>0.8</v>
      </c>
      <c r="AO22" s="982">
        <v>0.8</v>
      </c>
      <c r="AP22" s="983" t="s">
        <v>234</v>
      </c>
      <c r="AQ22" s="1983"/>
      <c r="AR22" s="1985"/>
      <c r="AS22" s="1952"/>
      <c r="AT22" s="1952"/>
      <c r="AU22" s="1987"/>
      <c r="AV22" s="1952"/>
      <c r="AW22" s="1973"/>
    </row>
    <row r="23" spans="1:50" ht="45.75" customHeight="1" thickTop="1" thickBot="1" x14ac:dyDescent="0.25">
      <c r="A23" s="182"/>
      <c r="B23" s="1439"/>
      <c r="C23" s="1974"/>
      <c r="D23" s="1975"/>
      <c r="E23" s="1975"/>
      <c r="F23" s="1975"/>
      <c r="G23" s="1975"/>
      <c r="H23" s="1975"/>
      <c r="I23" s="1975"/>
      <c r="J23" s="1975"/>
      <c r="K23" s="1975"/>
      <c r="L23" s="1975"/>
      <c r="M23" s="1975"/>
      <c r="N23" s="1975"/>
      <c r="O23" s="1975"/>
      <c r="P23" s="1975"/>
      <c r="Q23" s="1975"/>
      <c r="R23" s="1975"/>
      <c r="S23" s="1975"/>
      <c r="T23" s="1975"/>
      <c r="U23" s="1975"/>
      <c r="V23" s="1975"/>
      <c r="W23" s="1975"/>
      <c r="X23" s="1975"/>
      <c r="Y23" s="1975"/>
      <c r="Z23" s="1975"/>
      <c r="AA23" s="1975"/>
      <c r="AB23" s="1975"/>
      <c r="AC23" s="1975"/>
      <c r="AD23" s="1975"/>
      <c r="AE23" s="1975"/>
      <c r="AF23" s="1975"/>
      <c r="AG23" s="1975"/>
      <c r="AH23" s="1975"/>
      <c r="AI23" s="1975"/>
      <c r="AJ23" s="1975"/>
      <c r="AK23" s="1975"/>
      <c r="AL23" s="1975"/>
      <c r="AM23" s="1975"/>
      <c r="AN23" s="1975"/>
      <c r="AO23" s="1975"/>
      <c r="AP23" s="1975"/>
      <c r="AQ23" s="1975"/>
      <c r="AR23" s="1975"/>
      <c r="AS23" s="1975"/>
      <c r="AT23" s="1975"/>
      <c r="AU23" s="1975"/>
      <c r="AV23" s="1975"/>
      <c r="AW23" s="1976"/>
    </row>
    <row r="24" spans="1:50" ht="408.75" customHeight="1" thickTop="1" x14ac:dyDescent="0.2">
      <c r="A24" s="182"/>
      <c r="B24" s="1439"/>
      <c r="C24" s="1977" t="s">
        <v>152</v>
      </c>
      <c r="D24" s="1977">
        <v>2</v>
      </c>
      <c r="E24" s="1978" t="s">
        <v>404</v>
      </c>
      <c r="F24" s="1978" t="s">
        <v>405</v>
      </c>
      <c r="G24" s="1223" t="s">
        <v>1001</v>
      </c>
      <c r="H24" s="1978" t="s">
        <v>156</v>
      </c>
      <c r="I24" s="1979">
        <v>4</v>
      </c>
      <c r="J24" s="1980" t="s">
        <v>157</v>
      </c>
      <c r="K24" s="1981">
        <v>0.4</v>
      </c>
      <c r="L24" s="2004" t="str">
        <f>+IF(J24="","",IF(J24=$C$54,$B$54,IF(J24=$C$55,$B$55,IF(J24=$C$56,$B$56, IF(J24=$C$57,$B$57,IF(J24=$C$58,$B$58))))))</f>
        <v>Baja</v>
      </c>
      <c r="M24" s="1978" t="s">
        <v>232</v>
      </c>
      <c r="N24" s="1981">
        <v>0.6</v>
      </c>
      <c r="O24" s="2005" t="s">
        <v>201</v>
      </c>
      <c r="P24" s="1978" t="s">
        <v>200</v>
      </c>
      <c r="Q24" s="1981">
        <v>0.6</v>
      </c>
      <c r="R24" s="1979" t="s">
        <v>231</v>
      </c>
      <c r="S24" s="1981">
        <v>0.6</v>
      </c>
      <c r="T24" s="1979" t="s">
        <v>231</v>
      </c>
      <c r="U24" s="2003" t="s">
        <v>201</v>
      </c>
      <c r="V24" s="984">
        <v>1</v>
      </c>
      <c r="W24" s="1978" t="s">
        <v>406</v>
      </c>
      <c r="X24" s="1138" t="s">
        <v>407</v>
      </c>
      <c r="Y24" s="1120" t="s">
        <v>408</v>
      </c>
      <c r="Z24" s="1122" t="s">
        <v>409</v>
      </c>
      <c r="AA24" s="1138" t="s">
        <v>410</v>
      </c>
      <c r="AB24" s="1138" t="s">
        <v>411</v>
      </c>
      <c r="AC24" s="1128" t="s">
        <v>412</v>
      </c>
      <c r="AD24" s="985" t="s">
        <v>171</v>
      </c>
      <c r="AE24" s="985" t="str">
        <f t="shared" si="0"/>
        <v>Probabilidad</v>
      </c>
      <c r="AF24" s="985" t="s">
        <v>172</v>
      </c>
      <c r="AG24" s="985" t="str">
        <f t="shared" si="1"/>
        <v>30%</v>
      </c>
      <c r="AH24" s="985" t="s">
        <v>173</v>
      </c>
      <c r="AI24" s="985" t="s">
        <v>174</v>
      </c>
      <c r="AJ24" s="986" t="s">
        <v>175</v>
      </c>
      <c r="AK24" s="987">
        <f>IFERROR(IF(AE24="Probabilidad",(K24-(+K24*AG24)),IF(AE24="Impacto",KK24,"")),"")</f>
        <v>0.28000000000000003</v>
      </c>
      <c r="AL24" s="987">
        <f>+AK24</f>
        <v>0.28000000000000003</v>
      </c>
      <c r="AM24" s="988" t="str">
        <f>IFERROR(IF(AK24="","",IF(AK24&lt;=0.2,"Muy Baja",IF(AK24&lt;=0.4,"Baja",IF(AK24&lt;=0.6,"Media",IF(AK24&lt;=0.8,"Alta","Muy Alta"))))),"")</f>
        <v>Baja</v>
      </c>
      <c r="AN24" s="989">
        <f>IF(AE24='[9]FORMULAS '!$G$60,S24-(S24*AG24),S24)</f>
        <v>0.6</v>
      </c>
      <c r="AO24" s="989">
        <v>0.6</v>
      </c>
      <c r="AP24" s="990" t="s">
        <v>231</v>
      </c>
      <c r="AQ24" s="991" t="s">
        <v>201</v>
      </c>
      <c r="AR24" s="2003" t="s">
        <v>204</v>
      </c>
      <c r="AS24" s="1978" t="s">
        <v>1002</v>
      </c>
      <c r="AT24" s="1978" t="s">
        <v>413</v>
      </c>
      <c r="AU24" s="1978" t="s">
        <v>260</v>
      </c>
      <c r="AV24" s="1978" t="s">
        <v>261</v>
      </c>
      <c r="AW24" s="1997" t="s">
        <v>414</v>
      </c>
      <c r="AX24" s="182"/>
    </row>
    <row r="25" spans="1:50" ht="408.75" customHeight="1" thickBot="1" x14ac:dyDescent="0.25">
      <c r="A25" s="182"/>
      <c r="B25" s="1439"/>
      <c r="C25" s="1977"/>
      <c r="D25" s="1977"/>
      <c r="E25" s="1978"/>
      <c r="F25" s="1978"/>
      <c r="G25" s="1133" t="s">
        <v>415</v>
      </c>
      <c r="H25" s="1978"/>
      <c r="I25" s="1979"/>
      <c r="J25" s="1980"/>
      <c r="K25" s="1981"/>
      <c r="L25" s="2004"/>
      <c r="M25" s="1978"/>
      <c r="N25" s="1981"/>
      <c r="O25" s="2005"/>
      <c r="P25" s="1978"/>
      <c r="Q25" s="1981"/>
      <c r="R25" s="1979"/>
      <c r="S25" s="1981"/>
      <c r="T25" s="1979"/>
      <c r="U25" s="2003"/>
      <c r="V25" s="984">
        <v>2</v>
      </c>
      <c r="W25" s="1978"/>
      <c r="X25" s="1133" t="s">
        <v>416</v>
      </c>
      <c r="Y25" s="1133" t="s">
        <v>417</v>
      </c>
      <c r="Z25" s="992" t="s">
        <v>418</v>
      </c>
      <c r="AA25" s="1133" t="s">
        <v>419</v>
      </c>
      <c r="AB25" s="1133" t="s">
        <v>420</v>
      </c>
      <c r="AC25" s="992" t="s">
        <v>1003</v>
      </c>
      <c r="AD25" s="985" t="s">
        <v>171</v>
      </c>
      <c r="AE25" s="985" t="str">
        <f t="shared" si="0"/>
        <v>Probabilidad</v>
      </c>
      <c r="AF25" s="985" t="s">
        <v>172</v>
      </c>
      <c r="AG25" s="985" t="str">
        <f t="shared" si="1"/>
        <v>30%</v>
      </c>
      <c r="AH25" s="985" t="s">
        <v>173</v>
      </c>
      <c r="AI25" s="985" t="s">
        <v>174</v>
      </c>
      <c r="AJ25" s="986" t="s">
        <v>175</v>
      </c>
      <c r="AK25" s="987">
        <f>IFERROR(IF(AND(AE24="Probabilidad",AE25="Probabilidad"),(AL24-(+AL24*AG25)),IF(AE24="Probabilidad",(K24-(+K24*AG25)),IF(AE24="Impacto",AL24,""))),"")</f>
        <v>0.19600000000000001</v>
      </c>
      <c r="AL25" s="987">
        <f t="shared" ref="AL25:AL33" si="2">+AK25</f>
        <v>0.19600000000000001</v>
      </c>
      <c r="AM25" s="988" t="str">
        <f>IFERROR(IF(AK25="","",IF(AK25&lt;=0.2,"Muy Baja",IF(AK25&lt;=0.4,"Baja",IF(AK25&lt;=0.6,"Media",IF(AK25&lt;=0.8,"Alta","Muy Alta"))))),"")</f>
        <v>Muy Baja</v>
      </c>
      <c r="AN25" s="989">
        <f>IF(AE25='[9]FORMULAS '!$G$60,S24-(S24*AG25),S24)</f>
        <v>0.6</v>
      </c>
      <c r="AO25" s="978">
        <v>0.6</v>
      </c>
      <c r="AP25" s="993" t="s">
        <v>231</v>
      </c>
      <c r="AQ25" s="994" t="s">
        <v>201</v>
      </c>
      <c r="AR25" s="2003"/>
      <c r="AS25" s="1978"/>
      <c r="AT25" s="1996"/>
      <c r="AU25" s="1978"/>
      <c r="AV25" s="1978"/>
      <c r="AW25" s="1998"/>
      <c r="AX25" s="182"/>
    </row>
    <row r="26" spans="1:50" ht="215.25" customHeight="1" thickTop="1" x14ac:dyDescent="0.2">
      <c r="A26" s="182"/>
      <c r="B26" s="1439"/>
      <c r="C26" s="1999" t="s">
        <v>152</v>
      </c>
      <c r="D26" s="1999">
        <v>3</v>
      </c>
      <c r="E26" s="1999" t="s">
        <v>404</v>
      </c>
      <c r="F26" s="2000" t="s">
        <v>421</v>
      </c>
      <c r="G26" s="2000" t="s">
        <v>422</v>
      </c>
      <c r="H26" s="1999" t="s">
        <v>156</v>
      </c>
      <c r="I26" s="2010">
        <v>365</v>
      </c>
      <c r="J26" s="2013" t="s">
        <v>230</v>
      </c>
      <c r="K26" s="2020">
        <f>+IF(J26="","",IF(J26=$C$54,$D$54,IF(J26=$C$55,$D$55,IF(J26=$C$56,$D$56, IF(J26=$C$57,$D$57,IF(J26=$C$58,$D$58))))))</f>
        <v>0.6</v>
      </c>
      <c r="L26" s="2022" t="str">
        <f>+IF(J26="","",IF(J26=$C$54,$B$54,IF(J26=$C$55,$B$55,IF(J26=$C$56,$B$56, IF(J26=$C$57,$B$57,IF(J26=$C$58,$B$58))))))</f>
        <v>Media</v>
      </c>
      <c r="M26" s="1999" t="s">
        <v>235</v>
      </c>
      <c r="N26" s="2019">
        <f>+IF(M26="","",IF(M26="N/A","",IF(OR(M26=$M$54,M26=$N$54),$L$54,IF(OR(M26=$M$55,M26=$N$55),$L$55,IF(OR(M26=$M$56,M26=$N$56),$L$56,IF(OR(M26=$M$57,M26=$N$57),$L$57,IF(OR(M26=$M$58,M26=$N$58),$L$58)))))))</f>
        <v>0.8</v>
      </c>
      <c r="O26" s="2016" t="str">
        <f>+IF(M26="","",IF(M26="N/A","",IF(OR(M26=$M$54,M26=$N$54),$K$54,IF(OR(M26=$M$55,M26=$N$55),$K$55,IF(OR(M26=$M$56,M26=$N$56),$K$56,IF(OR(M26=$M$57,M26=$N$57),$K$57,IF(OR(M26=$M$58,M26=$N$58),$K$58)))))))</f>
        <v xml:space="preserve">Mayor </v>
      </c>
      <c r="P26" s="1999" t="s">
        <v>236</v>
      </c>
      <c r="Q26" s="2019">
        <f>+IF(P26="","",IF(P26="N/A","",IF(OR(P26=$M$54,P26=$N$54),$L$54,IF(OR(P26=$M$54,P26=$N$54),$L$54,IF(OR(P26=$M$55,P26=$N$55),$L$55,IF(OR(P26=$M$56,P26=$N$56),$L$56,IF(OR(P26=$M$57,P26=$N$57),$L$57,(IF(OR(P26=$M$58,P26=$N$58),$L$58)))))))))</f>
        <v>0.8</v>
      </c>
      <c r="R26" s="2016" t="str">
        <f>+IF(P26="","",IF(P26="N/A","",IF(OR(P26=$M$54,P26=$N$54),$K$54,IF(OR(P26=$M$55,P26=$N$55),$K$55,IF(OR(P26=$M$56,P26=$N$56),$K$56,IF(OR(P26=$M$57,P26=$N$57),$K$57,IF(OR(P26=$M$58,P26=$N$58),$K$58)))))))</f>
        <v xml:space="preserve">Mayor </v>
      </c>
      <c r="S26" s="2020">
        <v>0.8</v>
      </c>
      <c r="T26" s="2016" t="s">
        <v>244</v>
      </c>
      <c r="U26" s="2018" t="s">
        <v>245</v>
      </c>
      <c r="V26" s="995">
        <v>1</v>
      </c>
      <c r="W26" s="1999" t="s">
        <v>406</v>
      </c>
      <c r="X26" s="1122" t="s">
        <v>423</v>
      </c>
      <c r="Y26" s="1128" t="s">
        <v>408</v>
      </c>
      <c r="Z26" s="1128" t="s">
        <v>424</v>
      </c>
      <c r="AA26" s="1120" t="s">
        <v>425</v>
      </c>
      <c r="AB26" s="1120" t="s">
        <v>426</v>
      </c>
      <c r="AC26" s="1128" t="s">
        <v>427</v>
      </c>
      <c r="AD26" s="996" t="s">
        <v>171</v>
      </c>
      <c r="AE26" s="1130" t="str">
        <f t="shared" si="0"/>
        <v>Probabilidad</v>
      </c>
      <c r="AF26" s="1130" t="s">
        <v>172</v>
      </c>
      <c r="AG26" s="1130" t="str">
        <f t="shared" si="1"/>
        <v>30%</v>
      </c>
      <c r="AH26" s="1130" t="s">
        <v>173</v>
      </c>
      <c r="AI26" s="1130" t="s">
        <v>174</v>
      </c>
      <c r="AJ26" s="1130" t="s">
        <v>175</v>
      </c>
      <c r="AK26" s="997">
        <f>IFERROR(IF(AE26="Probabilidad",(K26-(+K26*AG26)),IF(AE26="Impacto",KK26,"")),"")</f>
        <v>0.42</v>
      </c>
      <c r="AL26" s="997">
        <f t="shared" si="2"/>
        <v>0.42</v>
      </c>
      <c r="AM26" s="998" t="str">
        <f t="shared" ref="AM26:AM33" si="3">IFERROR(IF(AK26="","",IF(AK26&lt;=0.2,"Muy Baja",IF(AK26&lt;=0.4,"Baja",IF(AK26&lt;=0.6,"Media",IF(AK26&lt;=0.8,"Alta","Muy Alta"))))),"")</f>
        <v>Media</v>
      </c>
      <c r="AN26" s="999" t="s">
        <v>244</v>
      </c>
      <c r="AO26" s="999">
        <v>0.8</v>
      </c>
      <c r="AP26" s="1000" t="s">
        <v>234</v>
      </c>
      <c r="AQ26" s="1125" t="s">
        <v>202</v>
      </c>
      <c r="AR26" s="2018" t="s">
        <v>204</v>
      </c>
      <c r="AS26" s="2000" t="s">
        <v>428</v>
      </c>
      <c r="AT26" s="2031" t="s">
        <v>413</v>
      </c>
      <c r="AU26" s="2027" t="s">
        <v>260</v>
      </c>
      <c r="AV26" s="2029" t="s">
        <v>261</v>
      </c>
      <c r="AW26" s="1997" t="s">
        <v>429</v>
      </c>
      <c r="AX26" s="182"/>
    </row>
    <row r="27" spans="1:50" ht="215.25" customHeight="1" x14ac:dyDescent="0.2">
      <c r="A27" s="182"/>
      <c r="B27" s="1439"/>
      <c r="C27" s="1977"/>
      <c r="D27" s="1977"/>
      <c r="E27" s="1977"/>
      <c r="F27" s="2001"/>
      <c r="G27" s="2002"/>
      <c r="H27" s="1977"/>
      <c r="I27" s="2011"/>
      <c r="J27" s="2014"/>
      <c r="K27" s="2021"/>
      <c r="L27" s="2004"/>
      <c r="M27" s="1977"/>
      <c r="N27" s="1981"/>
      <c r="O27" s="2017"/>
      <c r="P27" s="1977"/>
      <c r="Q27" s="1981"/>
      <c r="R27" s="2017"/>
      <c r="S27" s="2021"/>
      <c r="T27" s="2017"/>
      <c r="U27" s="2003"/>
      <c r="V27" s="1001">
        <v>2</v>
      </c>
      <c r="W27" s="1977"/>
      <c r="X27" s="1122" t="s">
        <v>423</v>
      </c>
      <c r="Y27" s="1002" t="s">
        <v>408</v>
      </c>
      <c r="Z27" s="1002" t="s">
        <v>430</v>
      </c>
      <c r="AA27" s="1002" t="s">
        <v>431</v>
      </c>
      <c r="AB27" s="1003" t="s">
        <v>432</v>
      </c>
      <c r="AC27" s="1002" t="s">
        <v>433</v>
      </c>
      <c r="AD27" s="986" t="s">
        <v>284</v>
      </c>
      <c r="AE27" s="1139" t="str">
        <f t="shared" si="0"/>
        <v>Impacto</v>
      </c>
      <c r="AF27" s="1139" t="s">
        <v>172</v>
      </c>
      <c r="AG27" s="1139" t="str">
        <f t="shared" si="1"/>
        <v>25%</v>
      </c>
      <c r="AH27" s="1139" t="s">
        <v>173</v>
      </c>
      <c r="AI27" s="1139" t="s">
        <v>174</v>
      </c>
      <c r="AJ27" s="1139" t="s">
        <v>175</v>
      </c>
      <c r="AK27" s="977">
        <v>0.42</v>
      </c>
      <c r="AL27" s="977">
        <f t="shared" si="2"/>
        <v>0.42</v>
      </c>
      <c r="AM27" s="1004" t="str">
        <f t="shared" si="3"/>
        <v>Media</v>
      </c>
      <c r="AN27" s="989" t="s">
        <v>201</v>
      </c>
      <c r="AO27" s="989">
        <v>0.6</v>
      </c>
      <c r="AP27" s="993" t="s">
        <v>231</v>
      </c>
      <c r="AQ27" s="994" t="s">
        <v>201</v>
      </c>
      <c r="AR27" s="2003"/>
      <c r="AS27" s="2001"/>
      <c r="AT27" s="1978"/>
      <c r="AU27" s="2028"/>
      <c r="AV27" s="2030"/>
      <c r="AW27" s="1997"/>
      <c r="AX27" s="182"/>
    </row>
    <row r="28" spans="1:50" ht="273.75" customHeight="1" thickBot="1" x14ac:dyDescent="0.25">
      <c r="A28" s="182"/>
      <c r="B28" s="1439"/>
      <c r="C28" s="1977"/>
      <c r="D28" s="1977"/>
      <c r="E28" s="1977"/>
      <c r="F28" s="2001"/>
      <c r="G28" s="1121" t="s">
        <v>434</v>
      </c>
      <c r="H28" s="1977"/>
      <c r="I28" s="2011"/>
      <c r="J28" s="2014"/>
      <c r="K28" s="2021"/>
      <c r="L28" s="2004"/>
      <c r="M28" s="1977"/>
      <c r="N28" s="1981"/>
      <c r="O28" s="2017"/>
      <c r="P28" s="1977"/>
      <c r="Q28" s="1981"/>
      <c r="R28" s="2017"/>
      <c r="S28" s="2021"/>
      <c r="T28" s="2017"/>
      <c r="U28" s="2003"/>
      <c r="V28" s="1005">
        <v>3</v>
      </c>
      <c r="W28" s="1977"/>
      <c r="X28" s="992" t="s">
        <v>435</v>
      </c>
      <c r="Y28" s="1002" t="s">
        <v>253</v>
      </c>
      <c r="Z28" s="1002" t="s">
        <v>436</v>
      </c>
      <c r="AA28" s="1003" t="s">
        <v>437</v>
      </c>
      <c r="AB28" s="1003" t="s">
        <v>438</v>
      </c>
      <c r="AC28" s="1002" t="s">
        <v>439</v>
      </c>
      <c r="AD28" s="986" t="s">
        <v>197</v>
      </c>
      <c r="AE28" s="1139" t="str">
        <f t="shared" si="0"/>
        <v>Probabilidad</v>
      </c>
      <c r="AF28" s="985" t="s">
        <v>172</v>
      </c>
      <c r="AG28" s="985" t="str">
        <f t="shared" si="1"/>
        <v>40%</v>
      </c>
      <c r="AH28" s="985" t="s">
        <v>173</v>
      </c>
      <c r="AI28" s="985" t="s">
        <v>174</v>
      </c>
      <c r="AJ28" s="985" t="s">
        <v>175</v>
      </c>
      <c r="AK28" s="987">
        <f>IFERROR(IF(AND(AE26="Probabilidad",AE28="Probabilidad"),(AL26-(+AL26*AG28)),IF(AE26="Probabilidad",(K26-(+K26*AG28)),IF(AE26="Impacto",AL26,""))),"")</f>
        <v>0.252</v>
      </c>
      <c r="AL28" s="987">
        <f t="shared" si="2"/>
        <v>0.252</v>
      </c>
      <c r="AM28" s="988" t="str">
        <f t="shared" si="3"/>
        <v>Baja</v>
      </c>
      <c r="AN28" s="989" t="s">
        <v>201</v>
      </c>
      <c r="AO28" s="989">
        <v>0.6</v>
      </c>
      <c r="AP28" s="993" t="s">
        <v>231</v>
      </c>
      <c r="AQ28" s="1006" t="s">
        <v>201</v>
      </c>
      <c r="AR28" s="2003"/>
      <c r="AS28" s="2001"/>
      <c r="AT28" s="1978"/>
      <c r="AU28" s="2028"/>
      <c r="AV28" s="2030"/>
      <c r="AW28" s="1998"/>
      <c r="AX28" s="182"/>
    </row>
    <row r="29" spans="1:50" ht="135.75" customHeight="1" thickTop="1" x14ac:dyDescent="0.2">
      <c r="A29" s="182"/>
      <c r="B29" s="1439"/>
      <c r="C29" s="1999" t="s">
        <v>152</v>
      </c>
      <c r="D29" s="1999">
        <v>4</v>
      </c>
      <c r="E29" s="1999" t="s">
        <v>404</v>
      </c>
      <c r="F29" s="2007" t="s">
        <v>440</v>
      </c>
      <c r="G29" s="1007" t="s">
        <v>441</v>
      </c>
      <c r="H29" s="1999" t="s">
        <v>156</v>
      </c>
      <c r="I29" s="2010">
        <v>365</v>
      </c>
      <c r="J29" s="2013" t="s">
        <v>230</v>
      </c>
      <c r="K29" s="2020">
        <f>+IF(J29="","",IF(J29=$C$54,$D$54,IF(J29=$C$55,$D$55,IF(J29=$C$56,$D$56, IF(J29=$C$57,$D$57,IF(J29=$C$58,$D$58))))))</f>
        <v>0.6</v>
      </c>
      <c r="L29" s="2022" t="s">
        <v>229</v>
      </c>
      <c r="M29" s="1999" t="s">
        <v>235</v>
      </c>
      <c r="N29" s="2019">
        <f>+IF(M29="","",IF(M29="N/A","",IF(OR(M29=$M$54,M29=$N$54),$L$54,IF(OR(M29=$M$55,M29=$N$55),$L$55,IF(OR(M29=$M$56,M29=$N$56),$L$56,IF(OR(M29=$M$57,M29=$N$57),$L$57,IF(OR(M29=$M$58,M29=$N$58),$L$58)))))))</f>
        <v>0.8</v>
      </c>
      <c r="O29" s="2016" t="str">
        <f>+IF(M29="","",IF(M29="N/A","",IF(OR(M29=$M$54,M29=$N$54),$K$54,IF(OR(M29=$M$55,M29=$N$55),$K$55,IF(OR(M29=$M$56,M29=$N$56),$K$56,IF(OR(M29=$M$57,M29=$N$57),$K$57,IF(OR(M29=$M$58,M29=$N$58),$K$58)))))))</f>
        <v xml:space="preserve">Mayor </v>
      </c>
      <c r="P29" s="1999" t="s">
        <v>200</v>
      </c>
      <c r="Q29" s="2019">
        <v>0.6</v>
      </c>
      <c r="R29" s="2016" t="str">
        <f>+IF(P29="","",IF(P29="N/A","",IF(OR(P29=$M$54,P29=$N$54),$K$54,IF(OR(P29=$M$55,P29=$N$55),$K$55,IF(OR(P29=$M$56,P29=$N$56),$K$56,IF(OR(P29=$M$57,P29=$N$57),$K$57,IF(OR(P29=$M$58,P29=$N$58),$K$58)))))))</f>
        <v xml:space="preserve">Moderado </v>
      </c>
      <c r="S29" s="2020">
        <v>0.8</v>
      </c>
      <c r="T29" s="2016" t="s">
        <v>244</v>
      </c>
      <c r="U29" s="2018" t="s">
        <v>245</v>
      </c>
      <c r="V29" s="1008">
        <v>1</v>
      </c>
      <c r="W29" s="1999" t="s">
        <v>406</v>
      </c>
      <c r="X29" s="1122" t="s">
        <v>442</v>
      </c>
      <c r="Y29" s="1127" t="s">
        <v>443</v>
      </c>
      <c r="Z29" s="1127" t="s">
        <v>444</v>
      </c>
      <c r="AA29" s="1127" t="s">
        <v>445</v>
      </c>
      <c r="AB29" s="1127" t="s">
        <v>446</v>
      </c>
      <c r="AC29" s="1127" t="s">
        <v>447</v>
      </c>
      <c r="AD29" s="1125" t="s">
        <v>284</v>
      </c>
      <c r="AE29" s="1130" t="str">
        <f t="shared" si="0"/>
        <v>Impacto</v>
      </c>
      <c r="AF29" s="1130" t="s">
        <v>448</v>
      </c>
      <c r="AG29" s="1130" t="str">
        <f t="shared" si="1"/>
        <v>35%</v>
      </c>
      <c r="AH29" s="1130" t="s">
        <v>173</v>
      </c>
      <c r="AI29" s="1130" t="s">
        <v>174</v>
      </c>
      <c r="AJ29" s="1130" t="s">
        <v>175</v>
      </c>
      <c r="AK29" s="997">
        <v>0.6</v>
      </c>
      <c r="AL29" s="997">
        <f t="shared" si="2"/>
        <v>0.6</v>
      </c>
      <c r="AM29" s="998" t="str">
        <f t="shared" si="3"/>
        <v>Media</v>
      </c>
      <c r="AN29" s="1009">
        <v>0.52</v>
      </c>
      <c r="AO29" s="1009">
        <f t="shared" ref="AO29:AO30" si="4">+AN29</f>
        <v>0.52</v>
      </c>
      <c r="AP29" s="1010" t="s">
        <v>231</v>
      </c>
      <c r="AQ29" s="1011" t="s">
        <v>201</v>
      </c>
      <c r="AR29" s="2018" t="s">
        <v>204</v>
      </c>
      <c r="AS29" s="2000" t="s">
        <v>449</v>
      </c>
      <c r="AT29" s="2031" t="s">
        <v>450</v>
      </c>
      <c r="AU29" s="2027" t="s">
        <v>260</v>
      </c>
      <c r="AV29" s="2029" t="s">
        <v>261</v>
      </c>
      <c r="AW29" s="2054" t="s">
        <v>451</v>
      </c>
    </row>
    <row r="30" spans="1:50" ht="261" customHeight="1" x14ac:dyDescent="0.2">
      <c r="A30" s="182"/>
      <c r="B30" s="1439"/>
      <c r="C30" s="1977"/>
      <c r="D30" s="1977"/>
      <c r="E30" s="1977"/>
      <c r="F30" s="2008"/>
      <c r="G30" s="2049" t="s">
        <v>452</v>
      </c>
      <c r="H30" s="1977"/>
      <c r="I30" s="2011"/>
      <c r="J30" s="2014"/>
      <c r="K30" s="2021"/>
      <c r="L30" s="2004"/>
      <c r="M30" s="1977"/>
      <c r="N30" s="1981"/>
      <c r="O30" s="2017"/>
      <c r="P30" s="1977"/>
      <c r="Q30" s="1981"/>
      <c r="R30" s="2017"/>
      <c r="S30" s="2021"/>
      <c r="T30" s="2017"/>
      <c r="U30" s="2003"/>
      <c r="V30" s="985">
        <v>2</v>
      </c>
      <c r="W30" s="1977"/>
      <c r="X30" s="1122" t="s">
        <v>442</v>
      </c>
      <c r="Y30" s="1002" t="s">
        <v>453</v>
      </c>
      <c r="Z30" s="1002" t="s">
        <v>454</v>
      </c>
      <c r="AA30" s="1002" t="s">
        <v>455</v>
      </c>
      <c r="AB30" s="1002" t="s">
        <v>456</v>
      </c>
      <c r="AC30" s="1002" t="s">
        <v>457</v>
      </c>
      <c r="AD30" s="1134" t="s">
        <v>284</v>
      </c>
      <c r="AE30" s="1139" t="str">
        <f t="shared" si="0"/>
        <v>Impacto</v>
      </c>
      <c r="AF30" s="1139" t="s">
        <v>448</v>
      </c>
      <c r="AG30" s="1139" t="str">
        <f t="shared" si="1"/>
        <v>35%</v>
      </c>
      <c r="AH30" s="1139" t="s">
        <v>173</v>
      </c>
      <c r="AI30" s="1139" t="s">
        <v>174</v>
      </c>
      <c r="AJ30" s="1139" t="s">
        <v>175</v>
      </c>
      <c r="AK30" s="977">
        <v>0.6</v>
      </c>
      <c r="AL30" s="977">
        <f t="shared" si="2"/>
        <v>0.6</v>
      </c>
      <c r="AM30" s="1004" t="str">
        <f t="shared" si="3"/>
        <v>Media</v>
      </c>
      <c r="AN30" s="978">
        <v>0.34</v>
      </c>
      <c r="AO30" s="978">
        <f t="shared" si="4"/>
        <v>0.34</v>
      </c>
      <c r="AP30" s="1012" t="s">
        <v>161</v>
      </c>
      <c r="AQ30" s="994" t="s">
        <v>201</v>
      </c>
      <c r="AR30" s="2003"/>
      <c r="AS30" s="2001"/>
      <c r="AT30" s="1978"/>
      <c r="AU30" s="2028"/>
      <c r="AV30" s="2030"/>
      <c r="AW30" s="2055"/>
    </row>
    <row r="31" spans="1:50" ht="135.75" customHeight="1" x14ac:dyDescent="0.2">
      <c r="A31" s="182"/>
      <c r="B31" s="1439"/>
      <c r="C31" s="1977"/>
      <c r="D31" s="1977"/>
      <c r="E31" s="1977"/>
      <c r="F31" s="2008"/>
      <c r="G31" s="2002"/>
      <c r="H31" s="1977"/>
      <c r="I31" s="2011"/>
      <c r="J31" s="2014"/>
      <c r="K31" s="2021"/>
      <c r="L31" s="2004"/>
      <c r="M31" s="1977"/>
      <c r="N31" s="1981"/>
      <c r="O31" s="2017"/>
      <c r="P31" s="1977"/>
      <c r="Q31" s="1981"/>
      <c r="R31" s="2017"/>
      <c r="S31" s="2021"/>
      <c r="T31" s="2017"/>
      <c r="U31" s="2003"/>
      <c r="V31" s="985">
        <v>3</v>
      </c>
      <c r="W31" s="1977"/>
      <c r="X31" s="1122" t="s">
        <v>458</v>
      </c>
      <c r="Y31" s="1002" t="s">
        <v>305</v>
      </c>
      <c r="Z31" s="1002" t="s">
        <v>459</v>
      </c>
      <c r="AA31" s="1002" t="s">
        <v>460</v>
      </c>
      <c r="AB31" s="1002" t="s">
        <v>461</v>
      </c>
      <c r="AC31" s="1002" t="s">
        <v>1004</v>
      </c>
      <c r="AD31" s="1134" t="s">
        <v>197</v>
      </c>
      <c r="AE31" s="1139" t="str">
        <f t="shared" si="0"/>
        <v>Probabilidad</v>
      </c>
      <c r="AF31" s="1131" t="s">
        <v>448</v>
      </c>
      <c r="AG31" s="1131" t="str">
        <f t="shared" si="1"/>
        <v>50%</v>
      </c>
      <c r="AH31" s="1131" t="s">
        <v>173</v>
      </c>
      <c r="AI31" s="1131" t="s">
        <v>174</v>
      </c>
      <c r="AJ31" s="1139" t="s">
        <v>175</v>
      </c>
      <c r="AK31" s="1013">
        <v>0.3</v>
      </c>
      <c r="AL31" s="1013">
        <f t="shared" si="2"/>
        <v>0.3</v>
      </c>
      <c r="AM31" s="1014" t="str">
        <f t="shared" si="3"/>
        <v>Baja</v>
      </c>
      <c r="AN31" s="1015">
        <v>0.34</v>
      </c>
      <c r="AO31" s="1015">
        <v>0.34</v>
      </c>
      <c r="AP31" s="1012" t="s">
        <v>161</v>
      </c>
      <c r="AQ31" s="1006" t="s">
        <v>201</v>
      </c>
      <c r="AR31" s="2003"/>
      <c r="AS31" s="2001"/>
      <c r="AT31" s="1978"/>
      <c r="AU31" s="2028"/>
      <c r="AV31" s="2030"/>
      <c r="AW31" s="2055"/>
    </row>
    <row r="32" spans="1:50" ht="222.75" customHeight="1" x14ac:dyDescent="0.2">
      <c r="A32" s="182"/>
      <c r="B32" s="1439"/>
      <c r="C32" s="1977"/>
      <c r="D32" s="1977"/>
      <c r="E32" s="1977"/>
      <c r="F32" s="2008"/>
      <c r="G32" s="2049" t="s">
        <v>1005</v>
      </c>
      <c r="H32" s="1977"/>
      <c r="I32" s="2011"/>
      <c r="J32" s="2014"/>
      <c r="K32" s="2021"/>
      <c r="L32" s="2004"/>
      <c r="M32" s="1977"/>
      <c r="N32" s="1981"/>
      <c r="O32" s="2017"/>
      <c r="P32" s="1977"/>
      <c r="Q32" s="1981"/>
      <c r="R32" s="2017"/>
      <c r="S32" s="2021"/>
      <c r="T32" s="2017"/>
      <c r="U32" s="2003"/>
      <c r="V32" s="985">
        <v>4</v>
      </c>
      <c r="W32" s="1977"/>
      <c r="X32" s="1002" t="s">
        <v>462</v>
      </c>
      <c r="Y32" s="1002" t="s">
        <v>408</v>
      </c>
      <c r="Z32" s="1224" t="s">
        <v>1006</v>
      </c>
      <c r="AA32" s="1224" t="s">
        <v>1007</v>
      </c>
      <c r="AB32" s="1224" t="s">
        <v>1008</v>
      </c>
      <c r="AC32" s="1225" t="s">
        <v>1009</v>
      </c>
      <c r="AD32" s="1134" t="s">
        <v>171</v>
      </c>
      <c r="AE32" s="1139" t="str">
        <f t="shared" si="0"/>
        <v>Probabilidad</v>
      </c>
      <c r="AF32" s="1139" t="s">
        <v>172</v>
      </c>
      <c r="AG32" s="1139" t="str">
        <f t="shared" si="1"/>
        <v>30%</v>
      </c>
      <c r="AH32" s="1139" t="s">
        <v>173</v>
      </c>
      <c r="AI32" s="1139" t="s">
        <v>174</v>
      </c>
      <c r="AJ32" s="1139" t="s">
        <v>175</v>
      </c>
      <c r="AK32" s="977">
        <v>0.21</v>
      </c>
      <c r="AL32" s="977">
        <f t="shared" si="2"/>
        <v>0.21</v>
      </c>
      <c r="AM32" s="1004" t="str">
        <f t="shared" si="3"/>
        <v>Baja</v>
      </c>
      <c r="AN32" s="978">
        <v>0.34</v>
      </c>
      <c r="AO32" s="978">
        <f t="shared" ref="AO32:AO33" si="5">+AN32</f>
        <v>0.34</v>
      </c>
      <c r="AP32" s="1012" t="s">
        <v>161</v>
      </c>
      <c r="AQ32" s="994" t="s">
        <v>201</v>
      </c>
      <c r="AR32" s="2003"/>
      <c r="AS32" s="2003"/>
      <c r="AT32" s="1978"/>
      <c r="AU32" s="1978"/>
      <c r="AV32" s="1978"/>
      <c r="AW32" s="2055"/>
    </row>
    <row r="33" spans="1:49" ht="194.25" customHeight="1" thickBot="1" x14ac:dyDescent="0.25">
      <c r="A33" s="182"/>
      <c r="B33" s="1696"/>
      <c r="C33" s="2006"/>
      <c r="D33" s="2006"/>
      <c r="E33" s="2006"/>
      <c r="F33" s="2009"/>
      <c r="G33" s="2050"/>
      <c r="H33" s="2006"/>
      <c r="I33" s="2012"/>
      <c r="J33" s="2015"/>
      <c r="K33" s="2023"/>
      <c r="L33" s="2024"/>
      <c r="M33" s="2006"/>
      <c r="N33" s="2025"/>
      <c r="O33" s="2026"/>
      <c r="P33" s="2006"/>
      <c r="Q33" s="2025"/>
      <c r="R33" s="2026"/>
      <c r="S33" s="2023"/>
      <c r="T33" s="2026"/>
      <c r="U33" s="2053"/>
      <c r="V33" s="1132">
        <v>5</v>
      </c>
      <c r="W33" s="2006"/>
      <c r="X33" s="992" t="s">
        <v>442</v>
      </c>
      <c r="Y33" s="1123" t="s">
        <v>463</v>
      </c>
      <c r="Z33" s="1226" t="s">
        <v>1010</v>
      </c>
      <c r="AA33" s="1123" t="s">
        <v>464</v>
      </c>
      <c r="AB33" s="1123" t="s">
        <v>465</v>
      </c>
      <c r="AC33" s="1123" t="s">
        <v>433</v>
      </c>
      <c r="AD33" s="1126" t="s">
        <v>284</v>
      </c>
      <c r="AE33" s="1140" t="str">
        <f t="shared" si="0"/>
        <v>Impacto</v>
      </c>
      <c r="AF33" s="1140" t="s">
        <v>172</v>
      </c>
      <c r="AG33" s="1140" t="str">
        <f t="shared" si="1"/>
        <v>25%</v>
      </c>
      <c r="AH33" s="1140" t="s">
        <v>173</v>
      </c>
      <c r="AI33" s="1140" t="s">
        <v>174</v>
      </c>
      <c r="AJ33" s="1140" t="s">
        <v>175</v>
      </c>
      <c r="AK33" s="981">
        <v>0.21</v>
      </c>
      <c r="AL33" s="981">
        <f t="shared" si="2"/>
        <v>0.21</v>
      </c>
      <c r="AM33" s="1016" t="str">
        <f t="shared" si="3"/>
        <v>Baja</v>
      </c>
      <c r="AN33" s="982">
        <v>0.25</v>
      </c>
      <c r="AO33" s="982">
        <f t="shared" si="5"/>
        <v>0.25</v>
      </c>
      <c r="AP33" s="1017" t="s">
        <v>161</v>
      </c>
      <c r="AQ33" s="1018" t="s">
        <v>201</v>
      </c>
      <c r="AR33" s="2053"/>
      <c r="AS33" s="2053"/>
      <c r="AT33" s="1996"/>
      <c r="AU33" s="1996"/>
      <c r="AV33" s="1996"/>
      <c r="AW33" s="2056"/>
    </row>
    <row r="34" spans="1:49" ht="76.5" customHeight="1" thickTop="1" x14ac:dyDescent="0.2">
      <c r="A34" s="182"/>
      <c r="B34" s="286"/>
      <c r="C34" s="287"/>
      <c r="D34" s="287"/>
      <c r="E34" s="287"/>
      <c r="F34" s="287"/>
      <c r="G34" s="287"/>
      <c r="H34" s="287"/>
      <c r="I34" s="288"/>
      <c r="J34" s="289"/>
      <c r="K34" s="290"/>
      <c r="L34" s="288"/>
      <c r="M34" s="287"/>
      <c r="N34" s="290"/>
      <c r="O34" s="288"/>
      <c r="P34" s="291"/>
      <c r="Q34" s="290"/>
      <c r="R34" s="288"/>
      <c r="S34" s="290"/>
      <c r="T34" s="288"/>
      <c r="U34" s="292"/>
      <c r="V34" s="182"/>
      <c r="W34" s="182"/>
      <c r="X34" s="182"/>
      <c r="Y34" s="182"/>
      <c r="Z34" s="182"/>
      <c r="AA34" s="182"/>
      <c r="AC34" s="182"/>
      <c r="AD34" s="182"/>
      <c r="AE34" s="182"/>
      <c r="AF34" s="182"/>
      <c r="AG34" s="182"/>
      <c r="AH34" s="182"/>
      <c r="AI34" s="182"/>
      <c r="AJ34" s="182"/>
      <c r="AK34" s="182"/>
      <c r="AL34" s="182"/>
      <c r="AM34" s="182"/>
      <c r="AN34" s="182"/>
      <c r="AO34" s="182"/>
      <c r="AP34" s="182"/>
      <c r="AQ34" s="182"/>
      <c r="AR34" s="182"/>
      <c r="AS34" s="182"/>
      <c r="AT34" s="1019"/>
      <c r="AU34" s="1019"/>
      <c r="AV34" s="1019"/>
      <c r="AW34" s="2051"/>
    </row>
    <row r="35" spans="1:49" ht="76.5" customHeight="1" x14ac:dyDescent="0.2">
      <c r="A35" s="182"/>
      <c r="B35" s="286"/>
      <c r="C35" s="287"/>
      <c r="D35" s="287"/>
      <c r="E35" s="287"/>
      <c r="F35" s="287"/>
      <c r="G35" s="287"/>
      <c r="H35" s="287"/>
      <c r="I35" s="288"/>
      <c r="J35" s="289"/>
      <c r="K35" s="290"/>
      <c r="L35" s="288"/>
      <c r="M35" s="287"/>
      <c r="N35" s="290"/>
      <c r="O35" s="288"/>
      <c r="P35" s="291"/>
      <c r="Q35" s="290"/>
      <c r="R35" s="288"/>
      <c r="S35" s="290"/>
      <c r="T35" s="288"/>
      <c r="U35" s="292"/>
      <c r="V35" s="182"/>
      <c r="W35" s="182"/>
      <c r="X35" s="182"/>
      <c r="Y35" s="182"/>
      <c r="Z35" s="182"/>
      <c r="AA35" s="182"/>
      <c r="AC35" s="182"/>
      <c r="AD35" s="182"/>
      <c r="AE35" s="182"/>
      <c r="AF35" s="182"/>
      <c r="AG35" s="182"/>
      <c r="AH35" s="182"/>
      <c r="AI35" s="182"/>
      <c r="AJ35" s="182"/>
      <c r="AK35" s="182"/>
      <c r="AL35" s="182"/>
      <c r="AM35" s="182"/>
      <c r="AN35" s="182"/>
      <c r="AO35" s="182"/>
      <c r="AP35" s="182"/>
      <c r="AQ35" s="182"/>
      <c r="AR35" s="182"/>
      <c r="AS35" s="182"/>
      <c r="AT35" s="1019"/>
      <c r="AU35" s="1019"/>
      <c r="AV35" s="1019"/>
      <c r="AW35" s="2051"/>
    </row>
    <row r="36" spans="1:49" ht="76.5" customHeight="1" x14ac:dyDescent="0.2">
      <c r="A36" s="182"/>
      <c r="B36" s="286"/>
      <c r="C36" s="287"/>
      <c r="D36" s="287"/>
      <c r="E36" s="287"/>
      <c r="F36" s="287"/>
      <c r="G36" s="287"/>
      <c r="H36" s="287"/>
      <c r="I36" s="288"/>
      <c r="J36" s="289"/>
      <c r="K36" s="290"/>
      <c r="L36" s="288"/>
      <c r="M36" s="287"/>
      <c r="N36" s="290"/>
      <c r="O36" s="288"/>
      <c r="P36" s="291"/>
      <c r="Q36" s="290"/>
      <c r="R36" s="288"/>
      <c r="S36" s="290"/>
      <c r="T36" s="288"/>
      <c r="U36" s="29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019"/>
      <c r="AU36" s="1019"/>
      <c r="AV36" s="1019"/>
      <c r="AW36" s="2051"/>
    </row>
    <row r="37" spans="1:49" ht="80.25" customHeight="1" x14ac:dyDescent="0.2">
      <c r="A37" s="182"/>
      <c r="B37" s="2052" t="s">
        <v>209</v>
      </c>
      <c r="C37" s="2052"/>
      <c r="D37" s="2052"/>
      <c r="E37" s="2052"/>
      <c r="F37" s="2052"/>
      <c r="G37" s="2052"/>
      <c r="H37" s="2052"/>
      <c r="I37" s="182"/>
      <c r="J37" s="182"/>
      <c r="K37" s="182"/>
      <c r="L37" s="182"/>
      <c r="M37" s="182"/>
      <c r="N37" s="182"/>
      <c r="O37" s="182"/>
      <c r="P37" s="182"/>
      <c r="Q37" s="182"/>
      <c r="R37" s="182"/>
      <c r="S37" s="182"/>
      <c r="T37" s="182"/>
      <c r="U37" s="1514" t="str">
        <f>IFERROR(IF(OR(AND(L37="Muy Baja",T37="Leve"),AND(L37="Muy Baja",T37="Menor"),AND(L37="Baja",T37="Leve")),"BAJO",IF(OR(AND(L37="Muy baja",T37="Moderado"),AND(L37="Baja",T37="Menor"),AND(L37="Baja",T37="Moderado"),AND(L37="Media",T37="Leve"),AND(L37="Media",T37="Menor"),AND(L37="Media",T37="Moderado"),AND(L37="Alta",T37="Leve"),AND(L37="Alta",T37="Menor")),"MODERADO",IF(OR(AND(L37="Muy Baja",T37="Mayor"),AND(L37="Baja",T37="Mayor"),AND(L37="Media",T37="Mayor"),AND(L37="Alta",T37="Moderado"),AND(L37="Alta",T37="Mayor"),AND(L37="Muy Alta",T37="Leve"),AND(L37="Muy Alta",T37="Menor"),AND(L37="Muy Alta",T37="Moderado"),AND(L37="Muy Alta",T37="Mayor")),"ALTO",IF(OR(AND(L37="Muy Baja",T37="Catastrófico"),AND(L37="Baja",T37="Catastrófico"),AND(L37="Media",T37="Catastrófico"),AND(L37="Alta",T37="Catastrófico"),AND(L37="Muy Alta",T37="Catastrófico")),"EXTREMO","")))),"")</f>
        <v/>
      </c>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row>
    <row r="38" spans="1:49" ht="75" customHeight="1" x14ac:dyDescent="0.2">
      <c r="A38" s="182"/>
      <c r="B38" s="1124" t="s">
        <v>210</v>
      </c>
      <c r="C38" s="2052" t="s">
        <v>211</v>
      </c>
      <c r="D38" s="2052"/>
      <c r="E38" s="2052"/>
      <c r="F38" s="2052"/>
      <c r="G38" s="2052"/>
      <c r="H38" s="2052"/>
      <c r="I38" s="182"/>
      <c r="J38" s="182"/>
      <c r="K38" s="182"/>
      <c r="L38" s="182"/>
      <c r="M38" s="182"/>
      <c r="N38" s="182"/>
      <c r="O38" s="182"/>
      <c r="P38" s="182"/>
      <c r="Q38" s="182"/>
      <c r="R38" s="182"/>
      <c r="S38" s="182"/>
      <c r="T38" s="182"/>
      <c r="U38" s="1514"/>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row>
    <row r="39" spans="1:49" ht="408.75" customHeight="1" x14ac:dyDescent="0.2">
      <c r="A39" s="182"/>
      <c r="B39" s="2032" t="s">
        <v>212</v>
      </c>
      <c r="C39" s="2033" t="s">
        <v>1011</v>
      </c>
      <c r="D39" s="2034"/>
      <c r="E39" s="2034"/>
      <c r="F39" s="2034"/>
      <c r="G39" s="2034"/>
      <c r="H39" s="2035"/>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row>
    <row r="40" spans="1:49" ht="409.5" customHeight="1" x14ac:dyDescent="0.2">
      <c r="A40" s="182"/>
      <c r="B40" s="2032"/>
      <c r="C40" s="2036"/>
      <c r="D40" s="2037"/>
      <c r="E40" s="2037"/>
      <c r="F40" s="2037"/>
      <c r="G40" s="2037"/>
      <c r="H40" s="2038"/>
      <c r="I40" s="182"/>
      <c r="J40" s="182"/>
      <c r="K40" s="182"/>
      <c r="L40" s="182"/>
      <c r="M40" s="182"/>
      <c r="N40" s="182"/>
      <c r="O40" s="182"/>
      <c r="P40" s="182"/>
      <c r="Q40" s="182"/>
      <c r="R40" s="182"/>
      <c r="S40" s="182"/>
      <c r="T40" s="182"/>
      <c r="U40" s="182"/>
      <c r="V40" s="182"/>
      <c r="W40" s="182"/>
      <c r="X40" s="182"/>
      <c r="Y40" s="182"/>
      <c r="AI40" s="182"/>
      <c r="AJ40" s="182"/>
      <c r="AK40" s="182"/>
      <c r="AL40" s="182"/>
      <c r="AM40" s="182"/>
      <c r="AN40" s="182"/>
      <c r="AO40" s="182"/>
      <c r="AP40" s="182"/>
      <c r="AQ40" s="182"/>
      <c r="AR40" s="182"/>
      <c r="AS40" s="182"/>
      <c r="AT40" s="182"/>
      <c r="AU40" s="182"/>
      <c r="AV40" s="182"/>
      <c r="AW40" s="182"/>
    </row>
    <row r="41" spans="1:49" ht="198" customHeight="1" x14ac:dyDescent="0.2">
      <c r="A41" s="182"/>
      <c r="B41" s="2032"/>
      <c r="C41" s="2036"/>
      <c r="D41" s="2037"/>
      <c r="E41" s="2037"/>
      <c r="F41" s="2037"/>
      <c r="G41" s="2037"/>
      <c r="H41" s="2038"/>
      <c r="I41" s="182"/>
      <c r="J41" s="182"/>
      <c r="K41" s="182"/>
      <c r="L41" s="182"/>
      <c r="M41" s="182"/>
      <c r="N41" s="182"/>
      <c r="O41" s="182"/>
      <c r="P41" s="182"/>
      <c r="Q41" s="182"/>
      <c r="R41" s="182"/>
      <c r="S41" s="182"/>
      <c r="T41" s="182"/>
      <c r="U41" s="182"/>
      <c r="V41" s="182"/>
      <c r="W41" s="182"/>
      <c r="X41" s="182"/>
      <c r="Y41" s="182"/>
      <c r="AI41" s="182"/>
      <c r="AJ41" s="182"/>
      <c r="AK41" s="182"/>
      <c r="AL41" s="182"/>
      <c r="AM41" s="182"/>
      <c r="AN41" s="182"/>
      <c r="AO41" s="182"/>
      <c r="AP41" s="182"/>
      <c r="AQ41" s="182"/>
      <c r="AR41" s="182"/>
      <c r="AS41" s="182"/>
      <c r="AT41" s="182"/>
      <c r="AU41" s="182"/>
      <c r="AV41" s="182"/>
      <c r="AW41" s="182"/>
    </row>
    <row r="42" spans="1:49" ht="374.25" customHeight="1" x14ac:dyDescent="0.2">
      <c r="A42" s="182"/>
      <c r="B42" s="2032"/>
      <c r="C42" s="2039"/>
      <c r="D42" s="2040"/>
      <c r="E42" s="2040"/>
      <c r="F42" s="2040"/>
      <c r="G42" s="2040"/>
      <c r="H42" s="2041"/>
      <c r="I42" s="182"/>
      <c r="J42" s="182"/>
      <c r="K42" s="182"/>
      <c r="L42" s="182"/>
      <c r="M42" s="182"/>
      <c r="N42" s="182"/>
      <c r="O42" s="182"/>
      <c r="P42" s="182"/>
      <c r="Q42" s="182"/>
      <c r="R42" s="182"/>
      <c r="S42" s="182"/>
      <c r="T42" s="182"/>
      <c r="AI42" s="182"/>
      <c r="AJ42" s="182"/>
      <c r="AK42" s="182"/>
      <c r="AL42" s="182"/>
      <c r="AM42" s="182"/>
      <c r="AN42" s="182"/>
      <c r="AO42" s="182"/>
      <c r="AP42" s="182"/>
      <c r="AQ42" s="182"/>
      <c r="AR42" s="182"/>
      <c r="AS42" s="182"/>
      <c r="AT42" s="182"/>
      <c r="AU42" s="182"/>
      <c r="AV42" s="182"/>
      <c r="AW42" s="182"/>
    </row>
    <row r="43" spans="1:49" ht="228" customHeight="1" x14ac:dyDescent="0.5">
      <c r="A43" s="182"/>
      <c r="B43" s="1129" t="s">
        <v>1000</v>
      </c>
      <c r="C43" s="2042" t="s">
        <v>1012</v>
      </c>
      <c r="D43" s="2043"/>
      <c r="E43" s="2043"/>
      <c r="F43" s="2043"/>
      <c r="G43" s="2043"/>
      <c r="H43" s="2044"/>
      <c r="I43" s="182"/>
      <c r="J43" s="182"/>
      <c r="K43" s="182"/>
      <c r="L43" s="182"/>
      <c r="M43" s="182"/>
      <c r="N43" s="182"/>
      <c r="O43" s="182"/>
      <c r="P43" s="182"/>
      <c r="Q43" s="182"/>
      <c r="R43" s="182"/>
      <c r="S43" s="182"/>
      <c r="T43" s="182"/>
      <c r="AI43" s="182"/>
      <c r="AJ43" s="182"/>
      <c r="AK43" s="182"/>
      <c r="AL43" s="182"/>
      <c r="AM43" s="182"/>
      <c r="AN43" s="182"/>
      <c r="AO43" s="182"/>
      <c r="AP43" s="182"/>
      <c r="AQ43" s="182"/>
      <c r="AR43" s="182"/>
      <c r="AS43" s="182"/>
      <c r="AT43" s="182"/>
      <c r="AU43" s="182"/>
      <c r="AV43" s="182"/>
      <c r="AW43" s="182"/>
    </row>
    <row r="44" spans="1:49" x14ac:dyDescent="0.2">
      <c r="A44" s="182"/>
      <c r="B44" s="182"/>
      <c r="C44" s="182"/>
      <c r="D44" s="182"/>
      <c r="E44" s="182"/>
      <c r="F44" s="182"/>
      <c r="G44" s="182"/>
      <c r="H44" s="182"/>
      <c r="I44" s="182"/>
      <c r="J44" s="182"/>
      <c r="K44" s="182"/>
      <c r="L44" s="182"/>
      <c r="M44" s="182"/>
      <c r="N44" s="182"/>
      <c r="O44" s="182"/>
      <c r="P44" s="182"/>
      <c r="Q44" s="182"/>
      <c r="R44" s="182"/>
      <c r="S44" s="182"/>
      <c r="T44" s="182"/>
      <c r="AI44" s="182"/>
      <c r="AJ44" s="182"/>
      <c r="AK44" s="182"/>
      <c r="AL44" s="182"/>
      <c r="AM44" s="182"/>
      <c r="AN44" s="182"/>
      <c r="AO44" s="182"/>
      <c r="AP44" s="182"/>
      <c r="AQ44" s="182"/>
      <c r="AR44" s="182"/>
      <c r="AS44" s="182"/>
      <c r="AT44" s="182"/>
      <c r="AU44" s="182"/>
      <c r="AV44" s="182"/>
      <c r="AW44" s="182"/>
    </row>
    <row r="45" spans="1:49" x14ac:dyDescent="0.2">
      <c r="A45" s="182"/>
      <c r="B45" s="182"/>
      <c r="C45" s="182"/>
      <c r="D45" s="182"/>
      <c r="E45" s="182"/>
      <c r="F45" s="182"/>
      <c r="G45" s="182"/>
      <c r="H45" s="182"/>
      <c r="I45" s="182"/>
      <c r="J45" s="182"/>
      <c r="K45" s="182"/>
      <c r="L45" s="182"/>
      <c r="M45" s="182"/>
      <c r="N45" s="182"/>
      <c r="O45" s="182"/>
      <c r="P45" s="182"/>
      <c r="Q45" s="182"/>
      <c r="R45" s="182"/>
      <c r="S45" s="182"/>
      <c r="T45" s="182"/>
      <c r="AI45" s="182"/>
      <c r="AJ45" s="182"/>
      <c r="AK45" s="182"/>
      <c r="AL45" s="182"/>
      <c r="AM45" s="182"/>
      <c r="AN45" s="182"/>
      <c r="AO45" s="182"/>
      <c r="AP45" s="182"/>
      <c r="AQ45" s="182"/>
      <c r="AR45" s="182"/>
      <c r="AS45" s="182"/>
      <c r="AT45" s="182"/>
      <c r="AU45" s="182"/>
      <c r="AV45" s="182"/>
      <c r="AW45" s="182"/>
    </row>
    <row r="46" spans="1:49" x14ac:dyDescent="0.2">
      <c r="A46" s="182"/>
      <c r="B46" s="182"/>
      <c r="C46" s="182"/>
      <c r="D46" s="182"/>
      <c r="E46" s="182"/>
      <c r="F46" s="182"/>
      <c r="G46" s="182"/>
      <c r="H46" s="182"/>
      <c r="I46" s="182"/>
      <c r="J46" s="182"/>
      <c r="K46" s="182"/>
      <c r="L46" s="182"/>
      <c r="M46" s="182"/>
      <c r="N46" s="182"/>
      <c r="O46" s="182"/>
      <c r="P46" s="182"/>
      <c r="Q46" s="182"/>
      <c r="R46" s="182"/>
      <c r="S46" s="182"/>
      <c r="T46" s="182"/>
      <c r="AI46" s="182"/>
      <c r="AJ46" s="182"/>
      <c r="AK46" s="182"/>
      <c r="AL46" s="182"/>
      <c r="AM46" s="182"/>
      <c r="AN46" s="182"/>
      <c r="AO46" s="182"/>
      <c r="AP46" s="182"/>
      <c r="AQ46" s="182"/>
      <c r="AR46" s="182"/>
      <c r="AS46" s="182"/>
      <c r="AT46" s="182"/>
      <c r="AU46" s="182"/>
      <c r="AV46" s="182"/>
      <c r="AW46" s="182"/>
    </row>
    <row r="47" spans="1:49" x14ac:dyDescent="0.2">
      <c r="A47" s="182"/>
      <c r="B47" s="182"/>
      <c r="C47" s="182"/>
      <c r="D47" s="182"/>
      <c r="E47" s="182"/>
      <c r="F47" s="182"/>
      <c r="G47" s="182"/>
      <c r="H47" s="182"/>
      <c r="I47" s="182"/>
      <c r="J47" s="182"/>
      <c r="K47" s="182"/>
      <c r="L47" s="182"/>
      <c r="M47" s="182"/>
      <c r="N47" s="182"/>
      <c r="O47" s="182"/>
      <c r="P47" s="182"/>
      <c r="Q47" s="182"/>
      <c r="R47" s="182"/>
      <c r="S47" s="182"/>
      <c r="T47" s="182"/>
      <c r="AI47" s="182"/>
      <c r="AJ47" s="182"/>
      <c r="AK47" s="182"/>
      <c r="AL47" s="182"/>
      <c r="AM47" s="182"/>
      <c r="AN47" s="182"/>
      <c r="AO47" s="182"/>
      <c r="AP47" s="182"/>
      <c r="AQ47" s="182"/>
      <c r="AR47" s="182"/>
      <c r="AS47" s="182"/>
      <c r="AT47" s="182"/>
      <c r="AU47" s="182"/>
      <c r="AV47" s="182"/>
      <c r="AW47" s="182"/>
    </row>
    <row r="48" spans="1:49" x14ac:dyDescent="0.2">
      <c r="A48" s="182"/>
      <c r="B48" s="182"/>
      <c r="C48" s="182"/>
      <c r="D48" s="182"/>
      <c r="E48" s="182"/>
      <c r="F48" s="182"/>
      <c r="G48" s="182"/>
      <c r="H48" s="182"/>
      <c r="I48" s="182"/>
      <c r="J48" s="182"/>
      <c r="K48" s="182"/>
      <c r="L48" s="182"/>
      <c r="M48" s="182"/>
      <c r="N48" s="182"/>
      <c r="O48" s="182"/>
      <c r="P48" s="182"/>
      <c r="Q48" s="182"/>
      <c r="R48" s="182"/>
      <c r="S48" s="182"/>
      <c r="T48" s="182"/>
      <c r="AI48" s="182"/>
      <c r="AJ48" s="182"/>
      <c r="AK48" s="182"/>
      <c r="AL48" s="182"/>
      <c r="AM48" s="182"/>
      <c r="AN48" s="182"/>
      <c r="AO48" s="182"/>
      <c r="AP48" s="182"/>
      <c r="AQ48" s="182"/>
      <c r="AR48" s="182"/>
      <c r="AS48" s="182"/>
      <c r="AT48" s="182"/>
      <c r="AU48" s="182"/>
      <c r="AV48" s="182"/>
      <c r="AW48" s="182"/>
    </row>
    <row r="49" spans="1:49" ht="25.5" x14ac:dyDescent="0.35">
      <c r="A49" s="182"/>
      <c r="B49" s="905"/>
      <c r="C49" s="905"/>
      <c r="D49" s="905"/>
      <c r="E49" s="905"/>
      <c r="F49" s="905"/>
      <c r="G49" s="905"/>
      <c r="H49" s="905"/>
      <c r="I49" s="905"/>
      <c r="J49" s="905"/>
      <c r="K49" s="905"/>
      <c r="L49" s="905"/>
      <c r="M49" s="905"/>
      <c r="N49" s="905"/>
      <c r="O49" s="182"/>
      <c r="P49" s="182"/>
      <c r="Q49" s="182"/>
      <c r="R49" s="182"/>
      <c r="S49" s="182"/>
      <c r="T49" s="182"/>
      <c r="AI49" s="182"/>
      <c r="AJ49" s="182"/>
      <c r="AK49" s="182"/>
      <c r="AL49" s="182"/>
      <c r="AM49" s="182"/>
      <c r="AN49" s="182"/>
      <c r="AO49" s="182"/>
      <c r="AP49" s="182"/>
      <c r="AQ49" s="182"/>
      <c r="AR49" s="182"/>
      <c r="AS49" s="182"/>
      <c r="AT49" s="182"/>
      <c r="AU49" s="182"/>
      <c r="AV49" s="182"/>
      <c r="AW49" s="182"/>
    </row>
    <row r="50" spans="1:49" ht="25.5" x14ac:dyDescent="0.35">
      <c r="A50" s="182"/>
      <c r="B50" s="905"/>
      <c r="C50" s="905"/>
      <c r="D50" s="905"/>
      <c r="E50" s="905"/>
      <c r="F50" s="905"/>
      <c r="G50" s="905"/>
      <c r="H50" s="905"/>
      <c r="I50" s="905"/>
      <c r="J50" s="906"/>
      <c r="K50" s="905"/>
      <c r="L50" s="905"/>
      <c r="M50" s="905"/>
      <c r="N50" s="905"/>
      <c r="O50" s="182"/>
      <c r="P50" s="182"/>
      <c r="Q50" s="182"/>
      <c r="R50" s="182"/>
      <c r="S50" s="182"/>
      <c r="T50" s="182"/>
      <c r="AI50" s="182"/>
      <c r="AJ50" s="182"/>
      <c r="AK50" s="182"/>
      <c r="AL50" s="182"/>
      <c r="AM50" s="182"/>
      <c r="AN50" s="182"/>
      <c r="AO50" s="182"/>
      <c r="AP50" s="182"/>
      <c r="AQ50" s="182"/>
      <c r="AR50" s="182"/>
      <c r="AS50" s="182"/>
      <c r="AT50" s="182"/>
      <c r="AU50" s="182"/>
      <c r="AV50" s="182"/>
      <c r="AW50" s="182"/>
    </row>
    <row r="51" spans="1:49" ht="26.25" x14ac:dyDescent="0.4">
      <c r="A51" s="182"/>
      <c r="B51" s="1531" t="s">
        <v>214</v>
      </c>
      <c r="C51" s="1531"/>
      <c r="D51" s="1531"/>
      <c r="E51" s="1531"/>
      <c r="F51" s="1531"/>
      <c r="G51" s="907"/>
      <c r="H51" s="907"/>
      <c r="I51" s="907"/>
      <c r="J51" s="907"/>
      <c r="K51" s="458" t="s">
        <v>215</v>
      </c>
      <c r="L51" s="458"/>
      <c r="M51" s="905"/>
      <c r="N51" s="905"/>
      <c r="O51" s="296"/>
      <c r="P51" s="296"/>
      <c r="Q51" s="182"/>
      <c r="R51" s="182"/>
      <c r="S51" s="182"/>
      <c r="T51" s="182"/>
      <c r="AI51" s="182"/>
      <c r="AJ51" s="182"/>
      <c r="AK51" s="182"/>
      <c r="AL51" s="182"/>
      <c r="AM51" s="182"/>
      <c r="AN51" s="182"/>
      <c r="AO51" s="182"/>
      <c r="AP51" s="182"/>
      <c r="AQ51" s="182"/>
      <c r="AR51" s="182"/>
      <c r="AS51" s="182"/>
      <c r="AT51" s="182"/>
      <c r="AU51" s="182"/>
      <c r="AV51" s="182"/>
      <c r="AW51" s="182"/>
    </row>
    <row r="52" spans="1:49" ht="26.25" x14ac:dyDescent="0.4">
      <c r="B52" s="907"/>
      <c r="C52" s="907"/>
      <c r="D52" s="907"/>
      <c r="E52" s="907"/>
      <c r="F52" s="907"/>
      <c r="G52" s="907"/>
      <c r="H52" s="907"/>
      <c r="I52" s="907"/>
      <c r="J52" s="907"/>
      <c r="K52" s="907"/>
      <c r="L52" s="907"/>
      <c r="M52" s="907"/>
      <c r="N52" s="907"/>
      <c r="O52" s="294"/>
      <c r="P52" s="294"/>
      <c r="AI52" s="182"/>
      <c r="AJ52" s="182"/>
      <c r="AK52" s="182"/>
      <c r="AL52" s="182"/>
      <c r="AM52" s="182"/>
      <c r="AN52" s="182"/>
      <c r="AO52" s="182"/>
      <c r="AP52" s="182"/>
      <c r="AQ52" s="182"/>
      <c r="AR52" s="182"/>
      <c r="AS52" s="182"/>
      <c r="AT52" s="182"/>
      <c r="AU52" s="182"/>
      <c r="AV52" s="182"/>
      <c r="AW52" s="182"/>
    </row>
    <row r="53" spans="1:49" ht="59.25" customHeight="1" x14ac:dyDescent="0.4">
      <c r="A53" s="182"/>
      <c r="B53" s="1199"/>
      <c r="C53" s="1020" t="s">
        <v>216</v>
      </c>
      <c r="D53" s="1020" t="s">
        <v>217</v>
      </c>
      <c r="E53" s="1021" t="s">
        <v>218</v>
      </c>
      <c r="F53" s="1021" t="s">
        <v>219</v>
      </c>
      <c r="G53" s="905"/>
      <c r="H53" s="1022"/>
      <c r="I53" s="907"/>
      <c r="J53" s="907"/>
      <c r="K53" s="1023"/>
      <c r="L53" s="1023"/>
      <c r="M53" s="1020" t="s">
        <v>220</v>
      </c>
      <c r="N53" s="1020" t="s">
        <v>221</v>
      </c>
      <c r="O53" s="302"/>
      <c r="P53" s="182"/>
      <c r="Q53" s="182"/>
      <c r="R53" s="182"/>
      <c r="S53" s="182"/>
      <c r="T53" s="182"/>
      <c r="AI53" s="182"/>
      <c r="AJ53" s="182"/>
      <c r="AK53" s="182"/>
      <c r="AL53" s="182"/>
      <c r="AM53" s="182"/>
      <c r="AN53" s="182"/>
      <c r="AO53" s="182"/>
      <c r="AP53" s="182"/>
      <c r="AQ53" s="182"/>
      <c r="AR53" s="182"/>
      <c r="AS53" s="182"/>
      <c r="AT53" s="182"/>
      <c r="AU53" s="182"/>
      <c r="AV53" s="182"/>
      <c r="AW53" s="182"/>
    </row>
    <row r="54" spans="1:49" ht="72.75" customHeight="1" x14ac:dyDescent="0.4">
      <c r="A54" s="182"/>
      <c r="B54" s="1024" t="s">
        <v>222</v>
      </c>
      <c r="C54" s="1025" t="s">
        <v>223</v>
      </c>
      <c r="D54" s="1026">
        <v>0.2</v>
      </c>
      <c r="E54" s="1027">
        <v>0</v>
      </c>
      <c r="F54" s="1027">
        <v>2</v>
      </c>
      <c r="G54" s="905"/>
      <c r="H54" s="1022"/>
      <c r="I54" s="907"/>
      <c r="J54" s="907"/>
      <c r="K54" s="1024" t="s">
        <v>224</v>
      </c>
      <c r="L54" s="1028">
        <v>0.2</v>
      </c>
      <c r="M54" s="1025" t="s">
        <v>225</v>
      </c>
      <c r="N54" s="1029" t="s">
        <v>226</v>
      </c>
      <c r="O54" s="311"/>
      <c r="P54" s="182"/>
      <c r="Q54" s="182"/>
      <c r="R54" s="182"/>
      <c r="S54" s="182"/>
      <c r="T54" s="182"/>
      <c r="AI54" s="182"/>
      <c r="AJ54" s="182"/>
      <c r="AK54" s="182"/>
      <c r="AL54" s="182"/>
      <c r="AM54" s="182"/>
      <c r="AN54" s="182"/>
      <c r="AO54" s="182"/>
      <c r="AP54" s="182"/>
      <c r="AQ54" s="182"/>
      <c r="AR54" s="182"/>
      <c r="AS54" s="182"/>
      <c r="AT54" s="182"/>
      <c r="AU54" s="182"/>
      <c r="AV54" s="182"/>
      <c r="AW54" s="182"/>
    </row>
    <row r="55" spans="1:49" ht="84" customHeight="1" x14ac:dyDescent="0.4">
      <c r="A55" s="182"/>
      <c r="B55" s="1030" t="s">
        <v>227</v>
      </c>
      <c r="C55" s="1025" t="s">
        <v>157</v>
      </c>
      <c r="D55" s="1026">
        <v>0.4</v>
      </c>
      <c r="E55" s="1027">
        <v>3</v>
      </c>
      <c r="F55" s="1027">
        <v>24</v>
      </c>
      <c r="G55" s="905"/>
      <c r="H55" s="1022"/>
      <c r="I55" s="907"/>
      <c r="J55" s="907"/>
      <c r="K55" s="1030" t="s">
        <v>161</v>
      </c>
      <c r="L55" s="1031">
        <v>0.4</v>
      </c>
      <c r="M55" s="1032" t="s">
        <v>228</v>
      </c>
      <c r="N55" s="1033" t="s">
        <v>160</v>
      </c>
      <c r="O55" s="317"/>
      <c r="P55" s="182"/>
      <c r="Q55" s="182"/>
      <c r="R55" s="182"/>
      <c r="S55" s="182"/>
      <c r="T55" s="182"/>
      <c r="AI55" s="182"/>
      <c r="AJ55" s="182"/>
      <c r="AK55" s="182"/>
      <c r="AL55" s="182"/>
      <c r="AM55" s="182"/>
      <c r="AN55" s="182"/>
      <c r="AO55" s="182"/>
      <c r="AP55" s="182"/>
      <c r="AQ55" s="182"/>
      <c r="AR55" s="182"/>
      <c r="AS55" s="182"/>
      <c r="AT55" s="182"/>
      <c r="AU55" s="182"/>
      <c r="AV55" s="182"/>
      <c r="AW55" s="182"/>
    </row>
    <row r="56" spans="1:49" ht="57" customHeight="1" x14ac:dyDescent="0.4">
      <c r="A56" s="182"/>
      <c r="B56" s="1034" t="s">
        <v>229</v>
      </c>
      <c r="C56" s="1025" t="s">
        <v>230</v>
      </c>
      <c r="D56" s="1026">
        <v>0.6</v>
      </c>
      <c r="E56" s="1027">
        <v>25</v>
      </c>
      <c r="F56" s="1027">
        <v>500</v>
      </c>
      <c r="G56" s="905"/>
      <c r="H56" s="1022"/>
      <c r="I56" s="907"/>
      <c r="J56" s="907"/>
      <c r="K56" s="1034" t="s">
        <v>231</v>
      </c>
      <c r="L56" s="1035">
        <v>0.6</v>
      </c>
      <c r="M56" s="1025" t="s">
        <v>232</v>
      </c>
      <c r="N56" s="1033" t="s">
        <v>200</v>
      </c>
      <c r="O56" s="311"/>
      <c r="P56" s="182"/>
      <c r="Q56" s="182"/>
      <c r="R56" s="182"/>
      <c r="S56" s="182"/>
      <c r="T56" s="182"/>
      <c r="AI56" s="182"/>
      <c r="AJ56" s="182"/>
      <c r="AK56" s="182"/>
      <c r="AL56" s="182"/>
      <c r="AM56" s="182"/>
      <c r="AN56" s="182"/>
      <c r="AO56" s="182"/>
      <c r="AP56" s="182"/>
      <c r="AQ56" s="182"/>
      <c r="AR56" s="182"/>
      <c r="AS56" s="182"/>
      <c r="AT56" s="182"/>
      <c r="AU56" s="182"/>
      <c r="AV56" s="182"/>
      <c r="AW56" s="182"/>
    </row>
    <row r="57" spans="1:49" ht="67.5" customHeight="1" x14ac:dyDescent="0.4">
      <c r="A57" s="182"/>
      <c r="B57" s="1036" t="s">
        <v>233</v>
      </c>
      <c r="C57" s="1025" t="s">
        <v>198</v>
      </c>
      <c r="D57" s="1026">
        <v>0.8</v>
      </c>
      <c r="E57" s="1027">
        <v>501</v>
      </c>
      <c r="F57" s="1027">
        <v>5000</v>
      </c>
      <c r="G57" s="905"/>
      <c r="H57" s="1022"/>
      <c r="I57" s="907"/>
      <c r="J57" s="907"/>
      <c r="K57" s="1036" t="s">
        <v>234</v>
      </c>
      <c r="L57" s="1037">
        <v>0.8</v>
      </c>
      <c r="M57" s="1025" t="s">
        <v>235</v>
      </c>
      <c r="N57" s="1033" t="s">
        <v>236</v>
      </c>
      <c r="O57" s="311"/>
      <c r="P57" s="182"/>
      <c r="Q57" s="182"/>
      <c r="R57" s="182"/>
      <c r="S57" s="182"/>
      <c r="T57" s="182"/>
    </row>
    <row r="58" spans="1:49" ht="76.5" customHeight="1" x14ac:dyDescent="0.4">
      <c r="A58" s="182"/>
      <c r="B58" s="1038" t="s">
        <v>237</v>
      </c>
      <c r="C58" s="1025" t="s">
        <v>238</v>
      </c>
      <c r="D58" s="1026">
        <v>1</v>
      </c>
      <c r="E58" s="1027">
        <v>5001</v>
      </c>
      <c r="F58" s="1027"/>
      <c r="G58" s="905"/>
      <c r="H58" s="1022"/>
      <c r="I58" s="907"/>
      <c r="J58" s="907"/>
      <c r="K58" s="1038" t="s">
        <v>239</v>
      </c>
      <c r="L58" s="1039">
        <v>1</v>
      </c>
      <c r="M58" s="1025" t="s">
        <v>240</v>
      </c>
      <c r="N58" s="1040" t="s">
        <v>241</v>
      </c>
      <c r="O58" s="311"/>
      <c r="P58" s="182"/>
      <c r="Q58" s="182"/>
      <c r="R58" s="182"/>
      <c r="S58" s="182"/>
      <c r="T58" s="182"/>
    </row>
    <row r="59" spans="1:49" ht="27" thickBot="1" x14ac:dyDescent="0.45">
      <c r="A59" s="182"/>
      <c r="B59" s="907"/>
      <c r="C59" s="907"/>
      <c r="D59" s="907"/>
      <c r="E59" s="907"/>
      <c r="F59" s="907"/>
      <c r="G59" s="907"/>
      <c r="H59" s="907"/>
      <c r="I59" s="907"/>
      <c r="J59" s="907"/>
      <c r="K59" s="1041"/>
      <c r="L59" s="1041"/>
      <c r="M59" s="1042" t="s">
        <v>159</v>
      </c>
      <c r="N59" s="1043" t="s">
        <v>159</v>
      </c>
      <c r="O59" s="329"/>
      <c r="P59" s="329"/>
      <c r="Q59" s="182"/>
      <c r="R59" s="182"/>
      <c r="S59" s="182"/>
      <c r="T59" s="182"/>
    </row>
    <row r="60" spans="1:49" ht="26.25" x14ac:dyDescent="0.4">
      <c r="A60" s="182"/>
      <c r="B60" s="1044"/>
      <c r="C60" s="907"/>
      <c r="D60" s="907"/>
      <c r="E60" s="907"/>
      <c r="F60" s="907"/>
      <c r="G60" s="907"/>
      <c r="H60" s="907"/>
      <c r="I60" s="907"/>
      <c r="J60" s="907"/>
      <c r="K60" s="1045"/>
      <c r="L60" s="1045"/>
      <c r="M60" s="1045"/>
      <c r="N60" s="1045"/>
      <c r="O60" s="331"/>
      <c r="P60" s="331"/>
      <c r="Q60" s="182"/>
      <c r="R60" s="182"/>
      <c r="S60" s="182"/>
      <c r="T60" s="182"/>
    </row>
    <row r="61" spans="1:49" ht="25.5" x14ac:dyDescent="0.35">
      <c r="A61" s="182"/>
      <c r="B61" s="905"/>
      <c r="C61" s="905"/>
      <c r="D61" s="905"/>
      <c r="E61" s="905"/>
      <c r="F61" s="905"/>
      <c r="G61" s="905"/>
      <c r="H61" s="905"/>
      <c r="I61" s="905"/>
      <c r="J61" s="905"/>
      <c r="K61" s="905"/>
      <c r="L61" s="905"/>
      <c r="M61" s="905"/>
      <c r="N61" s="905"/>
      <c r="O61" s="182"/>
      <c r="P61" s="182"/>
      <c r="Q61" s="182"/>
      <c r="R61" s="182"/>
      <c r="S61" s="182"/>
      <c r="T61" s="182"/>
    </row>
    <row r="62" spans="1:49" ht="32.25" customHeight="1" x14ac:dyDescent="0.35">
      <c r="A62" s="182"/>
      <c r="B62" s="905"/>
      <c r="C62" s="905"/>
      <c r="D62" s="905"/>
      <c r="E62" s="905"/>
      <c r="F62" s="905"/>
      <c r="G62" s="905"/>
      <c r="H62" s="905"/>
      <c r="I62" s="905"/>
      <c r="J62" s="905"/>
      <c r="K62" s="905"/>
      <c r="L62" s="905"/>
      <c r="M62" s="905"/>
      <c r="N62" s="905"/>
      <c r="O62" s="182"/>
      <c r="P62" s="182"/>
      <c r="Q62" s="182"/>
      <c r="R62" s="182"/>
      <c r="S62" s="182"/>
      <c r="T62" s="182"/>
    </row>
    <row r="63" spans="1:49" ht="26.25" thickBot="1" x14ac:dyDescent="0.4">
      <c r="A63" s="182"/>
      <c r="B63" s="905"/>
      <c r="C63" s="905"/>
      <c r="D63" s="905"/>
      <c r="E63" s="905"/>
      <c r="F63" s="905"/>
      <c r="G63" s="905"/>
      <c r="H63" s="905"/>
      <c r="I63" s="905"/>
      <c r="J63" s="905"/>
      <c r="K63" s="905"/>
      <c r="L63" s="905"/>
      <c r="M63" s="905"/>
      <c r="N63" s="905"/>
      <c r="O63" s="182"/>
      <c r="P63" s="182"/>
      <c r="Q63" s="182"/>
      <c r="R63" s="182"/>
      <c r="S63" s="182"/>
      <c r="T63" s="182"/>
    </row>
    <row r="64" spans="1:49" ht="24.95" customHeight="1" x14ac:dyDescent="0.35">
      <c r="A64" s="182"/>
      <c r="B64" s="1046"/>
      <c r="C64" s="1046"/>
      <c r="D64" s="1047"/>
      <c r="E64" s="2045" t="s">
        <v>242</v>
      </c>
      <c r="F64" s="2045"/>
      <c r="G64" s="2045"/>
      <c r="H64" s="2045"/>
      <c r="I64" s="2046"/>
      <c r="J64" s="905"/>
      <c r="K64" s="905"/>
      <c r="L64" s="905"/>
      <c r="M64" s="905"/>
      <c r="N64" s="905"/>
      <c r="O64" s="182"/>
      <c r="P64" s="182"/>
      <c r="Q64" s="182"/>
      <c r="R64" s="182"/>
      <c r="S64" s="182"/>
      <c r="T64" s="182"/>
    </row>
    <row r="65" spans="1:17" ht="24.95" customHeight="1" x14ac:dyDescent="0.35">
      <c r="A65" s="182"/>
      <c r="B65" s="1048"/>
      <c r="C65" s="1048"/>
      <c r="D65" s="1049"/>
      <c r="E65" s="1050">
        <v>0.2</v>
      </c>
      <c r="F65" s="1050">
        <v>0.4</v>
      </c>
      <c r="G65" s="1050">
        <v>0.6</v>
      </c>
      <c r="H65" s="1050">
        <v>0.8</v>
      </c>
      <c r="I65" s="1051">
        <v>1</v>
      </c>
      <c r="J65" s="905"/>
      <c r="K65" s="905"/>
      <c r="L65" s="905"/>
      <c r="M65" s="905"/>
      <c r="N65" s="905"/>
      <c r="O65" s="182"/>
      <c r="P65" s="182"/>
      <c r="Q65" s="182"/>
    </row>
    <row r="66" spans="1:17" ht="24.95" customHeight="1" x14ac:dyDescent="0.35">
      <c r="A66" s="182"/>
      <c r="B66" s="1048"/>
      <c r="C66" s="1048"/>
      <c r="D66" s="1052"/>
      <c r="E66" s="1053" t="s">
        <v>243</v>
      </c>
      <c r="F66" s="1053" t="s">
        <v>161</v>
      </c>
      <c r="G66" s="1053" t="s">
        <v>201</v>
      </c>
      <c r="H66" s="1053" t="s">
        <v>244</v>
      </c>
      <c r="I66" s="1054" t="s">
        <v>239</v>
      </c>
      <c r="J66" s="905"/>
      <c r="K66" s="905"/>
      <c r="L66" s="905"/>
      <c r="M66" s="905"/>
      <c r="N66" s="905"/>
      <c r="O66" s="182"/>
      <c r="P66" s="182"/>
      <c r="Q66" s="182"/>
    </row>
    <row r="67" spans="1:17" ht="24.95" customHeight="1" x14ac:dyDescent="0.35">
      <c r="A67" s="182"/>
      <c r="B67" s="2047" t="s">
        <v>217</v>
      </c>
      <c r="C67" s="1055">
        <v>1</v>
      </c>
      <c r="D67" s="1053" t="s">
        <v>237</v>
      </c>
      <c r="E67" s="1056" t="s">
        <v>245</v>
      </c>
      <c r="F67" s="1056" t="s">
        <v>245</v>
      </c>
      <c r="G67" s="1056" t="s">
        <v>245</v>
      </c>
      <c r="H67" s="1056" t="s">
        <v>245</v>
      </c>
      <c r="I67" s="1057" t="s">
        <v>246</v>
      </c>
      <c r="J67" s="905"/>
      <c r="K67" s="905"/>
      <c r="L67" s="905"/>
      <c r="M67" s="905"/>
      <c r="N67" s="905"/>
      <c r="O67" s="182"/>
      <c r="P67" s="182"/>
      <c r="Q67" s="182"/>
    </row>
    <row r="68" spans="1:17" ht="24.95" customHeight="1" x14ac:dyDescent="0.35">
      <c r="A68" s="182"/>
      <c r="B68" s="2047"/>
      <c r="C68" s="1055">
        <v>0.8</v>
      </c>
      <c r="D68" s="1053" t="s">
        <v>233</v>
      </c>
      <c r="E68" s="1058" t="s">
        <v>201</v>
      </c>
      <c r="F68" s="1058" t="s">
        <v>201</v>
      </c>
      <c r="G68" s="1056" t="s">
        <v>245</v>
      </c>
      <c r="H68" s="1056" t="s">
        <v>245</v>
      </c>
      <c r="I68" s="1057" t="s">
        <v>246</v>
      </c>
      <c r="J68" s="905"/>
      <c r="K68" s="905"/>
      <c r="L68" s="905"/>
      <c r="M68" s="905"/>
      <c r="N68" s="905"/>
      <c r="O68" s="182"/>
      <c r="P68" s="182"/>
      <c r="Q68" s="182"/>
    </row>
    <row r="69" spans="1:17" ht="24.95" customHeight="1" x14ac:dyDescent="0.35">
      <c r="A69" s="182"/>
      <c r="B69" s="2047"/>
      <c r="C69" s="1055">
        <v>0.6</v>
      </c>
      <c r="D69" s="1053" t="s">
        <v>229</v>
      </c>
      <c r="E69" s="1058" t="s">
        <v>201</v>
      </c>
      <c r="F69" s="1058" t="s">
        <v>201</v>
      </c>
      <c r="G69" s="1058" t="s">
        <v>201</v>
      </c>
      <c r="H69" s="1056" t="s">
        <v>245</v>
      </c>
      <c r="I69" s="1057" t="s">
        <v>246</v>
      </c>
      <c r="J69" s="905"/>
      <c r="K69" s="905"/>
      <c r="L69" s="905"/>
      <c r="M69" s="905"/>
      <c r="N69" s="905"/>
      <c r="O69" s="182"/>
      <c r="P69" s="182"/>
      <c r="Q69" s="182"/>
    </row>
    <row r="70" spans="1:17" ht="24.95" customHeight="1" x14ac:dyDescent="0.35">
      <c r="A70" s="182"/>
      <c r="B70" s="2047"/>
      <c r="C70" s="1055">
        <v>0.4</v>
      </c>
      <c r="D70" s="1059" t="s">
        <v>227</v>
      </c>
      <c r="E70" s="1060" t="s">
        <v>176</v>
      </c>
      <c r="F70" s="1058" t="s">
        <v>201</v>
      </c>
      <c r="G70" s="1058" t="s">
        <v>201</v>
      </c>
      <c r="H70" s="1056" t="s">
        <v>245</v>
      </c>
      <c r="I70" s="1061" t="s">
        <v>246</v>
      </c>
      <c r="J70" s="905"/>
      <c r="K70" s="905"/>
      <c r="L70" s="905"/>
      <c r="M70" s="905"/>
      <c r="N70" s="905"/>
      <c r="O70" s="182"/>
      <c r="P70" s="182"/>
      <c r="Q70" s="182"/>
    </row>
    <row r="71" spans="1:17" ht="73.5" customHeight="1" thickBot="1" x14ac:dyDescent="0.4">
      <c r="A71" s="182"/>
      <c r="B71" s="2048"/>
      <c r="C71" s="1062">
        <v>0.2</v>
      </c>
      <c r="D71" s="1063" t="s">
        <v>222</v>
      </c>
      <c r="E71" s="1064" t="s">
        <v>176</v>
      </c>
      <c r="F71" s="1064" t="s">
        <v>176</v>
      </c>
      <c r="G71" s="1065" t="s">
        <v>201</v>
      </c>
      <c r="H71" s="1066" t="s">
        <v>245</v>
      </c>
      <c r="I71" s="1067" t="s">
        <v>246</v>
      </c>
      <c r="J71" s="905"/>
      <c r="K71" s="905"/>
      <c r="L71" s="905"/>
      <c r="M71" s="905"/>
      <c r="N71" s="905"/>
      <c r="O71" s="182"/>
      <c r="P71" s="182"/>
      <c r="Q71" s="182"/>
    </row>
    <row r="72" spans="1:17" x14ac:dyDescent="0.2">
      <c r="A72" s="182"/>
      <c r="B72" s="182"/>
      <c r="C72" s="182"/>
      <c r="D72" s="182"/>
      <c r="E72" s="182"/>
      <c r="F72" s="182"/>
      <c r="G72" s="182"/>
      <c r="H72" s="182"/>
      <c r="I72" s="182"/>
      <c r="J72" s="182"/>
      <c r="K72" s="182"/>
      <c r="L72" s="182"/>
      <c r="M72" s="182"/>
      <c r="N72" s="182"/>
      <c r="O72" s="182"/>
      <c r="P72" s="182"/>
      <c r="Q72" s="182"/>
    </row>
    <row r="73" spans="1:17" x14ac:dyDescent="0.2">
      <c r="A73" s="182"/>
      <c r="B73" s="182"/>
      <c r="C73" s="182"/>
      <c r="D73" s="182"/>
      <c r="E73" s="182"/>
      <c r="F73" s="182"/>
      <c r="G73" s="182"/>
      <c r="H73" s="182"/>
      <c r="I73" s="182"/>
      <c r="J73" s="182"/>
      <c r="K73" s="182"/>
      <c r="L73" s="182"/>
      <c r="M73" s="182"/>
      <c r="N73" s="182"/>
      <c r="O73" s="182"/>
      <c r="P73" s="182"/>
      <c r="Q73" s="182"/>
    </row>
    <row r="74" spans="1:17" x14ac:dyDescent="0.2">
      <c r="B74" s="182"/>
      <c r="C74" s="182"/>
      <c r="D74" s="182"/>
      <c r="E74" s="182"/>
      <c r="F74" s="182"/>
      <c r="G74" s="182"/>
      <c r="H74" s="182"/>
      <c r="I74" s="182"/>
      <c r="J74" s="182"/>
      <c r="K74" s="182"/>
      <c r="L74" s="182"/>
      <c r="M74" s="182"/>
      <c r="N74" s="182"/>
      <c r="O74" s="182"/>
      <c r="P74" s="182"/>
      <c r="Q74" s="182"/>
    </row>
  </sheetData>
  <mergeCells count="157">
    <mergeCell ref="B51:F51"/>
    <mergeCell ref="E64:I64"/>
    <mergeCell ref="B67:B71"/>
    <mergeCell ref="G30:G31"/>
    <mergeCell ref="G32:G33"/>
    <mergeCell ref="AW34:AW36"/>
    <mergeCell ref="B37:H37"/>
    <mergeCell ref="U37:U38"/>
    <mergeCell ref="C38:H38"/>
    <mergeCell ref="AR29:AR33"/>
    <mergeCell ref="AS29:AS33"/>
    <mergeCell ref="AT29:AT33"/>
    <mergeCell ref="AU29:AU33"/>
    <mergeCell ref="AV29:AV33"/>
    <mergeCell ref="AW29:AW33"/>
    <mergeCell ref="Q29:Q33"/>
    <mergeCell ref="R29:R33"/>
    <mergeCell ref="S29:S33"/>
    <mergeCell ref="T29:T33"/>
    <mergeCell ref="U29:U33"/>
    <mergeCell ref="W29:W33"/>
    <mergeCell ref="AV26:AV28"/>
    <mergeCell ref="AW26:AW28"/>
    <mergeCell ref="W26:W28"/>
    <mergeCell ref="AR26:AR28"/>
    <mergeCell ref="AS26:AS28"/>
    <mergeCell ref="AT26:AT28"/>
    <mergeCell ref="B39:B42"/>
    <mergeCell ref="C39:H42"/>
    <mergeCell ref="C43:H43"/>
    <mergeCell ref="I29:I33"/>
    <mergeCell ref="J29:J33"/>
    <mergeCell ref="T26:T28"/>
    <mergeCell ref="U26:U28"/>
    <mergeCell ref="N26:N28"/>
    <mergeCell ref="O26:O28"/>
    <mergeCell ref="P26:P28"/>
    <mergeCell ref="Q26:Q28"/>
    <mergeCell ref="R26:R28"/>
    <mergeCell ref="S26:S28"/>
    <mergeCell ref="I26:I28"/>
    <mergeCell ref="J26:J28"/>
    <mergeCell ref="K26:K28"/>
    <mergeCell ref="L26:L28"/>
    <mergeCell ref="M26:M28"/>
    <mergeCell ref="K29:K33"/>
    <mergeCell ref="L29:L33"/>
    <mergeCell ref="M29:M33"/>
    <mergeCell ref="N29:N33"/>
    <mergeCell ref="O29:O33"/>
    <mergeCell ref="P29:P33"/>
    <mergeCell ref="AS24:AS25"/>
    <mergeCell ref="AT24:AT25"/>
    <mergeCell ref="AU24:AU25"/>
    <mergeCell ref="AV24:AV25"/>
    <mergeCell ref="AW24:AW25"/>
    <mergeCell ref="C26:C28"/>
    <mergeCell ref="D26:D28"/>
    <mergeCell ref="E26:E28"/>
    <mergeCell ref="F26:F28"/>
    <mergeCell ref="G26:G27"/>
    <mergeCell ref="R24:R25"/>
    <mergeCell ref="S24:S25"/>
    <mergeCell ref="T24:T25"/>
    <mergeCell ref="U24:U25"/>
    <mergeCell ref="W24:W25"/>
    <mergeCell ref="AR24:AR25"/>
    <mergeCell ref="L24:L25"/>
    <mergeCell ref="M24:M25"/>
    <mergeCell ref="N24:N25"/>
    <mergeCell ref="O24:O25"/>
    <mergeCell ref="P24:P25"/>
    <mergeCell ref="Q24:Q25"/>
    <mergeCell ref="H26:H28"/>
    <mergeCell ref="AU26:AU28"/>
    <mergeCell ref="AW19:AW22"/>
    <mergeCell ref="C23:AW23"/>
    <mergeCell ref="C24:C25"/>
    <mergeCell ref="D24:D25"/>
    <mergeCell ref="E24:E25"/>
    <mergeCell ref="F24:F25"/>
    <mergeCell ref="H24:H25"/>
    <mergeCell ref="I24:I25"/>
    <mergeCell ref="J24:J25"/>
    <mergeCell ref="K24:K25"/>
    <mergeCell ref="AQ19:AQ22"/>
    <mergeCell ref="AR19:AR22"/>
    <mergeCell ref="AS19:AS22"/>
    <mergeCell ref="AT19:AT22"/>
    <mergeCell ref="AU19:AU22"/>
    <mergeCell ref="AV19:AV22"/>
    <mergeCell ref="Q19:Q22"/>
    <mergeCell ref="R19:R22"/>
    <mergeCell ref="S19:S22"/>
    <mergeCell ref="T19:T22"/>
    <mergeCell ref="U19:U22"/>
    <mergeCell ref="W19:W22"/>
    <mergeCell ref="K19:K22"/>
    <mergeCell ref="L19:L22"/>
    <mergeCell ref="M19:M22"/>
    <mergeCell ref="N19:N22"/>
    <mergeCell ref="O19:O22"/>
    <mergeCell ref="P19:P22"/>
    <mergeCell ref="AF17:AJ17"/>
    <mergeCell ref="B19:B33"/>
    <mergeCell ref="C19:C22"/>
    <mergeCell ref="D19:D22"/>
    <mergeCell ref="E19:E22"/>
    <mergeCell ref="F19:F22"/>
    <mergeCell ref="G19:G22"/>
    <mergeCell ref="H19:H22"/>
    <mergeCell ref="I19:I22"/>
    <mergeCell ref="J19:J22"/>
    <mergeCell ref="B16:B18"/>
    <mergeCell ref="C16:C18"/>
    <mergeCell ref="D16:D18"/>
    <mergeCell ref="E16:G17"/>
    <mergeCell ref="H16:H18"/>
    <mergeCell ref="C29:C33"/>
    <mergeCell ref="D29:D33"/>
    <mergeCell ref="E29:E33"/>
    <mergeCell ref="F29:F33"/>
    <mergeCell ref="H29:H33"/>
    <mergeCell ref="AU16:AU18"/>
    <mergeCell ref="AV16:AV18"/>
    <mergeCell ref="AW16:AW18"/>
    <mergeCell ref="I17:L17"/>
    <mergeCell ref="M17:T17"/>
    <mergeCell ref="W17:W18"/>
    <mergeCell ref="X17:X18"/>
    <mergeCell ref="Y17:Y18"/>
    <mergeCell ref="Z17:Z18"/>
    <mergeCell ref="AA17:AA18"/>
    <mergeCell ref="U16:U18"/>
    <mergeCell ref="V16:V18"/>
    <mergeCell ref="W16:AJ16"/>
    <mergeCell ref="AK16:AR17"/>
    <mergeCell ref="AS16:AS18"/>
    <mergeCell ref="AT16:AT18"/>
    <mergeCell ref="AB17:AB18"/>
    <mergeCell ref="AC17:AC18"/>
    <mergeCell ref="AD17:AD18"/>
    <mergeCell ref="AE17:AE18"/>
    <mergeCell ref="I16:T16"/>
    <mergeCell ref="B13:E13"/>
    <mergeCell ref="F13:G13"/>
    <mergeCell ref="I13:J13"/>
    <mergeCell ref="L13:M13"/>
    <mergeCell ref="B14:E14"/>
    <mergeCell ref="F14:G14"/>
    <mergeCell ref="B7:C10"/>
    <mergeCell ref="D7:J8"/>
    <mergeCell ref="K7:N7"/>
    <mergeCell ref="K8:N8"/>
    <mergeCell ref="D9:J10"/>
    <mergeCell ref="K9:N9"/>
    <mergeCell ref="K10:N10"/>
  </mergeCells>
  <conditionalFormatting sqref="L24 L34:L36">
    <cfRule type="containsText" dxfId="617" priority="47" operator="containsText" text="MUY BAJA">
      <formula>NOT(ISERROR(SEARCH("MUY BAJA",L24)))</formula>
    </cfRule>
    <cfRule type="containsText" dxfId="616" priority="48" operator="containsText" text="MUY ALTA">
      <formula>NOT(ISERROR(SEARCH("MUY ALTA",L24)))</formula>
    </cfRule>
    <cfRule type="containsText" dxfId="615" priority="49" operator="containsText" text="MUY ALTA ">
      <formula>NOT(ISERROR(SEARCH("MUY ALTA ",L24)))</formula>
    </cfRule>
    <cfRule type="containsText" dxfId="614" priority="50" operator="containsText" text="ALTA">
      <formula>NOT(ISERROR(SEARCH("ALTA",L24)))</formula>
    </cfRule>
    <cfRule type="containsText" dxfId="613" priority="51" operator="containsText" text="BAJA">
      <formula>NOT(ISERROR(SEARCH("BAJA",L24)))</formula>
    </cfRule>
    <cfRule type="containsText" dxfId="612" priority="52" operator="containsText" text="MUY BAJA">
      <formula>NOT(ISERROR(SEARCH("MUY BAJA",L24)))</formula>
    </cfRule>
    <cfRule type="containsText" dxfId="611" priority="53" operator="containsText" text="MEDIA">
      <formula>NOT(ISERROR(SEARCH("MEDIA",L24)))</formula>
    </cfRule>
  </conditionalFormatting>
  <conditionalFormatting sqref="L26:L27 L29:L31">
    <cfRule type="containsText" dxfId="610" priority="96" operator="containsText" text="MUY BAJA">
      <formula>NOT(ISERROR(SEARCH("MUY BAJA",L26)))</formula>
    </cfRule>
    <cfRule type="containsText" dxfId="609" priority="97" operator="containsText" text="MUY ALTA">
      <formula>NOT(ISERROR(SEARCH("MUY ALTA",L26)))</formula>
    </cfRule>
    <cfRule type="containsText" dxfId="608" priority="98" operator="containsText" text="MUY ALTA ">
      <formula>NOT(ISERROR(SEARCH("MUY ALTA ",L26)))</formula>
    </cfRule>
    <cfRule type="containsText" dxfId="607" priority="99" operator="containsText" text="ALTA">
      <formula>NOT(ISERROR(SEARCH("ALTA",L26)))</formula>
    </cfRule>
    <cfRule type="containsText" dxfId="606" priority="100" operator="containsText" text="BAJA">
      <formula>NOT(ISERROR(SEARCH("BAJA",L26)))</formula>
    </cfRule>
    <cfRule type="containsText" dxfId="605" priority="101" operator="containsText" text="MUY BAJA">
      <formula>NOT(ISERROR(SEARCH("MUY BAJA",L26)))</formula>
    </cfRule>
    <cfRule type="containsText" dxfId="604" priority="102" operator="containsText" text="MEDIA">
      <formula>NOT(ISERROR(SEARCH("MEDIA",L26)))</formula>
    </cfRule>
  </conditionalFormatting>
  <conditionalFormatting sqref="R24 O26:O27 R26:R27 O29:O31 R29:R31 O34:O36 R34:R36">
    <cfRule type="containsBlanks" dxfId="603" priority="84">
      <formula>LEN(TRIM(O24))=0</formula>
    </cfRule>
    <cfRule type="containsText" dxfId="602" priority="90" operator="containsText" text="CATASTRÓFICO">
      <formula>NOT(ISERROR(SEARCH("CATASTRÓFICO",O24)))</formula>
    </cfRule>
    <cfRule type="containsText" dxfId="601" priority="91" operator="containsText" text="CATASTROFICO">
      <formula>NOT(ISERROR(SEARCH("CATASTROFICO",O24)))</formula>
    </cfRule>
    <cfRule type="containsText" dxfId="600" priority="92" operator="containsText" text="MAYOR">
      <formula>NOT(ISERROR(SEARCH("MAYOR",O24)))</formula>
    </cfRule>
    <cfRule type="containsText" dxfId="599" priority="93" operator="containsText" text="MODERADO">
      <formula>NOT(ISERROR(SEARCH("MODERADO",O24)))</formula>
    </cfRule>
    <cfRule type="containsText" dxfId="598" priority="94" operator="containsText" text="MENOR">
      <formula>NOT(ISERROR(SEARCH("MENOR",O24)))</formula>
    </cfRule>
    <cfRule type="containsText" dxfId="597" priority="95" operator="containsText" text="LEVE">
      <formula>NOT(ISERROR(SEARCH("LEVE",O24)))</formula>
    </cfRule>
  </conditionalFormatting>
  <conditionalFormatting sqref="T24 T26:T27 T29:T31 T34:T36">
    <cfRule type="containsText" dxfId="596" priority="85" operator="containsText" text="CATASTRÓFICO">
      <formula>NOT(ISERROR(SEARCH("CATASTRÓFICO",T24)))</formula>
    </cfRule>
    <cfRule type="containsText" dxfId="595" priority="86" operator="containsText" text="MAYOR">
      <formula>NOT(ISERROR(SEARCH("MAYOR",T24)))</formula>
    </cfRule>
    <cfRule type="containsText" dxfId="594" priority="87" operator="containsText" text="MODERADO">
      <formula>NOT(ISERROR(SEARCH("MODERADO",T24)))</formula>
    </cfRule>
    <cfRule type="containsText" dxfId="593" priority="88" operator="containsText" text="MENOR">
      <formula>NOT(ISERROR(SEARCH("MENOR",T24)))</formula>
    </cfRule>
    <cfRule type="containsText" dxfId="592" priority="89" operator="containsText" text="LEVE">
      <formula>NOT(ISERROR(SEARCH("LEVE",T24)))</formula>
    </cfRule>
  </conditionalFormatting>
  <conditionalFormatting sqref="U24">
    <cfRule type="containsText" dxfId="591" priority="68" operator="containsText" text="EXTREMO">
      <formula>NOT(ISERROR(SEARCH("EXTREMO",U24)))</formula>
    </cfRule>
    <cfRule type="containsText" dxfId="590" priority="69" operator="containsText" text="ALTO">
      <formula>NOT(ISERROR(SEARCH("ALTO",U24)))</formula>
    </cfRule>
    <cfRule type="containsText" dxfId="589" priority="70" operator="containsText" text="MODERADO">
      <formula>NOT(ISERROR(SEARCH("MODERADO",U24)))</formula>
    </cfRule>
    <cfRule type="containsText" dxfId="588" priority="71" operator="containsText" text="BAJO">
      <formula>NOT(ISERROR(SEARCH("BAJO",U24)))</formula>
    </cfRule>
    <cfRule type="containsText" dxfId="587" priority="72" operator="containsText" text="BAJO">
      <formula>NOT(ISERROR(SEARCH("BAJO",U24)))</formula>
    </cfRule>
  </conditionalFormatting>
  <conditionalFormatting sqref="U26:U27 U29:U31 AQ26">
    <cfRule type="containsText" dxfId="586" priority="73" operator="containsText" text="EXTREMO">
      <formula>NOT(ISERROR(SEARCH("EXTREMO",U26)))</formula>
    </cfRule>
    <cfRule type="containsText" dxfId="585" priority="74" operator="containsText" text="ALTO">
      <formula>NOT(ISERROR(SEARCH("ALTO",U26)))</formula>
    </cfRule>
    <cfRule type="containsText" dxfId="584" priority="75" operator="containsText" text="MODERADO">
      <formula>NOT(ISERROR(SEARCH("MODERADO",U26)))</formula>
    </cfRule>
    <cfRule type="containsText" dxfId="583" priority="76" operator="containsText" text="BAJO">
      <formula>NOT(ISERROR(SEARCH("BAJO",U26)))</formula>
    </cfRule>
    <cfRule type="containsText" dxfId="582" priority="77" operator="containsText" text="BAJO">
      <formula>NOT(ISERROR(SEARCH("BAJO",U26)))</formula>
    </cfRule>
  </conditionalFormatting>
  <conditionalFormatting sqref="U37">
    <cfRule type="containsText" dxfId="581" priority="63" operator="containsText" text="EXTREMO">
      <formula>NOT(ISERROR(SEARCH("EXTREMO",U37)))</formula>
    </cfRule>
    <cfRule type="containsText" dxfId="580" priority="64" operator="containsText" text="ALTO">
      <formula>NOT(ISERROR(SEARCH("ALTO",U37)))</formula>
    </cfRule>
    <cfRule type="containsText" dxfId="579" priority="65" operator="containsText" text="MODERADO">
      <formula>NOT(ISERROR(SEARCH("MODERADO",U37)))</formula>
    </cfRule>
    <cfRule type="containsText" dxfId="578" priority="66" operator="containsText" text="BAJO">
      <formula>NOT(ISERROR(SEARCH("BAJO",U37)))</formula>
    </cfRule>
    <cfRule type="containsText" dxfId="577" priority="67" operator="containsText" text="BAJO">
      <formula>NOT(ISERROR(SEARCH("BAJO",U37)))</formula>
    </cfRule>
  </conditionalFormatting>
  <conditionalFormatting sqref="AM24:AM33">
    <cfRule type="containsText" dxfId="576" priority="78" operator="containsText" text="MUY ALTA ">
      <formula>NOT(ISERROR(SEARCH("MUY ALTA ",AM24)))</formula>
    </cfRule>
    <cfRule type="containsText" dxfId="575" priority="79" operator="containsText" text="ALTA">
      <formula>NOT(ISERROR(SEARCH("ALTA",AM24)))</formula>
    </cfRule>
    <cfRule type="containsText" dxfId="574" priority="80" operator="containsText" text="MEDIA">
      <formula>NOT(ISERROR(SEARCH("MEDIA",AM24)))</formula>
    </cfRule>
    <cfRule type="containsText" dxfId="573" priority="81" operator="containsText" text="BAJA">
      <formula>NOT(ISERROR(SEARCH("BAJA",AM24)))</formula>
    </cfRule>
    <cfRule type="containsText" dxfId="572" priority="82" operator="containsText" text="MUY BAJA">
      <formula>NOT(ISERROR(SEARCH("MUY BAJA",AM24)))</formula>
    </cfRule>
    <cfRule type="containsText" dxfId="571" priority="83" operator="containsText" text="MUY BAJA ">
      <formula>NOT(ISERROR(SEARCH("MUY BAJA ",AM24)))</formula>
    </cfRule>
  </conditionalFormatting>
  <conditionalFormatting sqref="AM24:AM33">
    <cfRule type="containsText" dxfId="570" priority="61" operator="containsText" text="MUY BAJA">
      <formula>NOT(ISERROR(SEARCH("MUY BAJA",AM24)))</formula>
    </cfRule>
  </conditionalFormatting>
  <conditionalFormatting sqref="AM26:AM33">
    <cfRule type="containsText" dxfId="569" priority="62" operator="containsText" text="MUY BAJA ">
      <formula>NOT(ISERROR(SEARCH("MUY BAJA ",AM26)))</formula>
    </cfRule>
  </conditionalFormatting>
  <conditionalFormatting sqref="AN24:AO33">
    <cfRule type="containsText" dxfId="568" priority="54" operator="containsText" text="MENOR">
      <formula>NOT(ISERROR(SEARCH("MENOR",AN24)))</formula>
    </cfRule>
    <cfRule type="containsText" dxfId="567" priority="55" operator="containsText" text="MENOR">
      <formula>NOT(ISERROR(SEARCH("MENOR",AN24)))</formula>
    </cfRule>
    <cfRule type="containsText" dxfId="566" priority="56" operator="containsText" text="CATASTRÓFICO">
      <formula>NOT(ISERROR(SEARCH("CATASTRÓFICO",AN24)))</formula>
    </cfRule>
    <cfRule type="containsText" dxfId="565" priority="57" operator="containsText" text="MAYOR">
      <formula>NOT(ISERROR(SEARCH("MAYOR",AN24)))</formula>
    </cfRule>
    <cfRule type="containsText" dxfId="564" priority="58" operator="containsText" text="MODERADO">
      <formula>NOT(ISERROR(SEARCH("MODERADO",AN24)))</formula>
    </cfRule>
    <cfRule type="containsText" dxfId="563" priority="59" operator="containsText" text="MENOR ">
      <formula>NOT(ISERROR(SEARCH("MENOR ",AN24)))</formula>
    </cfRule>
    <cfRule type="containsText" dxfId="562" priority="60" operator="containsText" text="LEVE">
      <formula>NOT(ISERROR(SEARCH("LEVE",AN24)))</formula>
    </cfRule>
  </conditionalFormatting>
  <conditionalFormatting sqref="O24">
    <cfRule type="containsText" dxfId="561" priority="40" operator="containsText" text="MUY BAJA">
      <formula>NOT(ISERROR(SEARCH("MUY BAJA",O24)))</formula>
    </cfRule>
    <cfRule type="containsText" dxfId="560" priority="41" operator="containsText" text="MUY ALTA">
      <formula>NOT(ISERROR(SEARCH("MUY ALTA",O24)))</formula>
    </cfRule>
    <cfRule type="containsText" dxfId="559" priority="42" operator="containsText" text="MUY ALTA ">
      <formula>NOT(ISERROR(SEARCH("MUY ALTA ",O24)))</formula>
    </cfRule>
    <cfRule type="containsText" dxfId="558" priority="43" operator="containsText" text="ALTA">
      <formula>NOT(ISERROR(SEARCH("ALTA",O24)))</formula>
    </cfRule>
    <cfRule type="containsText" dxfId="557" priority="44" operator="containsText" text="BAJA">
      <formula>NOT(ISERROR(SEARCH("BAJA",O24)))</formula>
    </cfRule>
    <cfRule type="containsText" dxfId="556" priority="45" operator="containsText" text="MUY BAJA">
      <formula>NOT(ISERROR(SEARCH("MUY BAJA",O24)))</formula>
    </cfRule>
    <cfRule type="containsText" dxfId="555" priority="46" operator="containsText" text="MEDIA">
      <formula>NOT(ISERROR(SEARCH("MEDIA",O24)))</formula>
    </cfRule>
  </conditionalFormatting>
  <conditionalFormatting sqref="L19:L22">
    <cfRule type="containsText" dxfId="554" priority="33" operator="containsText" text="MUY BAJA">
      <formula>NOT(ISERROR(SEARCH("MUY BAJA",L19)))</formula>
    </cfRule>
    <cfRule type="containsText" dxfId="553" priority="34" operator="containsText" text="MUY ALTA">
      <formula>NOT(ISERROR(SEARCH("MUY ALTA",L19)))</formula>
    </cfRule>
    <cfRule type="containsText" dxfId="552" priority="35" operator="containsText" text="MUY ALTA ">
      <formula>NOT(ISERROR(SEARCH("MUY ALTA ",L19)))</formula>
    </cfRule>
    <cfRule type="containsText" dxfId="551" priority="36" operator="containsText" text="ALTA">
      <formula>NOT(ISERROR(SEARCH("ALTA",L19)))</formula>
    </cfRule>
    <cfRule type="containsText" dxfId="550" priority="37" operator="containsText" text="BAJA">
      <formula>NOT(ISERROR(SEARCH("BAJA",L19)))</formula>
    </cfRule>
    <cfRule type="containsText" dxfId="549" priority="38" operator="containsText" text="MUY BAJA">
      <formula>NOT(ISERROR(SEARCH("MUY BAJA",L19)))</formula>
    </cfRule>
    <cfRule type="containsText" dxfId="548" priority="39" operator="containsText" text="MEDIA">
      <formula>NOT(ISERROR(SEARCH("MEDIA",L19)))</formula>
    </cfRule>
  </conditionalFormatting>
  <conditionalFormatting sqref="O19:O22 R19:R22">
    <cfRule type="containsText" dxfId="547" priority="27" operator="containsText" text="CATASTRÓFICO">
      <formula>NOT(ISERROR(SEARCH("CATASTRÓFICO",O19)))</formula>
    </cfRule>
    <cfRule type="containsText" dxfId="546" priority="28" operator="containsText" text="CATASTROFICO">
      <formula>NOT(ISERROR(SEARCH("CATASTROFICO",O19)))</formula>
    </cfRule>
    <cfRule type="containsText" dxfId="545" priority="29" operator="containsText" text="MAYOR">
      <formula>NOT(ISERROR(SEARCH("MAYOR",O19)))</formula>
    </cfRule>
    <cfRule type="containsText" dxfId="544" priority="30" operator="containsText" text="MODERADO">
      <formula>NOT(ISERROR(SEARCH("MODERADO",O19)))</formula>
    </cfRule>
    <cfRule type="containsText" dxfId="543" priority="31" operator="containsText" text="MENOR">
      <formula>NOT(ISERROR(SEARCH("MENOR",O19)))</formula>
    </cfRule>
    <cfRule type="containsText" dxfId="542" priority="32" operator="containsText" text="LEVE">
      <formula>NOT(ISERROR(SEARCH("LEVE",O19)))</formula>
    </cfRule>
  </conditionalFormatting>
  <conditionalFormatting sqref="T19:T22">
    <cfRule type="containsText" dxfId="541" priority="22" operator="containsText" text="CATASTRÓFICO">
      <formula>NOT(ISERROR(SEARCH("CATASTRÓFICO",T19)))</formula>
    </cfRule>
    <cfRule type="containsText" dxfId="540" priority="23" operator="containsText" text="MAYOR">
      <formula>NOT(ISERROR(SEARCH("MAYOR",T19)))</formula>
    </cfRule>
    <cfRule type="containsText" dxfId="539" priority="24" operator="containsText" text="MODERADO">
      <formula>NOT(ISERROR(SEARCH("MODERADO",T19)))</formula>
    </cfRule>
    <cfRule type="containsText" dxfId="538" priority="25" operator="containsText" text="MENOR">
      <formula>NOT(ISERROR(SEARCH("MENOR",T19)))</formula>
    </cfRule>
    <cfRule type="containsText" dxfId="537" priority="26" operator="containsText" text="LEVE">
      <formula>NOT(ISERROR(SEARCH("LEVE",T19)))</formula>
    </cfRule>
  </conditionalFormatting>
  <conditionalFormatting sqref="O19:O22 R19:R22">
    <cfRule type="containsBlanks" dxfId="536" priority="21">
      <formula>LEN(TRIM(O19))=0</formula>
    </cfRule>
  </conditionalFormatting>
  <conditionalFormatting sqref="AM19:AM22">
    <cfRule type="containsText" dxfId="535" priority="15" operator="containsText" text="MUY ALTA ">
      <formula>NOT(ISERROR(SEARCH("MUY ALTA ",AM19)))</formula>
    </cfRule>
    <cfRule type="containsText" dxfId="534" priority="16" operator="containsText" text="ALTA">
      <formula>NOT(ISERROR(SEARCH("ALTA",AM19)))</formula>
    </cfRule>
    <cfRule type="containsText" dxfId="533" priority="17" operator="containsText" text="MEDIA">
      <formula>NOT(ISERROR(SEARCH("MEDIA",AM19)))</formula>
    </cfRule>
    <cfRule type="containsText" dxfId="532" priority="18" operator="containsText" text="BAJA">
      <formula>NOT(ISERROR(SEARCH("BAJA",AM19)))</formula>
    </cfRule>
    <cfRule type="containsText" dxfId="531" priority="19" operator="containsText" text="MUY BAJA">
      <formula>NOT(ISERROR(SEARCH("MUY BAJA",AM19)))</formula>
    </cfRule>
    <cfRule type="containsText" dxfId="530" priority="20" operator="containsText" text="MUY BAJA ">
      <formula>NOT(ISERROR(SEARCH("MUY BAJA ",AM19)))</formula>
    </cfRule>
  </conditionalFormatting>
  <conditionalFormatting sqref="AM19:AM22">
    <cfRule type="containsText" dxfId="529" priority="14" operator="containsText" text="MUY BAJA ">
      <formula>NOT(ISERROR(SEARCH("MUY BAJA ",AM19)))</formula>
    </cfRule>
  </conditionalFormatting>
  <conditionalFormatting sqref="AM19:AM22">
    <cfRule type="containsText" dxfId="528" priority="13" operator="containsText" text="MUY BAJA">
      <formula>NOT(ISERROR(SEARCH("MUY BAJA",AM19)))</formula>
    </cfRule>
  </conditionalFormatting>
  <conditionalFormatting sqref="AN19:AO22">
    <cfRule type="containsText" dxfId="527" priority="8" operator="containsText" text="CATASTRÓFICO">
      <formula>NOT(ISERROR(SEARCH("CATASTRÓFICO",AN19)))</formula>
    </cfRule>
    <cfRule type="containsText" dxfId="526" priority="9" operator="containsText" text="MAYOR">
      <formula>NOT(ISERROR(SEARCH("MAYOR",AN19)))</formula>
    </cfRule>
    <cfRule type="containsText" dxfId="525" priority="10" operator="containsText" text="MODERADO">
      <formula>NOT(ISERROR(SEARCH("MODERADO",AN19)))</formula>
    </cfRule>
    <cfRule type="containsText" dxfId="524" priority="11" operator="containsText" text="MENOR ">
      <formula>NOT(ISERROR(SEARCH("MENOR ",AN19)))</formula>
    </cfRule>
    <cfRule type="containsText" dxfId="523" priority="12" operator="containsText" text="LEVE">
      <formula>NOT(ISERROR(SEARCH("LEVE",AN19)))</formula>
    </cfRule>
  </conditionalFormatting>
  <conditionalFormatting sqref="U19:U22">
    <cfRule type="containsText" dxfId="522" priority="3" operator="containsText" text="EXTREMO">
      <formula>NOT(ISERROR(SEARCH("EXTREMO",U19)))</formula>
    </cfRule>
    <cfRule type="containsText" dxfId="521" priority="4" operator="containsText" text="ALTO">
      <formula>NOT(ISERROR(SEARCH("ALTO",U19)))</formula>
    </cfRule>
    <cfRule type="containsText" dxfId="520" priority="5" operator="containsText" text="MODERADO">
      <formula>NOT(ISERROR(SEARCH("MODERADO",U19)))</formula>
    </cfRule>
    <cfRule type="containsText" dxfId="519" priority="6" operator="containsText" text="BAJO">
      <formula>NOT(ISERROR(SEARCH("BAJO",U19)))</formula>
    </cfRule>
    <cfRule type="containsText" dxfId="518" priority="7" operator="containsText" text="BAJO">
      <formula>NOT(ISERROR(SEARCH("BAJO",U19)))</formula>
    </cfRule>
  </conditionalFormatting>
  <conditionalFormatting sqref="AN19:AO22">
    <cfRule type="containsText" dxfId="517" priority="1" operator="containsText" text="MENOR">
      <formula>NOT(ISERROR(SEARCH("MENOR",AN19)))</formula>
    </cfRule>
    <cfRule type="containsText" dxfId="516" priority="2" operator="containsText" text="MENOR">
      <formula>NOT(ISERROR(SEARCH("MENOR",AN19)))</formula>
    </cfRule>
  </conditionalFormatting>
  <dataValidations count="6">
    <dataValidation type="list" allowBlank="1" showInputMessage="1" showErrorMessage="1" sqref="P19:P22">
      <formula1>$N$51:$N$56</formula1>
    </dataValidation>
    <dataValidation type="list" allowBlank="1" showInputMessage="1" showErrorMessage="1" sqref="M19:M22">
      <formula1>$M$51:$M$56</formula1>
    </dataValidation>
    <dataValidation type="list" allowBlank="1" showInputMessage="1" showErrorMessage="1" sqref="J19:J22">
      <formula1>$C$51:$C$55</formula1>
    </dataValidation>
    <dataValidation type="list" allowBlank="1" showInputMessage="1" showErrorMessage="1" sqref="J24 J26:J27 J29:J31">
      <formula1>$C$54:$C$58</formula1>
    </dataValidation>
    <dataValidation type="list" allowBlank="1" showInputMessage="1" showErrorMessage="1" sqref="P24 P26:P27 P29:P31 P34:P36">
      <formula1>$N$54:$N$59</formula1>
    </dataValidation>
    <dataValidation type="list" allowBlank="1" showInputMessage="1" showErrorMessage="1" sqref="M24 M26:M27 M29:M31 M34:M36">
      <formula1>$M$54:$M$59</formula1>
    </dataValidation>
  </dataValidations>
  <pageMargins left="0.7" right="0.7" top="0.75" bottom="0.75" header="0.3" footer="0.3"/>
  <pageSetup scale="11" orientation="portrait" r:id="rId1"/>
  <colBreaks count="3" manualBreakCount="3">
    <brk id="20" max="61" man="1"/>
    <brk id="31" max="1048575" man="1"/>
    <brk id="36" max="61"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'C:\Users\sebastian\Downloads\[Mapa De Riesgos De Gestión Tic V3.xlsx]FORMULAS '!#REF!</xm:f>
          </x14:formula1>
          <xm:sqref>AR19:AR22</xm:sqref>
        </x14:dataValidation>
        <x14:dataValidation type="list" allowBlank="1" showInputMessage="1" showErrorMessage="1">
          <x14:formula1>
            <xm:f>'C:\Users\sebastian\Downloads\[Mapa De Riesgos De Gestión Tic V3.xlsx]FORMULAS '!#REF!</xm:f>
          </x14:formula1>
          <xm:sqref>AJ19:AJ22</xm:sqref>
        </x14:dataValidation>
        <x14:dataValidation type="list" allowBlank="1" showInputMessage="1" showErrorMessage="1">
          <x14:formula1>
            <xm:f>'C:\Users\sebastian\Downloads\[Mapa De Riesgos De Gestión Tic V3.xlsx]FORMULAS '!#REF!</xm:f>
          </x14:formula1>
          <xm:sqref>AI19:AI22</xm:sqref>
        </x14:dataValidation>
        <x14:dataValidation type="list" allowBlank="1" showInputMessage="1" showErrorMessage="1">
          <x14:formula1>
            <xm:f>'C:\Users\sebastian\Downloads\[Mapa De Riesgos De Gestión Tic V3.xlsx]FORMULAS '!#REF!</xm:f>
          </x14:formula1>
          <xm:sqref>AH19:AH22</xm:sqref>
        </x14:dataValidation>
        <x14:dataValidation type="list" allowBlank="1" showInputMessage="1" showErrorMessage="1">
          <x14:formula1>
            <xm:f>'C:\Users\sebastian\Downloads\[Mapa De Riesgos De Gestión Tic V3.xlsx]FORMULAS '!#REF!</xm:f>
          </x14:formula1>
          <xm:sqref>AF19:AF22</xm:sqref>
        </x14:dataValidation>
        <x14:dataValidation type="list" allowBlank="1" showInputMessage="1" showErrorMessage="1">
          <x14:formula1>
            <xm:f>'C:\Users\sebastian\Downloads\[Mapa De Riesgos De Gestión Tic V3.xlsx]FORMULAS '!#REF!</xm:f>
          </x14:formula1>
          <xm:sqref>AD19:AD22</xm:sqref>
        </x14:dataValidation>
        <x14:dataValidation type="list" allowBlank="1" showInputMessage="1" showErrorMessage="1">
          <x14:formula1>
            <xm:f>'C:\Users\sebastian\Downloads\[Mapa De Riesgos De Gestión Tic V3.xlsx]FORMULAS '!#REF!</xm:f>
          </x14:formula1>
          <xm:sqref>H19:H22</xm:sqref>
        </x14:dataValidation>
        <x14:dataValidation type="list" allowBlank="1" showInputMessage="1" showErrorMessage="1">
          <x14:formula1>
            <xm:f>'C:\Users\sebastian\Downloads\[Mapa De Riesgos De Gestión Tic V3.xlsx]FORMULAS '!#REF!</xm:f>
          </x14:formula1>
          <xm:sqref>E19</xm:sqref>
        </x14:dataValidation>
        <x14:dataValidation type="list" allowBlank="1" showInputMessage="1" showErrorMessage="1">
          <x14:formula1>
            <xm:f>'C:\Users\sebastian\Downloads\[Mapa De Riesgos De Gestión Tic V3.xlsx]FORMULAS '!#REF!</xm:f>
          </x14:formula1>
          <xm:sqref>C19</xm:sqref>
        </x14:dataValidation>
        <x14:dataValidation type="list" allowBlank="1" showInputMessage="1" showErrorMessage="1">
          <x14:formula1>
            <xm:f>'C:\Users\sebastian\Downloads\DOCUMENTOS  BOMBEROS\contextos elaborados\FINALES\MAPAS RIESGOS GESTION -FISCAL- CORRUPCIÓN\TIC Y COMUNICACIONES\[MATRIZ RIESGOS GESTION 2025 TIC 29 julio  31 de julio .xlsx]FORMULAS '!#REF!</xm:f>
          </x14:formula1>
          <xm:sqref>AD24:AD33 AR24 AR29:AR31 AR26:AR27 E24 E29:E31 E26:E27 E34:E36 C24 C29:C31 C26:C27 H24 AH24:AJ33 AF24:AF33 B34:C36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0"/>
  <sheetViews>
    <sheetView topLeftCell="A22" zoomScale="30" zoomScaleNormal="30" workbookViewId="0">
      <selection activeCell="K25" sqref="K25"/>
    </sheetView>
  </sheetViews>
  <sheetFormatPr baseColWidth="10" defaultColWidth="11" defaultRowHeight="14.25" x14ac:dyDescent="0.2"/>
  <cols>
    <col min="1" max="1" width="11" style="8"/>
    <col min="2" max="2" width="30.375" style="8" customWidth="1"/>
    <col min="3" max="3" width="16.125" style="8" customWidth="1"/>
    <col min="4" max="4" width="18.75" style="8" customWidth="1"/>
    <col min="5" max="5" width="26.5" style="8" customWidth="1"/>
    <col min="6" max="6" width="25.75" style="8" customWidth="1"/>
    <col min="7" max="7" width="23.3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19.375" style="8" customWidth="1"/>
    <col min="15" max="15" width="30.75" style="8" customWidth="1"/>
    <col min="16" max="16" width="37.625" style="8" customWidth="1"/>
    <col min="17" max="17" width="13" style="8" bestFit="1"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4" style="8" customWidth="1"/>
    <col min="26" max="26" width="67.25" style="8" customWidth="1"/>
    <col min="27" max="27" width="111.125" style="8" customWidth="1"/>
    <col min="28" max="28" width="48.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hidden="1" customWidth="1"/>
    <col min="39" max="39" width="18" style="8" customWidth="1"/>
    <col min="40" max="40" width="16.875" style="8" customWidth="1"/>
    <col min="41" max="41" width="19.125" style="8" hidden="1" customWidth="1"/>
    <col min="42" max="42" width="27.25" style="8" customWidth="1"/>
    <col min="43" max="43" width="24.625" style="8" customWidth="1"/>
    <col min="44" max="44" width="17" style="8" customWidth="1"/>
    <col min="45" max="45" width="34" style="8" customWidth="1"/>
    <col min="46" max="46" width="28.5" style="8" customWidth="1"/>
    <col min="47" max="47" width="17.625" style="8" customWidth="1"/>
    <col min="48" max="48" width="22" style="8" customWidth="1"/>
    <col min="49" max="49" width="59" style="8" customWidth="1"/>
    <col min="50" max="16384" width="11" style="8"/>
  </cols>
  <sheetData>
    <row r="2" spans="1:49" ht="26.25" x14ac:dyDescent="0.4">
      <c r="A2" s="182"/>
      <c r="B2" s="1545"/>
      <c r="C2" s="1545"/>
      <c r="D2" s="1545"/>
      <c r="E2" s="1545"/>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49" ht="26.25" x14ac:dyDescent="0.4">
      <c r="A3" s="182"/>
      <c r="B3" s="1201"/>
      <c r="C3" s="1201"/>
      <c r="D3" s="1201"/>
      <c r="E3" s="1201"/>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49" ht="26.25" x14ac:dyDescent="0.4">
      <c r="A4" s="182"/>
      <c r="B4" s="1201"/>
      <c r="C4" s="1201"/>
      <c r="D4" s="1201"/>
      <c r="E4" s="1201"/>
      <c r="F4" s="182"/>
      <c r="G4" s="182"/>
      <c r="H4" s="182"/>
      <c r="I4" s="182"/>
      <c r="J4" s="182"/>
      <c r="K4" s="182"/>
      <c r="L4" s="182"/>
      <c r="M4" s="182"/>
      <c r="N4" s="182"/>
      <c r="O4" s="182"/>
      <c r="P4" s="182"/>
      <c r="Q4" s="182"/>
      <c r="R4" s="182"/>
      <c r="S4" s="182"/>
      <c r="T4" s="182"/>
      <c r="U4" s="182"/>
      <c r="V4" s="182"/>
      <c r="W4" s="182"/>
      <c r="X4" s="182"/>
      <c r="Y4" s="182"/>
      <c r="Z4" s="182"/>
      <c r="AA4" s="182"/>
      <c r="AB4" s="182"/>
      <c r="AC4" s="182"/>
    </row>
    <row r="5" spans="1:49" ht="38.25" customHeight="1" x14ac:dyDescent="0.2">
      <c r="A5" s="182"/>
      <c r="B5" s="1546"/>
      <c r="C5" s="1394" t="s">
        <v>92</v>
      </c>
      <c r="D5" s="1395"/>
      <c r="E5" s="1395"/>
      <c r="F5" s="1549"/>
      <c r="G5" s="1551" t="s">
        <v>93</v>
      </c>
      <c r="H5" s="1551"/>
      <c r="I5" s="182"/>
      <c r="J5" s="182"/>
      <c r="K5" s="182"/>
      <c r="L5" s="182"/>
      <c r="M5" s="182"/>
      <c r="N5" s="182"/>
      <c r="O5" s="182"/>
      <c r="P5" s="182"/>
      <c r="Q5" s="182"/>
      <c r="R5" s="182"/>
      <c r="S5" s="182"/>
      <c r="T5" s="182"/>
      <c r="U5" s="182"/>
      <c r="V5" s="182"/>
      <c r="W5" s="182"/>
      <c r="X5" s="182"/>
      <c r="Y5" s="182"/>
      <c r="Z5" s="182"/>
      <c r="AA5" s="182"/>
      <c r="AB5" s="182"/>
      <c r="AC5" s="182"/>
    </row>
    <row r="6" spans="1:49" ht="45.75" customHeight="1" x14ac:dyDescent="0.2">
      <c r="A6" s="182"/>
      <c r="B6" s="1547"/>
      <c r="C6" s="1396"/>
      <c r="D6" s="1397"/>
      <c r="E6" s="1397"/>
      <c r="F6" s="1550"/>
      <c r="G6" s="1552" t="s">
        <v>94</v>
      </c>
      <c r="H6" s="1552"/>
      <c r="I6" s="182"/>
      <c r="J6" s="182"/>
      <c r="K6" s="182"/>
      <c r="L6" s="182"/>
      <c r="M6" s="182"/>
      <c r="N6" s="182"/>
      <c r="O6" s="182"/>
      <c r="P6" s="182"/>
      <c r="Q6" s="182"/>
      <c r="R6" s="182"/>
      <c r="S6" s="182"/>
      <c r="T6" s="182"/>
      <c r="U6" s="182"/>
      <c r="V6" s="182"/>
      <c r="W6" s="182"/>
      <c r="X6" s="182"/>
      <c r="Y6" s="182"/>
      <c r="Z6" s="182"/>
      <c r="AA6" s="182"/>
      <c r="AB6" s="182"/>
      <c r="AC6" s="182"/>
    </row>
    <row r="7" spans="1:49" ht="48" customHeight="1" x14ac:dyDescent="0.2">
      <c r="A7" s="182"/>
      <c r="B7" s="1547"/>
      <c r="C7" s="1394" t="s">
        <v>95</v>
      </c>
      <c r="D7" s="1395"/>
      <c r="E7" s="1395"/>
      <c r="F7" s="1549"/>
      <c r="G7" s="1552" t="s">
        <v>96</v>
      </c>
      <c r="H7" s="1552"/>
      <c r="I7" s="182"/>
      <c r="J7" s="182"/>
      <c r="K7" s="182"/>
      <c r="L7" s="182"/>
      <c r="M7" s="182"/>
      <c r="N7" s="182"/>
      <c r="O7" s="182"/>
      <c r="P7" s="182"/>
      <c r="Q7" s="182"/>
      <c r="R7" s="182"/>
      <c r="S7" s="182"/>
      <c r="T7" s="182"/>
      <c r="U7" s="182"/>
      <c r="V7" s="182"/>
      <c r="W7" s="182"/>
      <c r="X7" s="182"/>
      <c r="Y7" s="182"/>
      <c r="Z7" s="182"/>
      <c r="AA7" s="182"/>
      <c r="AB7" s="182"/>
      <c r="AC7" s="182"/>
    </row>
    <row r="8" spans="1:49" ht="65.25" customHeight="1" x14ac:dyDescent="0.2">
      <c r="A8" s="182"/>
      <c r="B8" s="1548"/>
      <c r="C8" s="1396"/>
      <c r="D8" s="1397"/>
      <c r="E8" s="1397"/>
      <c r="F8" s="1550"/>
      <c r="G8" s="1553" t="s">
        <v>97</v>
      </c>
      <c r="H8" s="1553"/>
      <c r="I8" s="182"/>
      <c r="J8" s="182"/>
      <c r="K8" s="182"/>
      <c r="L8" s="182"/>
      <c r="M8" s="182"/>
      <c r="N8" s="182"/>
      <c r="O8" s="182"/>
      <c r="P8" s="182"/>
      <c r="Q8" s="182"/>
      <c r="R8" s="182"/>
      <c r="S8" s="182"/>
      <c r="T8" s="182"/>
      <c r="U8" s="182"/>
      <c r="V8" s="182"/>
      <c r="W8" s="182"/>
      <c r="X8" s="182"/>
      <c r="Y8" s="182"/>
      <c r="Z8" s="182"/>
      <c r="AA8" s="182"/>
      <c r="AB8" s="182"/>
      <c r="AC8" s="182"/>
    </row>
    <row r="9" spans="1:49" ht="65.25" customHeight="1" x14ac:dyDescent="0.2">
      <c r="A9" s="182"/>
      <c r="B9" s="286"/>
      <c r="C9" s="455"/>
      <c r="D9" s="455"/>
      <c r="E9" s="455"/>
      <c r="F9" s="455"/>
      <c r="G9" s="1068"/>
      <c r="H9" s="1068"/>
      <c r="I9" s="182"/>
      <c r="J9" s="182"/>
      <c r="K9" s="182"/>
      <c r="L9" s="182"/>
      <c r="M9" s="182"/>
      <c r="N9" s="182"/>
      <c r="O9" s="182"/>
      <c r="P9" s="182"/>
      <c r="Q9" s="182"/>
      <c r="R9" s="182"/>
      <c r="S9" s="182"/>
      <c r="T9" s="182"/>
      <c r="U9" s="182"/>
      <c r="V9" s="182"/>
      <c r="W9" s="182"/>
      <c r="X9" s="182"/>
      <c r="Y9" s="182"/>
      <c r="Z9" s="182"/>
      <c r="AA9" s="182"/>
      <c r="AB9" s="182"/>
      <c r="AC9" s="182"/>
    </row>
    <row r="10" spans="1:49" ht="54.75" customHeight="1" thickBot="1" x14ac:dyDescent="0.25">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ht="66" customHeight="1" thickBot="1" x14ac:dyDescent="0.25">
      <c r="A11" s="182"/>
      <c r="B11" s="1675" t="s">
        <v>98</v>
      </c>
      <c r="C11" s="1679"/>
      <c r="D11" s="1679"/>
      <c r="E11" s="1676"/>
      <c r="F11" s="1675" t="s">
        <v>99</v>
      </c>
      <c r="G11" s="1676"/>
      <c r="H11" s="913"/>
      <c r="I11" s="1538"/>
      <c r="J11" s="1538"/>
      <c r="K11" s="913"/>
      <c r="L11" s="1539"/>
      <c r="M11" s="1539"/>
      <c r="N11" s="913"/>
      <c r="O11" s="398"/>
      <c r="P11" s="182"/>
      <c r="Q11" s="182"/>
      <c r="R11" s="182"/>
      <c r="S11" s="182"/>
      <c r="T11" s="182"/>
      <c r="U11" s="182"/>
      <c r="V11" s="182"/>
      <c r="W11" s="182"/>
      <c r="X11" s="182"/>
      <c r="Y11" s="182"/>
      <c r="Z11" s="182"/>
      <c r="AA11" s="182"/>
      <c r="AB11" s="182"/>
      <c r="AC11" s="182"/>
    </row>
    <row r="12" spans="1:49" ht="37.5" customHeight="1" thickBot="1" x14ac:dyDescent="0.25">
      <c r="A12" s="182"/>
      <c r="B12" s="1680" t="s">
        <v>1000</v>
      </c>
      <c r="C12" s="1681"/>
      <c r="D12" s="1681"/>
      <c r="E12" s="1682"/>
      <c r="F12" s="1677">
        <v>2</v>
      </c>
      <c r="G12" s="1678"/>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49" ht="57" customHeight="1" thickBot="1" x14ac:dyDescent="0.25">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49" ht="28.5" customHeight="1" thickBot="1" x14ac:dyDescent="0.25">
      <c r="A14" s="182"/>
      <c r="B14" s="1402" t="s">
        <v>100</v>
      </c>
      <c r="C14" s="1404" t="s">
        <v>101</v>
      </c>
      <c r="D14" s="1402" t="s">
        <v>102</v>
      </c>
      <c r="E14" s="1406" t="s">
        <v>103</v>
      </c>
      <c r="F14" s="1407"/>
      <c r="G14" s="1408"/>
      <c r="H14" s="1454" t="s">
        <v>104</v>
      </c>
      <c r="I14" s="1415" t="s">
        <v>105</v>
      </c>
      <c r="J14" s="1416"/>
      <c r="K14" s="1416"/>
      <c r="L14" s="1416"/>
      <c r="M14" s="1416"/>
      <c r="N14" s="1416"/>
      <c r="O14" s="1416"/>
      <c r="P14" s="1416"/>
      <c r="Q14" s="1416"/>
      <c r="R14" s="1416"/>
      <c r="S14" s="1416"/>
      <c r="T14" s="1417"/>
      <c r="U14" s="1420" t="s">
        <v>106</v>
      </c>
      <c r="V14" s="1699" t="s">
        <v>107</v>
      </c>
      <c r="W14" s="1691" t="s">
        <v>108</v>
      </c>
      <c r="X14" s="1692"/>
      <c r="Y14" s="1692"/>
      <c r="Z14" s="1692"/>
      <c r="AA14" s="1692"/>
      <c r="AB14" s="1692"/>
      <c r="AC14" s="1693"/>
      <c r="AD14" s="1693"/>
      <c r="AE14" s="1693"/>
      <c r="AF14" s="1693"/>
      <c r="AG14" s="1693"/>
      <c r="AH14" s="1693"/>
      <c r="AI14" s="1693"/>
      <c r="AJ14" s="1693"/>
      <c r="AK14" s="1426" t="s">
        <v>109</v>
      </c>
      <c r="AL14" s="1427"/>
      <c r="AM14" s="1427"/>
      <c r="AN14" s="1427"/>
      <c r="AO14" s="1427"/>
      <c r="AP14" s="1427"/>
      <c r="AQ14" s="1427"/>
      <c r="AR14" s="1428"/>
      <c r="AS14" s="1412" t="s">
        <v>110</v>
      </c>
      <c r="AT14" s="1412" t="s">
        <v>111</v>
      </c>
      <c r="AU14" s="1412" t="s">
        <v>112</v>
      </c>
      <c r="AV14" s="1412" t="s">
        <v>113</v>
      </c>
      <c r="AW14" s="1412" t="s">
        <v>114</v>
      </c>
    </row>
    <row r="15" spans="1:49" ht="32.25" customHeight="1" thickBot="1" x14ac:dyDescent="0.25">
      <c r="A15" s="182"/>
      <c r="B15" s="1403"/>
      <c r="C15" s="1405"/>
      <c r="D15" s="1403"/>
      <c r="E15" s="1409"/>
      <c r="F15" s="1410"/>
      <c r="G15" s="1411"/>
      <c r="H15" s="1455"/>
      <c r="I15" s="1414" t="s">
        <v>115</v>
      </c>
      <c r="J15" s="1414"/>
      <c r="K15" s="1414"/>
      <c r="L15" s="1414"/>
      <c r="M15" s="1415" t="s">
        <v>116</v>
      </c>
      <c r="N15" s="1416"/>
      <c r="O15" s="1416"/>
      <c r="P15" s="1416"/>
      <c r="Q15" s="1416"/>
      <c r="R15" s="1416"/>
      <c r="S15" s="1416"/>
      <c r="T15" s="1417"/>
      <c r="U15" s="1421"/>
      <c r="V15" s="1697"/>
      <c r="W15" s="1697" t="s">
        <v>117</v>
      </c>
      <c r="X15" s="1697" t="s">
        <v>118</v>
      </c>
      <c r="Y15" s="1697" t="s">
        <v>119</v>
      </c>
      <c r="Z15" s="1694" t="s">
        <v>120</v>
      </c>
      <c r="AA15" s="1448" t="s">
        <v>121</v>
      </c>
      <c r="AB15" s="1449" t="s">
        <v>122</v>
      </c>
      <c r="AC15" s="1450" t="s">
        <v>123</v>
      </c>
      <c r="AD15" s="1452" t="s">
        <v>124</v>
      </c>
      <c r="AE15" s="1434" t="s">
        <v>125</v>
      </c>
      <c r="AF15" s="1436" t="s">
        <v>126</v>
      </c>
      <c r="AG15" s="1437"/>
      <c r="AH15" s="1437"/>
      <c r="AI15" s="1437"/>
      <c r="AJ15" s="1437"/>
      <c r="AK15" s="1429"/>
      <c r="AL15" s="1430"/>
      <c r="AM15" s="1430"/>
      <c r="AN15" s="1430"/>
      <c r="AO15" s="1430"/>
      <c r="AP15" s="1430"/>
      <c r="AQ15" s="1430"/>
      <c r="AR15" s="1431"/>
      <c r="AS15" s="1413"/>
      <c r="AT15" s="1413"/>
      <c r="AU15" s="1413"/>
      <c r="AV15" s="1413"/>
      <c r="AW15" s="1413"/>
    </row>
    <row r="16" spans="1:49" ht="173.25" customHeight="1" thickBot="1" x14ac:dyDescent="0.35">
      <c r="A16" s="182"/>
      <c r="B16" s="1313"/>
      <c r="C16" s="1588"/>
      <c r="D16" s="1313"/>
      <c r="E16" s="635" t="s">
        <v>127</v>
      </c>
      <c r="F16" s="635" t="s">
        <v>128</v>
      </c>
      <c r="G16" s="635" t="s">
        <v>129</v>
      </c>
      <c r="H16" s="1589"/>
      <c r="I16" s="636" t="s">
        <v>130</v>
      </c>
      <c r="J16" s="637" t="s">
        <v>131</v>
      </c>
      <c r="K16" s="638" t="s">
        <v>132</v>
      </c>
      <c r="L16" s="639" t="s">
        <v>133</v>
      </c>
      <c r="M16" s="635" t="s">
        <v>134</v>
      </c>
      <c r="N16" s="638" t="s">
        <v>135</v>
      </c>
      <c r="O16" s="638" t="s">
        <v>136</v>
      </c>
      <c r="P16" s="638" t="s">
        <v>137</v>
      </c>
      <c r="Q16" s="640" t="s">
        <v>135</v>
      </c>
      <c r="R16" s="641" t="s">
        <v>138</v>
      </c>
      <c r="S16" s="642" t="s">
        <v>139</v>
      </c>
      <c r="T16" s="643" t="s">
        <v>140</v>
      </c>
      <c r="U16" s="1557"/>
      <c r="V16" s="1698"/>
      <c r="W16" s="1698"/>
      <c r="X16" s="1698"/>
      <c r="Y16" s="1698"/>
      <c r="Z16" s="1695"/>
      <c r="AA16" s="1414"/>
      <c r="AB16" s="1558"/>
      <c r="AC16" s="1559"/>
      <c r="AD16" s="1560"/>
      <c r="AE16" s="1561"/>
      <c r="AF16" s="644" t="s">
        <v>141</v>
      </c>
      <c r="AG16" s="645" t="s">
        <v>142</v>
      </c>
      <c r="AH16" s="645" t="s">
        <v>143</v>
      </c>
      <c r="AI16" s="645" t="s">
        <v>144</v>
      </c>
      <c r="AJ16" s="645" t="s">
        <v>123</v>
      </c>
      <c r="AK16" s="646" t="s">
        <v>145</v>
      </c>
      <c r="AL16" s="646"/>
      <c r="AM16" s="647" t="s">
        <v>146</v>
      </c>
      <c r="AN16" s="646" t="s">
        <v>147</v>
      </c>
      <c r="AO16" s="443"/>
      <c r="AP16" s="442" t="s">
        <v>148</v>
      </c>
      <c r="AQ16" s="442" t="s">
        <v>149</v>
      </c>
      <c r="AR16" s="441" t="s">
        <v>150</v>
      </c>
      <c r="AS16" s="1554"/>
      <c r="AT16" s="1554"/>
      <c r="AU16" s="1554"/>
      <c r="AV16" s="1554"/>
      <c r="AW16" s="1554"/>
    </row>
    <row r="17" spans="1:50" ht="290.25" customHeight="1" x14ac:dyDescent="0.2">
      <c r="A17" s="182"/>
      <c r="B17" s="1475" t="s">
        <v>700</v>
      </c>
      <c r="C17" s="1432" t="s">
        <v>152</v>
      </c>
      <c r="D17" s="1432">
        <v>1</v>
      </c>
      <c r="E17" s="1432" t="s">
        <v>153</v>
      </c>
      <c r="F17" s="1432" t="s">
        <v>1055</v>
      </c>
      <c r="G17" s="1432" t="s">
        <v>701</v>
      </c>
      <c r="H17" s="1432" t="s">
        <v>156</v>
      </c>
      <c r="I17" s="2062">
        <v>6500</v>
      </c>
      <c r="J17" s="1446" t="s">
        <v>238</v>
      </c>
      <c r="K17" s="1456">
        <f>+IF(J17="","",IF(J17=$C$41,$D$41,IF(J17=$C$42,$D$42,IF(J17=$C$43,$D$43, IF(J17=$C$44,$D$44,IF(J17=$C$45,$D$45))))))</f>
        <v>1</v>
      </c>
      <c r="L17" s="2072" t="str">
        <f>+IF(J17="","",IF(J17=$C$41,$B$41,IF(J17=$C$42,$B$42,IF(J17=$C$43,$B$43, IF(J17=$C$44,$B$44,IF(J17=$C$45,$B$45))))))</f>
        <v>Muy Alta</v>
      </c>
      <c r="M17" s="1432" t="s">
        <v>159</v>
      </c>
      <c r="N17" s="1460" t="str">
        <f>+IF(M17="","",IF(M17="N/A","",IF(OR(M17=$M$41,M17=$N$41),$L$41,IF(OR(M17=$M$42,M17=$N$42),$L$42,IF(OR(M17=$M$43,M17=$N$43),$L$43,IF(OR(M17=$M$44,M17=$N$44),$L$44,IF(OR(M17=$M$45,M17=$N$45),$L$45)))))))</f>
        <v/>
      </c>
      <c r="O17" s="2058" t="str">
        <f>+IF(M17="","",IF(M17="N/A","",IF(OR(M17=$M$41,M17=$N$41),$K$41,IF(OR(M17=$M$42,M17=$N$42),$K$42,IF(OR(M17=$M$43,M17=$N$43),$K$43,IF(OR(M17=$M$44,M17=$N$44),$K$44,IF(OR(M17=$M$45,M17=$N$45),$K$45)))))))</f>
        <v/>
      </c>
      <c r="P17" s="1432" t="s">
        <v>200</v>
      </c>
      <c r="Q17" s="1460">
        <f>+IF(P17="","",IF(P17="N/A","",IF(OR(P17=$M$41,P17=$N$41),$L$41,IF(OR(P17=$M$41,P17=$N$41),$L$41,IF(OR(P17=$M$42,P17=$N$42),$L$42,IF(OR(P17=$M$43,P17=$N$43),$L$43,IF(OR(P17=$M$44,P17=$N$44),$L$44,(IF(OR(P17=$M$45,P17=$N$45),$L$45)))))))))</f>
        <v>0.6</v>
      </c>
      <c r="R17" s="2058" t="str">
        <f>+IF(P17="","",IF(P17="N/A","",IF(OR(P17=$M$41,P17=$N$41),$K$41,IF(OR(P17=$M$42,P17=$N$42),$K$42,IF(OR(P17=$M$43,P17=$N$43),$K$43,IF(OR(P17=$M$44,P17=$N$44),$K$44,IF(OR(P17=$M$45,P17=$N$45),$K$45)))))))</f>
        <v xml:space="preserve">Moderado </v>
      </c>
      <c r="S17" s="1456">
        <f>+IF(N17="",Q17,IF(Q17="",N17,IF(N17&gt;Q17,N17,Q17)))</f>
        <v>0.6</v>
      </c>
      <c r="T17" s="2058" t="str">
        <f>+IF(S17="","",IF(S17=$L$41,$K$41,IF(S17=$L$42,$K$42,IF(S17=$L$43,$K$43,IF(S17=$L$44,$K$44,IF(S17=$L$45,$K$45))))))</f>
        <v xml:space="preserve">Moderado </v>
      </c>
      <c r="U17" s="1464" t="s">
        <v>245</v>
      </c>
      <c r="V17" s="427">
        <v>1</v>
      </c>
      <c r="W17" s="1490" t="s">
        <v>702</v>
      </c>
      <c r="X17" s="1432" t="s">
        <v>703</v>
      </c>
      <c r="Y17" s="1200" t="s">
        <v>393</v>
      </c>
      <c r="Z17" s="429" t="s">
        <v>704</v>
      </c>
      <c r="AA17" s="1092" t="s">
        <v>705</v>
      </c>
      <c r="AB17" s="1092" t="s">
        <v>706</v>
      </c>
      <c r="AC17" s="434" t="s">
        <v>707</v>
      </c>
      <c r="AD17" s="427" t="s">
        <v>197</v>
      </c>
      <c r="AE17" s="427" t="str">
        <f>IF(OR(AD17="Preventivo",AD17="Detectivo"),"Probabilidad",IF(AD17="Correctivo","Impacto",""))</f>
        <v>Probabilidad</v>
      </c>
      <c r="AF17" s="427" t="s">
        <v>172</v>
      </c>
      <c r="AG17" s="427" t="str">
        <f>IF(AND(AD17="Preventivo",AF17="Automático"),"50%",IF(AND(AD17="Preventivo",AF17="Manual"),"40%",IF(AND(AD17="Detectivo",AF17="Automático"),"40%",IF(AND(AD17="Detectivo",AF17="Manual"),"30%",IF(AND(AD17="Correctivo",AF17="Automático"),"35%",IF(AND(AD17="Correctivo",AF17="Manual"),"25%",""))))))</f>
        <v>40%</v>
      </c>
      <c r="AH17" s="427" t="s">
        <v>173</v>
      </c>
      <c r="AI17" s="427" t="s">
        <v>174</v>
      </c>
      <c r="AJ17" s="427" t="s">
        <v>175</v>
      </c>
      <c r="AK17" s="659">
        <f>IFERROR(IF(AE17="Probabilidad",(K17-(+K17*AG17)),IF(AE17="Impacto",KK17,"")),"")</f>
        <v>0.6</v>
      </c>
      <c r="AL17" s="659">
        <f>+AK17</f>
        <v>0.6</v>
      </c>
      <c r="AM17" s="660" t="str">
        <f>IFERROR(IF(AK17="","",IF(AK17&lt;=0.2,"Muy Baja",IF(AK17&lt;=0.4,"Baja",IF(AK17&lt;=0.6,"Media",IF(AK17&lt;=0.8,"Alta","Muy Alta"))))),"")</f>
        <v>Media</v>
      </c>
      <c r="AN17" s="661">
        <f>IF(AE17='[11]FORMULAS '!$G$60,S17-(S17*AG17),S17)</f>
        <v>0.6</v>
      </c>
      <c r="AO17" s="413">
        <f>+AN17</f>
        <v>0.6</v>
      </c>
      <c r="AP17" s="662" t="s">
        <v>231</v>
      </c>
      <c r="AQ17" s="908" t="s">
        <v>201</v>
      </c>
      <c r="AR17" s="2068" t="s">
        <v>204</v>
      </c>
      <c r="AS17" s="2070" t="s">
        <v>708</v>
      </c>
      <c r="AT17" s="2070" t="s">
        <v>709</v>
      </c>
      <c r="AU17" s="2070" t="s">
        <v>710</v>
      </c>
      <c r="AV17" s="2070" t="s">
        <v>711</v>
      </c>
      <c r="AW17" s="2065" t="s">
        <v>712</v>
      </c>
      <c r="AX17" s="182"/>
    </row>
    <row r="18" spans="1:50" ht="250.5" customHeight="1" thickBot="1" x14ac:dyDescent="0.25">
      <c r="A18" s="182"/>
      <c r="B18" s="1475"/>
      <c r="C18" s="2057"/>
      <c r="D18" s="2057"/>
      <c r="E18" s="2057"/>
      <c r="F18" s="2057"/>
      <c r="G18" s="2057"/>
      <c r="H18" s="2057"/>
      <c r="I18" s="2063"/>
      <c r="J18" s="2064"/>
      <c r="K18" s="2067"/>
      <c r="L18" s="2073"/>
      <c r="M18" s="2057"/>
      <c r="N18" s="1492"/>
      <c r="O18" s="2059"/>
      <c r="P18" s="2057"/>
      <c r="Q18" s="1492"/>
      <c r="R18" s="2059"/>
      <c r="S18" s="2067"/>
      <c r="T18" s="2059"/>
      <c r="U18" s="2069"/>
      <c r="V18" s="1196">
        <v>2</v>
      </c>
      <c r="W18" s="1479"/>
      <c r="X18" s="2057"/>
      <c r="Y18" s="1274" t="s">
        <v>408</v>
      </c>
      <c r="Z18" s="1275" t="s">
        <v>1056</v>
      </c>
      <c r="AA18" s="1275" t="s">
        <v>1057</v>
      </c>
      <c r="AB18" s="1275" t="s">
        <v>1058</v>
      </c>
      <c r="AC18" s="1276" t="s">
        <v>1059</v>
      </c>
      <c r="AD18" s="1196" t="s">
        <v>284</v>
      </c>
      <c r="AE18" s="1196" t="str">
        <f>IF(OR(AD18="Preventivo",AD18="Detectivo"),"Probabilidad",IF(AD18="Correctivo","Impacto",""))</f>
        <v>Impacto</v>
      </c>
      <c r="AF18" s="1196" t="s">
        <v>172</v>
      </c>
      <c r="AG18" s="1196" t="str">
        <f>IF(AND(AD18="Preventivo",AF18="Automático"),"50%",IF(AND(AD18="Preventivo",AF18="Manual"),"40%",IF(AND(AD18="Detectivo",AF18="Automático"),"40%",IF(AND(AD18="Detectivo",AF18="Manual"),"30%",IF(AND(AD18="Correctivo",AF18="Automático"),"35%",IF(AND(AD18="Correctivo",AF18="Manual"),"25%",""))))))</f>
        <v>25%</v>
      </c>
      <c r="AH18" s="1196" t="s">
        <v>173</v>
      </c>
      <c r="AI18" s="1196" t="s">
        <v>174</v>
      </c>
      <c r="AJ18" s="1196" t="s">
        <v>175</v>
      </c>
      <c r="AK18" s="697">
        <v>0.6</v>
      </c>
      <c r="AL18" s="697">
        <f t="shared" ref="AL18:AL20" si="0">+AK18</f>
        <v>0.6</v>
      </c>
      <c r="AM18" s="698" t="str">
        <f>IFERROR(IF(AK18="","",IF(AK18&lt;=0.2,"Muy Baja",IF(AK18&lt;=0.4,"Baja",IF(AK18&lt;=0.6,"Media",IF(AK18&lt;=0.8,"Alta","Muy Alta"))))),"")</f>
        <v>Media</v>
      </c>
      <c r="AN18" s="699">
        <f>IF(AE18='[11]FORMULAS '!$G$60,S17-(S17*AG18),S17)</f>
        <v>0.44999999999999996</v>
      </c>
      <c r="AO18" s="405">
        <f t="shared" ref="AO18:AO20" si="1">+AN18</f>
        <v>0.44999999999999996</v>
      </c>
      <c r="AP18" s="881" t="s">
        <v>231</v>
      </c>
      <c r="AQ18" s="1195" t="s">
        <v>201</v>
      </c>
      <c r="AR18" s="2069"/>
      <c r="AS18" s="2071"/>
      <c r="AT18" s="2071"/>
      <c r="AU18" s="2071"/>
      <c r="AV18" s="2071"/>
      <c r="AW18" s="2066"/>
      <c r="AX18" s="182"/>
    </row>
    <row r="19" spans="1:50" ht="187.5" customHeight="1" thickTop="1" x14ac:dyDescent="0.2">
      <c r="A19" s="182"/>
      <c r="B19" s="2060"/>
      <c r="C19" s="1433" t="s">
        <v>152</v>
      </c>
      <c r="D19" s="1433">
        <v>2</v>
      </c>
      <c r="E19" s="1433" t="s">
        <v>153</v>
      </c>
      <c r="F19" s="1433" t="s">
        <v>713</v>
      </c>
      <c r="G19" s="1433" t="s">
        <v>714</v>
      </c>
      <c r="H19" s="1433" t="s">
        <v>156</v>
      </c>
      <c r="I19" s="1652">
        <v>20000</v>
      </c>
      <c r="J19" s="1447" t="s">
        <v>238</v>
      </c>
      <c r="K19" s="1457">
        <f>+IF(J19="","",IF(J19=$C$41,$D$41,IF(J19=$C$42,$D$42,IF(J19=$C$43,$D$43, IF(J19=$C$44,$D$44,IF(J19=$C$45,$D$45))))))</f>
        <v>1</v>
      </c>
      <c r="L19" s="1660" t="str">
        <f>+IF(J19="","",IF(J19=$C$41,$B$41,IF(J19=$C$42,$B$42,IF(J19=$C$43,$B$43, IF(J19=$C$44,$B$44,IF(J19=$C$45,$B$45))))))</f>
        <v>Muy Alta</v>
      </c>
      <c r="M19" s="1433" t="s">
        <v>159</v>
      </c>
      <c r="N19" s="1461" t="str">
        <f>+IF(M19="","",IF(M19="N/A","",IF(OR(M19=$M$41,M19=$N$41),$L$41,IF(OR(M19=$M$42,M19=$N$42),$L$42,IF(OR(M19=$M$43,M19=$N$43),$L$43,IF(OR(M19=$M$44,M19=$N$44),$L$44,IF(OR(M19=$M$45,M19=$N$45),$L$45)))))))</f>
        <v/>
      </c>
      <c r="O19" s="1646" t="str">
        <f>+IF(M19="","",IF(M19="N/A","",IF(OR(M19=$M$41,M19=$N$41),$K$41,IF(OR(M19=$M$42,M19=$N$42),$K$42,IF(OR(M19=$M$43,M19=$N$43),$K$43,IF(OR(M19=$M$44,M19=$N$44),$K$44,IF(OR(M19=$M$45,M19=$N$45),$K$45)))))))</f>
        <v/>
      </c>
      <c r="P19" s="1433" t="s">
        <v>200</v>
      </c>
      <c r="Q19" s="1461">
        <f>+IF(P19="","",IF(P19="N/A","",IF(OR(P19=$M$41,P19=$N$41),$L$41,IF(OR(P19=$M$41,P19=$N$41),$L$41,IF(OR(P19=$M$42,P19=$N$42),$L$42,IF(OR(P19=$M$43,P19=$N$43),$L$43,IF(OR(P19=$M$44,P19=$N$44),$L$44,(IF(OR(P19=$M$45,P19=$N$45),$L$45)))))))))</f>
        <v>0.6</v>
      </c>
      <c r="R19" s="1646" t="str">
        <f>+IF(P19="","",IF(P19="N/A","",IF(OR(P19=$M$41,P19=$N$41),$K$41,IF(OR(P19=$M$42,P19=$N$42),$K$42,IF(OR(P19=$M$43,P19=$N$43),$K$43,IF(OR(P19=$M$44,P19=$N$44),$K$44,IF(OR(P19=$M$45,P19=$N$45),$K$45)))))))</f>
        <v xml:space="preserve">Moderado </v>
      </c>
      <c r="S19" s="1457">
        <f t="shared" ref="S19" si="2">+IF(N19="",Q19,IF(Q19="",N19,IF(N19&gt;Q19,N19,Q19)))</f>
        <v>0.6</v>
      </c>
      <c r="T19" s="2075" t="str">
        <f>+IF(S19="","",IF(S19=$L$41,$K$41,IF(S19=$L$42,$K$42,IF(S19=$L$43,$K$43,IF(S19=$L$44,$K$44,IF(S19=$L$45,$K$45))))))</f>
        <v xml:space="preserve">Moderado </v>
      </c>
      <c r="U19" s="1674" t="s">
        <v>245</v>
      </c>
      <c r="V19" s="909">
        <v>1</v>
      </c>
      <c r="W19" s="1433" t="s">
        <v>715</v>
      </c>
      <c r="X19" s="1433" t="s">
        <v>716</v>
      </c>
      <c r="Y19" s="1277" t="s">
        <v>408</v>
      </c>
      <c r="Z19" s="1277" t="s">
        <v>1060</v>
      </c>
      <c r="AA19" s="1092" t="s">
        <v>717</v>
      </c>
      <c r="AB19" s="1092" t="s">
        <v>718</v>
      </c>
      <c r="AC19" s="870" t="s">
        <v>719</v>
      </c>
      <c r="AD19" s="427" t="s">
        <v>171</v>
      </c>
      <c r="AE19" s="427" t="str">
        <f t="shared" ref="AE19:AE20" si="3">IF(OR(AD19="Preventivo",AD19="Detectivo"),"Probabilidad",IF(AD19="Correctivo","Impacto",""))</f>
        <v>Probabilidad</v>
      </c>
      <c r="AF19" s="427" t="s">
        <v>172</v>
      </c>
      <c r="AG19" s="427" t="str">
        <f t="shared" ref="AG19:AG20" si="4">IF(AND(AD19="Preventivo",AF19="Automático"),"50%",IF(AND(AD19="Preventivo",AF19="Manual"),"40%",IF(AND(AD19="Detectivo",AF19="Automático"),"40%",IF(AND(AD19="Detectivo",AF19="Manual"),"30%",IF(AND(AD19="Correctivo",AF19="Automático"),"35%",IF(AND(AD19="Correctivo",AF19="Manual"),"25%",""))))))</f>
        <v>30%</v>
      </c>
      <c r="AH19" s="427" t="s">
        <v>173</v>
      </c>
      <c r="AI19" s="427" t="s">
        <v>174</v>
      </c>
      <c r="AJ19" s="427" t="s">
        <v>175</v>
      </c>
      <c r="AK19" s="659">
        <f t="shared" ref="AK19" si="5">IFERROR(IF(AE19="Probabilidad",(K19-(+K19*AG19)),IF(AE19="Impacto",KK19,"")),"")</f>
        <v>0.7</v>
      </c>
      <c r="AL19" s="659">
        <f t="shared" si="0"/>
        <v>0.7</v>
      </c>
      <c r="AM19" s="660" t="str">
        <f t="shared" ref="AM19:AM20" si="6">IFERROR(IF(AK19="","",IF(AK19&lt;=0.2,"Muy Baja",IF(AK19&lt;=0.4,"Baja",IF(AK19&lt;=0.6,"Media",IF(AK19&lt;=0.8,"Alta","Muy Alta"))))),"")</f>
        <v>Alta</v>
      </c>
      <c r="AN19" s="661">
        <f>IF(AE19='[11]FORMULAS '!G62,S19-(S19*AG19),S19)</f>
        <v>0.6</v>
      </c>
      <c r="AO19" s="661">
        <f t="shared" si="1"/>
        <v>0.6</v>
      </c>
      <c r="AP19" s="910" t="str">
        <f>+IF(AN19="","",IF(AN19=$L$41,$K$41,IF(AN19=$L$42,$K$42,IF(AN19=$L$43,$K$43,IF(AN19=$L$44,$K$44,IF(AN19=$L$45,$K$45))))))</f>
        <v xml:space="preserve">Moderado </v>
      </c>
      <c r="AQ19" s="1116" t="s">
        <v>245</v>
      </c>
      <c r="AR19" s="1465" t="s">
        <v>204</v>
      </c>
      <c r="AS19" s="2074" t="s">
        <v>720</v>
      </c>
      <c r="AT19" s="2074" t="s">
        <v>709</v>
      </c>
      <c r="AU19" s="2074" t="s">
        <v>710</v>
      </c>
      <c r="AV19" s="2074" t="s">
        <v>711</v>
      </c>
      <c r="AW19" s="1666" t="s">
        <v>721</v>
      </c>
      <c r="AX19" s="182"/>
    </row>
    <row r="20" spans="1:50" ht="207.75" customHeight="1" thickBot="1" x14ac:dyDescent="0.25">
      <c r="A20" s="182"/>
      <c r="B20" s="2061"/>
      <c r="C20" s="2057"/>
      <c r="D20" s="2057"/>
      <c r="E20" s="2057"/>
      <c r="F20" s="2057"/>
      <c r="G20" s="2057"/>
      <c r="H20" s="2057"/>
      <c r="I20" s="2063"/>
      <c r="J20" s="2064"/>
      <c r="K20" s="2067"/>
      <c r="L20" s="2073"/>
      <c r="M20" s="2057"/>
      <c r="N20" s="1492"/>
      <c r="O20" s="2059"/>
      <c r="P20" s="2057"/>
      <c r="Q20" s="1492"/>
      <c r="R20" s="2059"/>
      <c r="S20" s="2067"/>
      <c r="T20" s="2076"/>
      <c r="U20" s="2077"/>
      <c r="V20" s="911">
        <v>2</v>
      </c>
      <c r="W20" s="2057"/>
      <c r="X20" s="2057"/>
      <c r="Y20" s="1274" t="s">
        <v>408</v>
      </c>
      <c r="Z20" s="1275" t="s">
        <v>1061</v>
      </c>
      <c r="AA20" s="1275" t="s">
        <v>1062</v>
      </c>
      <c r="AB20" s="1275" t="s">
        <v>1063</v>
      </c>
      <c r="AC20" s="1276" t="s">
        <v>1064</v>
      </c>
      <c r="AD20" s="1196" t="s">
        <v>171</v>
      </c>
      <c r="AE20" s="408" t="str">
        <f t="shared" si="3"/>
        <v>Probabilidad</v>
      </c>
      <c r="AF20" s="1196" t="s">
        <v>172</v>
      </c>
      <c r="AG20" s="1196" t="str">
        <f t="shared" si="4"/>
        <v>30%</v>
      </c>
      <c r="AH20" s="1196" t="s">
        <v>173</v>
      </c>
      <c r="AI20" s="1196" t="s">
        <v>174</v>
      </c>
      <c r="AJ20" s="1196" t="s">
        <v>175</v>
      </c>
      <c r="AK20" s="697">
        <v>0.49</v>
      </c>
      <c r="AL20" s="697">
        <f t="shared" si="0"/>
        <v>0.49</v>
      </c>
      <c r="AM20" s="698" t="str">
        <f t="shared" si="6"/>
        <v>Media</v>
      </c>
      <c r="AN20" s="699">
        <v>0.6</v>
      </c>
      <c r="AO20" s="405">
        <f t="shared" si="1"/>
        <v>0.6</v>
      </c>
      <c r="AP20" s="912" t="str">
        <f>+IF(AN20="","",IF(AN20=$L$41,$K$41,IF(AN20=$L$42,$K$42,IF(AN20=$L$43,$K$43,IF(AN20=$L$44,$K$44,IF(AN20=$L$45,$K$45))))))</f>
        <v xml:space="preserve">Moderado </v>
      </c>
      <c r="AQ20" s="1089" t="s">
        <v>201</v>
      </c>
      <c r="AR20" s="2069"/>
      <c r="AS20" s="2071"/>
      <c r="AT20" s="2071"/>
      <c r="AU20" s="2071"/>
      <c r="AV20" s="2071"/>
      <c r="AW20" s="2066"/>
      <c r="AX20" s="182"/>
    </row>
    <row r="21" spans="1:50" ht="76.5" customHeight="1" thickTop="1" x14ac:dyDescent="0.2">
      <c r="A21" s="182"/>
      <c r="B21" s="286"/>
      <c r="C21" s="287"/>
      <c r="D21" s="287"/>
      <c r="E21" s="287"/>
      <c r="F21" s="287"/>
      <c r="G21" s="287"/>
      <c r="H21" s="287"/>
      <c r="I21" s="288"/>
      <c r="J21" s="289"/>
      <c r="K21" s="290"/>
      <c r="L21" s="288"/>
      <c r="M21" s="287"/>
      <c r="N21" s="290"/>
      <c r="O21" s="288"/>
      <c r="P21" s="291"/>
      <c r="Q21" s="290"/>
      <c r="R21" s="288"/>
      <c r="S21" s="290"/>
      <c r="T21" s="288"/>
      <c r="U21" s="292"/>
      <c r="V21" s="182"/>
      <c r="W21" s="182"/>
      <c r="X21" s="182"/>
      <c r="Y21" s="182"/>
      <c r="Z21" s="182"/>
      <c r="AA21" s="182"/>
    </row>
    <row r="22" spans="1:50" ht="76.5" customHeight="1" x14ac:dyDescent="0.2">
      <c r="A22" s="182"/>
      <c r="B22" s="286"/>
      <c r="C22" s="287"/>
      <c r="D22" s="287"/>
      <c r="E22" s="287"/>
      <c r="F22" s="287"/>
      <c r="G22" s="287"/>
      <c r="H22" s="287"/>
      <c r="I22" s="288"/>
      <c r="J22" s="289"/>
      <c r="K22" s="290"/>
      <c r="L22" s="288"/>
      <c r="M22" s="287"/>
      <c r="N22" s="290"/>
      <c r="O22" s="288"/>
      <c r="P22" s="291"/>
      <c r="Q22" s="290"/>
      <c r="R22" s="288"/>
      <c r="S22" s="290"/>
      <c r="T22" s="288"/>
      <c r="U22" s="292"/>
      <c r="V22" s="182"/>
      <c r="W22" s="182"/>
      <c r="X22" s="182"/>
      <c r="Y22" s="182"/>
      <c r="Z22" s="182"/>
      <c r="AA22" s="182"/>
    </row>
    <row r="23" spans="1:50" ht="30" customHeight="1" x14ac:dyDescent="0.2">
      <c r="A23" s="182"/>
      <c r="B23" s="1622" t="s">
        <v>209</v>
      </c>
      <c r="C23" s="1622"/>
      <c r="D23" s="1622"/>
      <c r="E23" s="1622"/>
      <c r="F23" s="1622"/>
      <c r="G23" s="1622"/>
      <c r="H23" s="182"/>
      <c r="I23" s="182"/>
      <c r="J23" s="182"/>
      <c r="K23" s="182"/>
      <c r="L23" s="182"/>
      <c r="M23" s="182"/>
      <c r="N23" s="182"/>
      <c r="O23" s="182"/>
      <c r="P23" s="182"/>
      <c r="Q23" s="182"/>
      <c r="R23" s="182"/>
      <c r="S23" s="182"/>
      <c r="T23" s="182"/>
      <c r="U23" s="1514"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82"/>
      <c r="W23" s="182"/>
      <c r="X23" s="182"/>
      <c r="Y23" s="182"/>
    </row>
    <row r="24" spans="1:50" ht="33.75" customHeight="1" x14ac:dyDescent="0.2">
      <c r="A24" s="182"/>
      <c r="B24" s="1108" t="s">
        <v>210</v>
      </c>
      <c r="C24" s="1622" t="s">
        <v>211</v>
      </c>
      <c r="D24" s="1622"/>
      <c r="E24" s="1622"/>
      <c r="F24" s="1622"/>
      <c r="G24" s="1622"/>
      <c r="H24" s="182"/>
      <c r="I24" s="182"/>
      <c r="J24" s="182"/>
      <c r="K24" s="182"/>
      <c r="L24" s="182"/>
      <c r="M24" s="182"/>
      <c r="N24" s="182"/>
      <c r="O24" s="182"/>
      <c r="P24" s="182"/>
      <c r="Q24" s="182"/>
      <c r="R24" s="182"/>
      <c r="S24" s="182"/>
      <c r="T24" s="182"/>
      <c r="U24" s="1514"/>
      <c r="V24" s="182"/>
      <c r="W24" s="182"/>
      <c r="X24" s="182"/>
      <c r="Y24" s="182"/>
    </row>
    <row r="25" spans="1:50" ht="324" customHeight="1" x14ac:dyDescent="0.2">
      <c r="A25" s="182"/>
      <c r="B25" s="1278" t="s">
        <v>722</v>
      </c>
      <c r="C25" s="2078" t="s">
        <v>1065</v>
      </c>
      <c r="D25" s="2078"/>
      <c r="E25" s="2078"/>
      <c r="F25" s="2078"/>
      <c r="G25" s="2078"/>
      <c r="H25" s="182"/>
      <c r="I25" s="182"/>
      <c r="J25" s="182"/>
      <c r="K25" s="182"/>
      <c r="L25" s="182"/>
      <c r="M25" s="182"/>
      <c r="N25" s="182"/>
      <c r="O25" s="182"/>
      <c r="P25" s="182"/>
      <c r="Q25" s="182"/>
      <c r="R25" s="182"/>
      <c r="S25" s="182"/>
      <c r="T25" s="182"/>
      <c r="U25" s="182"/>
      <c r="V25" s="182"/>
      <c r="W25" s="182"/>
      <c r="X25" s="182"/>
      <c r="Y25" s="182"/>
    </row>
    <row r="26" spans="1:50" ht="225" customHeight="1" x14ac:dyDescent="0.2">
      <c r="A26" s="182"/>
      <c r="B26" s="1279" t="s">
        <v>1022</v>
      </c>
      <c r="C26" s="2079" t="s">
        <v>1066</v>
      </c>
      <c r="D26" s="2080"/>
      <c r="E26" s="2080"/>
      <c r="F26" s="2080"/>
      <c r="G26" s="2080"/>
      <c r="H26" s="182"/>
      <c r="I26" s="182"/>
      <c r="J26" s="182"/>
      <c r="K26" s="182"/>
      <c r="L26" s="182"/>
      <c r="M26" s="182"/>
      <c r="N26" s="182"/>
      <c r="O26" s="182"/>
      <c r="P26" s="182"/>
      <c r="Q26" s="182"/>
      <c r="R26" s="182"/>
      <c r="S26" s="182"/>
      <c r="T26" s="182"/>
      <c r="U26" s="182"/>
      <c r="V26" s="182"/>
      <c r="W26" s="182"/>
      <c r="X26" s="182"/>
      <c r="Y26" s="182"/>
    </row>
    <row r="27" spans="1:50" x14ac:dyDescent="0.2">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row>
    <row r="28" spans="1:50" x14ac:dyDescent="0.2">
      <c r="A28" s="182"/>
      <c r="B28" s="182"/>
      <c r="C28" s="182"/>
      <c r="D28" s="182"/>
      <c r="E28" s="182"/>
      <c r="F28" s="182"/>
      <c r="G28" s="182"/>
      <c r="H28" s="182"/>
      <c r="I28" s="182"/>
      <c r="J28" s="182"/>
      <c r="K28" s="182"/>
      <c r="L28" s="182"/>
      <c r="M28" s="182"/>
      <c r="N28" s="182"/>
      <c r="O28" s="182"/>
      <c r="P28" s="182"/>
    </row>
    <row r="29" spans="1:50" x14ac:dyDescent="0.2">
      <c r="A29" s="182"/>
      <c r="B29" s="182"/>
      <c r="C29" s="182"/>
      <c r="D29" s="182"/>
      <c r="E29" s="182"/>
      <c r="F29" s="182"/>
      <c r="G29" s="182"/>
      <c r="H29" s="182"/>
      <c r="I29" s="182"/>
      <c r="J29" s="182"/>
      <c r="K29" s="182"/>
      <c r="L29" s="182"/>
      <c r="M29" s="182"/>
      <c r="N29" s="182"/>
      <c r="O29" s="182"/>
      <c r="P29" s="182"/>
    </row>
    <row r="30" spans="1:50" x14ac:dyDescent="0.2">
      <c r="A30" s="182"/>
      <c r="B30" s="182"/>
      <c r="C30" s="182"/>
      <c r="D30" s="182"/>
      <c r="E30" s="182"/>
      <c r="F30" s="182"/>
      <c r="G30" s="182"/>
      <c r="H30" s="182"/>
      <c r="I30" s="182"/>
      <c r="J30" s="182"/>
      <c r="K30" s="182"/>
      <c r="L30" s="182"/>
      <c r="M30" s="182"/>
      <c r="N30" s="182"/>
      <c r="O30" s="182"/>
      <c r="P30" s="182"/>
    </row>
    <row r="31" spans="1:50" x14ac:dyDescent="0.2">
      <c r="A31" s="182"/>
      <c r="B31" s="182"/>
      <c r="C31" s="182"/>
      <c r="D31" s="182"/>
      <c r="E31" s="182"/>
      <c r="F31" s="182"/>
      <c r="G31" s="182"/>
      <c r="H31" s="182"/>
      <c r="I31" s="182"/>
      <c r="J31" s="182"/>
      <c r="K31" s="182"/>
      <c r="L31" s="182"/>
      <c r="M31" s="182"/>
      <c r="N31" s="182"/>
      <c r="O31" s="182"/>
      <c r="P31" s="182"/>
    </row>
    <row r="32" spans="1:50" x14ac:dyDescent="0.2">
      <c r="A32" s="182"/>
      <c r="B32" s="182"/>
      <c r="C32" s="182"/>
      <c r="D32" s="182"/>
      <c r="E32" s="182"/>
      <c r="F32" s="182"/>
      <c r="G32" s="182"/>
      <c r="H32" s="182"/>
      <c r="I32" s="182"/>
      <c r="J32" s="182"/>
      <c r="K32" s="182"/>
      <c r="L32" s="182"/>
      <c r="M32" s="182"/>
      <c r="N32" s="182"/>
      <c r="O32" s="182"/>
      <c r="P32" s="182"/>
    </row>
    <row r="33" spans="1:18" x14ac:dyDescent="0.2">
      <c r="A33" s="182"/>
      <c r="B33" s="182"/>
      <c r="C33" s="182"/>
      <c r="D33" s="182"/>
      <c r="E33" s="182"/>
      <c r="F33" s="182"/>
      <c r="G33" s="182"/>
      <c r="H33" s="182"/>
      <c r="I33" s="182"/>
      <c r="J33" s="182"/>
      <c r="K33" s="182"/>
      <c r="L33" s="182"/>
      <c r="M33" s="182"/>
      <c r="N33" s="182"/>
      <c r="O33" s="182"/>
      <c r="P33" s="182"/>
    </row>
    <row r="34" spans="1:18" x14ac:dyDescent="0.2">
      <c r="A34" s="182"/>
      <c r="B34" s="182"/>
      <c r="C34" s="182"/>
      <c r="D34" s="182"/>
      <c r="E34" s="182"/>
      <c r="F34" s="182"/>
      <c r="G34" s="182"/>
      <c r="H34" s="182"/>
      <c r="I34" s="182"/>
      <c r="J34" s="182"/>
      <c r="K34" s="182"/>
      <c r="L34" s="182"/>
      <c r="M34" s="182"/>
      <c r="N34" s="182"/>
      <c r="O34" s="182"/>
      <c r="P34" s="182"/>
    </row>
    <row r="35" spans="1:18" x14ac:dyDescent="0.2">
      <c r="A35" s="182"/>
      <c r="B35" s="182"/>
      <c r="C35" s="182"/>
      <c r="D35" s="182"/>
      <c r="E35" s="182"/>
      <c r="F35" s="182"/>
      <c r="G35" s="182"/>
      <c r="H35" s="182"/>
      <c r="I35" s="182"/>
      <c r="J35" s="182"/>
      <c r="K35" s="182"/>
      <c r="L35" s="182"/>
      <c r="M35" s="182"/>
      <c r="N35" s="182"/>
      <c r="O35" s="182"/>
      <c r="P35" s="182"/>
    </row>
    <row r="36" spans="1:18" x14ac:dyDescent="0.2">
      <c r="A36" s="182"/>
      <c r="B36" s="182"/>
      <c r="C36" s="182"/>
      <c r="D36" s="182"/>
      <c r="E36" s="182"/>
      <c r="F36" s="182"/>
      <c r="G36" s="182"/>
      <c r="H36" s="182"/>
      <c r="I36" s="182"/>
      <c r="J36" s="182"/>
      <c r="K36" s="182"/>
      <c r="L36" s="182"/>
      <c r="M36" s="182"/>
      <c r="N36" s="182"/>
      <c r="O36" s="182"/>
      <c r="P36" s="182"/>
    </row>
    <row r="37" spans="1:18" x14ac:dyDescent="0.2">
      <c r="A37" s="182"/>
      <c r="B37" s="182"/>
      <c r="C37" s="182"/>
      <c r="D37" s="182"/>
      <c r="E37" s="182"/>
      <c r="F37" s="182"/>
      <c r="G37" s="182"/>
      <c r="H37" s="182"/>
      <c r="I37" s="182"/>
      <c r="J37" s="182"/>
      <c r="K37" s="182"/>
      <c r="L37" s="182"/>
      <c r="M37" s="182"/>
      <c r="N37" s="182"/>
      <c r="O37" s="182"/>
      <c r="P37" s="182"/>
    </row>
    <row r="38" spans="1:18" ht="15.75" x14ac:dyDescent="0.25">
      <c r="A38" s="182"/>
      <c r="B38" s="1640" t="s">
        <v>214</v>
      </c>
      <c r="C38" s="1640"/>
      <c r="D38" s="1640"/>
      <c r="E38" s="1640"/>
      <c r="F38" s="1640"/>
      <c r="G38" s="294"/>
      <c r="H38" s="294"/>
      <c r="I38" s="294"/>
      <c r="J38" s="294"/>
      <c r="K38" s="295" t="s">
        <v>215</v>
      </c>
      <c r="L38" s="295"/>
      <c r="M38" s="296"/>
      <c r="N38" s="296"/>
      <c r="O38" s="296"/>
      <c r="P38" s="296"/>
    </row>
    <row r="39" spans="1:18" ht="15.75" x14ac:dyDescent="0.25">
      <c r="A39" s="182"/>
      <c r="B39" s="294"/>
      <c r="C39" s="294"/>
      <c r="D39" s="294"/>
      <c r="E39" s="294"/>
      <c r="F39" s="294"/>
      <c r="G39" s="294"/>
      <c r="H39" s="294"/>
      <c r="I39" s="294"/>
      <c r="J39" s="294"/>
      <c r="K39" s="294"/>
      <c r="L39" s="294"/>
      <c r="M39" s="294"/>
      <c r="N39" s="294"/>
      <c r="O39" s="294"/>
      <c r="P39" s="294"/>
    </row>
    <row r="40" spans="1:18" ht="59.25" customHeight="1" x14ac:dyDescent="0.25">
      <c r="A40" s="182"/>
      <c r="B40" s="297"/>
      <c r="C40" s="298" t="s">
        <v>216</v>
      </c>
      <c r="D40" s="298" t="s">
        <v>217</v>
      </c>
      <c r="E40" s="299" t="s">
        <v>218</v>
      </c>
      <c r="F40" s="299" t="s">
        <v>219</v>
      </c>
      <c r="G40" s="182"/>
      <c r="H40" s="300"/>
      <c r="I40" s="294"/>
      <c r="J40" s="294"/>
      <c r="K40" s="301"/>
      <c r="L40" s="301"/>
      <c r="M40" s="298" t="s">
        <v>220</v>
      </c>
      <c r="N40" s="298" t="s">
        <v>221</v>
      </c>
      <c r="O40" s="302"/>
      <c r="P40" s="182"/>
      <c r="Q40" s="182"/>
      <c r="R40" s="182"/>
    </row>
    <row r="41" spans="1:18" ht="72.75" customHeight="1" x14ac:dyDescent="0.25">
      <c r="A41" s="182"/>
      <c r="B41" s="303" t="s">
        <v>222</v>
      </c>
      <c r="C41" s="304" t="s">
        <v>223</v>
      </c>
      <c r="D41" s="305">
        <v>0.2</v>
      </c>
      <c r="E41" s="306">
        <v>0</v>
      </c>
      <c r="F41" s="306">
        <v>2</v>
      </c>
      <c r="G41" s="182"/>
      <c r="H41" s="300"/>
      <c r="I41" s="294"/>
      <c r="J41" s="294"/>
      <c r="K41" s="307" t="s">
        <v>224</v>
      </c>
      <c r="L41" s="308">
        <v>0.2</v>
      </c>
      <c r="M41" s="309" t="s">
        <v>225</v>
      </c>
      <c r="N41" s="310" t="s">
        <v>226</v>
      </c>
      <c r="O41" s="311"/>
      <c r="P41" s="182"/>
      <c r="Q41" s="182"/>
      <c r="R41" s="182"/>
    </row>
    <row r="42" spans="1:18" ht="84" customHeight="1" x14ac:dyDescent="0.25">
      <c r="A42" s="182"/>
      <c r="B42" s="312" t="s">
        <v>227</v>
      </c>
      <c r="C42" s="304" t="s">
        <v>157</v>
      </c>
      <c r="D42" s="305">
        <v>0.4</v>
      </c>
      <c r="E42" s="306">
        <v>3</v>
      </c>
      <c r="F42" s="306">
        <v>24</v>
      </c>
      <c r="G42" s="182"/>
      <c r="H42" s="300"/>
      <c r="I42" s="294"/>
      <c r="J42" s="294"/>
      <c r="K42" s="313" t="s">
        <v>161</v>
      </c>
      <c r="L42" s="314">
        <v>0.4</v>
      </c>
      <c r="M42" s="315" t="s">
        <v>228</v>
      </c>
      <c r="N42" s="316" t="s">
        <v>160</v>
      </c>
      <c r="O42" s="317"/>
      <c r="P42" s="182"/>
      <c r="Q42" s="182"/>
      <c r="R42" s="182"/>
    </row>
    <row r="43" spans="1:18" ht="57" customHeight="1" x14ac:dyDescent="0.25">
      <c r="A43" s="182"/>
      <c r="B43" s="318" t="s">
        <v>229</v>
      </c>
      <c r="C43" s="304" t="s">
        <v>230</v>
      </c>
      <c r="D43" s="305">
        <v>0.6</v>
      </c>
      <c r="E43" s="306">
        <v>25</v>
      </c>
      <c r="F43" s="306">
        <v>500</v>
      </c>
      <c r="G43" s="182"/>
      <c r="H43" s="300"/>
      <c r="I43" s="294"/>
      <c r="J43" s="294"/>
      <c r="K43" s="319" t="s">
        <v>231</v>
      </c>
      <c r="L43" s="320">
        <v>0.6</v>
      </c>
      <c r="M43" s="309" t="s">
        <v>232</v>
      </c>
      <c r="N43" s="321" t="s">
        <v>200</v>
      </c>
      <c r="O43" s="311"/>
      <c r="P43" s="182"/>
      <c r="Q43" s="182"/>
      <c r="R43" s="182"/>
    </row>
    <row r="44" spans="1:18" ht="67.5" customHeight="1" x14ac:dyDescent="0.25">
      <c r="A44" s="182"/>
      <c r="B44" s="322" t="s">
        <v>233</v>
      </c>
      <c r="C44" s="304" t="s">
        <v>198</v>
      </c>
      <c r="D44" s="305">
        <v>0.8</v>
      </c>
      <c r="E44" s="306">
        <v>501</v>
      </c>
      <c r="F44" s="306">
        <v>5000</v>
      </c>
      <c r="G44" s="182"/>
      <c r="H44" s="300"/>
      <c r="I44" s="294"/>
      <c r="J44" s="294"/>
      <c r="K44" s="323" t="s">
        <v>234</v>
      </c>
      <c r="L44" s="324">
        <v>0.8</v>
      </c>
      <c r="M44" s="309" t="s">
        <v>235</v>
      </c>
      <c r="N44" s="316" t="s">
        <v>236</v>
      </c>
      <c r="O44" s="311"/>
      <c r="P44" s="182"/>
      <c r="Q44" s="182"/>
      <c r="R44" s="182"/>
    </row>
    <row r="45" spans="1:18" ht="76.5" customHeight="1" x14ac:dyDescent="0.25">
      <c r="A45" s="182"/>
      <c r="B45" s="325" t="s">
        <v>237</v>
      </c>
      <c r="C45" s="304" t="s">
        <v>238</v>
      </c>
      <c r="D45" s="305">
        <v>1</v>
      </c>
      <c r="E45" s="306">
        <v>5001</v>
      </c>
      <c r="F45" s="306"/>
      <c r="G45" s="182"/>
      <c r="H45" s="300"/>
      <c r="I45" s="294"/>
      <c r="J45" s="294"/>
      <c r="K45" s="326" t="s">
        <v>239</v>
      </c>
      <c r="L45" s="327">
        <v>1</v>
      </c>
      <c r="M45" s="309" t="s">
        <v>240</v>
      </c>
      <c r="N45" s="321" t="s">
        <v>241</v>
      </c>
      <c r="O45" s="311"/>
      <c r="P45" s="182"/>
      <c r="Q45" s="182"/>
      <c r="R45" s="182"/>
    </row>
    <row r="46" spans="1:18" ht="16.5" thickBot="1" x14ac:dyDescent="0.3">
      <c r="A46" s="182"/>
      <c r="B46" s="294"/>
      <c r="C46" s="294"/>
      <c r="D46" s="294"/>
      <c r="E46" s="294"/>
      <c r="F46" s="294"/>
      <c r="G46" s="294"/>
      <c r="H46" s="294"/>
      <c r="I46" s="294"/>
      <c r="J46" s="294"/>
      <c r="K46" s="328"/>
      <c r="L46" s="328"/>
      <c r="M46" s="113" t="s">
        <v>159</v>
      </c>
      <c r="N46" s="114" t="s">
        <v>159</v>
      </c>
      <c r="O46" s="329"/>
      <c r="P46" s="329"/>
      <c r="Q46" s="182"/>
      <c r="R46" s="182"/>
    </row>
    <row r="47" spans="1:18" ht="15.75" x14ac:dyDescent="0.25">
      <c r="A47" s="182"/>
      <c r="B47" s="330"/>
      <c r="C47" s="294"/>
      <c r="D47" s="294"/>
      <c r="E47" s="294"/>
      <c r="F47" s="294"/>
      <c r="G47" s="294"/>
      <c r="H47" s="294"/>
      <c r="I47" s="294"/>
      <c r="J47" s="294"/>
      <c r="K47" s="331"/>
      <c r="L47" s="331"/>
      <c r="M47" s="331"/>
      <c r="N47" s="331"/>
      <c r="O47" s="331"/>
      <c r="P47" s="331"/>
      <c r="Q47" s="182"/>
      <c r="R47" s="182"/>
    </row>
    <row r="48" spans="1:18" x14ac:dyDescent="0.2">
      <c r="A48" s="182"/>
      <c r="B48" s="182"/>
      <c r="C48" s="182"/>
      <c r="D48" s="182"/>
      <c r="E48" s="182"/>
      <c r="F48" s="182"/>
      <c r="G48" s="182"/>
      <c r="H48" s="182"/>
      <c r="I48" s="182"/>
      <c r="J48" s="182"/>
      <c r="K48" s="182"/>
      <c r="L48" s="182"/>
      <c r="M48" s="182"/>
      <c r="N48" s="182"/>
      <c r="O48" s="182"/>
      <c r="P48" s="182"/>
      <c r="Q48" s="182"/>
      <c r="R48" s="182"/>
    </row>
    <row r="49" spans="1:18" ht="32.25" customHeight="1" x14ac:dyDescent="0.2">
      <c r="A49" s="182"/>
      <c r="B49" s="182"/>
      <c r="C49" s="182"/>
      <c r="D49" s="182"/>
      <c r="E49" s="182"/>
      <c r="F49" s="182"/>
      <c r="G49" s="182"/>
      <c r="H49" s="182"/>
      <c r="I49" s="182"/>
      <c r="J49" s="182"/>
      <c r="K49" s="182"/>
      <c r="L49" s="182"/>
      <c r="M49" s="182"/>
      <c r="N49" s="182"/>
      <c r="O49" s="182"/>
      <c r="P49" s="182"/>
      <c r="Q49" s="182"/>
      <c r="R49" s="182"/>
    </row>
    <row r="50" spans="1:18" ht="15" thickBot="1" x14ac:dyDescent="0.25">
      <c r="A50" s="182"/>
      <c r="B50" s="182"/>
      <c r="C50" s="182"/>
      <c r="D50" s="182"/>
      <c r="E50" s="182"/>
      <c r="F50" s="182"/>
      <c r="G50" s="182"/>
      <c r="H50" s="182"/>
      <c r="I50" s="182"/>
      <c r="J50" s="182"/>
      <c r="K50" s="182"/>
      <c r="L50" s="182"/>
      <c r="M50" s="182"/>
      <c r="N50" s="182"/>
      <c r="O50" s="182"/>
      <c r="P50" s="182"/>
      <c r="Q50" s="182"/>
      <c r="R50" s="182"/>
    </row>
    <row r="51" spans="1:18" ht="24.95" customHeight="1" x14ac:dyDescent="0.2">
      <c r="A51" s="182"/>
      <c r="B51" s="115"/>
      <c r="C51" s="115"/>
      <c r="D51" s="116"/>
      <c r="E51" s="1701" t="s">
        <v>242</v>
      </c>
      <c r="F51" s="1701"/>
      <c r="G51" s="1701"/>
      <c r="H51" s="1701"/>
      <c r="I51" s="1702"/>
      <c r="J51" s="182"/>
      <c r="K51" s="182"/>
      <c r="L51" s="182"/>
      <c r="M51" s="182"/>
      <c r="N51" s="182"/>
      <c r="O51" s="182"/>
      <c r="P51" s="182"/>
      <c r="Q51" s="182"/>
      <c r="R51" s="182"/>
    </row>
    <row r="52" spans="1:18" ht="24.95" customHeight="1" x14ac:dyDescent="0.2">
      <c r="A52" s="182"/>
      <c r="B52" s="117"/>
      <c r="C52" s="117"/>
      <c r="D52" s="118"/>
      <c r="E52" s="119">
        <v>0.2</v>
      </c>
      <c r="F52" s="119">
        <v>0.4</v>
      </c>
      <c r="G52" s="119">
        <v>0.6</v>
      </c>
      <c r="H52" s="119">
        <v>0.8</v>
      </c>
      <c r="I52" s="120">
        <v>1</v>
      </c>
      <c r="J52" s="182"/>
      <c r="K52" s="182"/>
      <c r="L52" s="182"/>
      <c r="M52" s="182"/>
      <c r="N52" s="182"/>
      <c r="O52" s="182"/>
      <c r="P52" s="182"/>
      <c r="Q52" s="182"/>
      <c r="R52" s="182"/>
    </row>
    <row r="53" spans="1:18" ht="24.95" customHeight="1" x14ac:dyDescent="0.2">
      <c r="A53" s="182"/>
      <c r="B53" s="117"/>
      <c r="C53" s="117"/>
      <c r="D53" s="121"/>
      <c r="E53" s="333" t="s">
        <v>243</v>
      </c>
      <c r="F53" s="333" t="s">
        <v>161</v>
      </c>
      <c r="G53" s="333" t="s">
        <v>201</v>
      </c>
      <c r="H53" s="333" t="s">
        <v>244</v>
      </c>
      <c r="I53" s="702" t="s">
        <v>239</v>
      </c>
      <c r="J53" s="182"/>
      <c r="K53" s="182"/>
      <c r="L53" s="182"/>
      <c r="M53" s="182"/>
      <c r="N53" s="182"/>
      <c r="O53" s="182"/>
      <c r="P53" s="182"/>
      <c r="Q53" s="182"/>
      <c r="R53" s="182"/>
    </row>
    <row r="54" spans="1:18" ht="24.95" customHeight="1" x14ac:dyDescent="0.2">
      <c r="A54" s="182"/>
      <c r="B54" s="1703" t="s">
        <v>217</v>
      </c>
      <c r="C54" s="123">
        <v>1</v>
      </c>
      <c r="D54" s="333" t="s">
        <v>237</v>
      </c>
      <c r="E54" s="336" t="s">
        <v>245</v>
      </c>
      <c r="F54" s="336" t="s">
        <v>245</v>
      </c>
      <c r="G54" s="336" t="s">
        <v>245</v>
      </c>
      <c r="H54" s="336" t="s">
        <v>245</v>
      </c>
      <c r="I54" s="337" t="s">
        <v>246</v>
      </c>
      <c r="J54" s="182"/>
      <c r="K54" s="182"/>
      <c r="L54" s="182"/>
      <c r="M54" s="182"/>
      <c r="N54" s="182"/>
      <c r="O54" s="182"/>
      <c r="P54" s="182"/>
      <c r="Q54" s="182"/>
      <c r="R54" s="182"/>
    </row>
    <row r="55" spans="1:18" ht="24.95" customHeight="1" x14ac:dyDescent="0.2">
      <c r="A55" s="182"/>
      <c r="B55" s="1703"/>
      <c r="C55" s="123">
        <v>0.8</v>
      </c>
      <c r="D55" s="333" t="s">
        <v>233</v>
      </c>
      <c r="E55" s="338" t="s">
        <v>201</v>
      </c>
      <c r="F55" s="338" t="s">
        <v>201</v>
      </c>
      <c r="G55" s="336" t="s">
        <v>245</v>
      </c>
      <c r="H55" s="336" t="s">
        <v>245</v>
      </c>
      <c r="I55" s="337" t="s">
        <v>246</v>
      </c>
      <c r="J55" s="182"/>
      <c r="K55" s="182"/>
      <c r="L55" s="182"/>
      <c r="M55" s="182"/>
      <c r="N55" s="182"/>
      <c r="O55" s="182"/>
      <c r="P55" s="182"/>
      <c r="Q55" s="182"/>
    </row>
    <row r="56" spans="1:18" ht="24.95" customHeight="1" x14ac:dyDescent="0.2">
      <c r="A56" s="182"/>
      <c r="B56" s="1703"/>
      <c r="C56" s="123">
        <v>0.6</v>
      </c>
      <c r="D56" s="333" t="s">
        <v>229</v>
      </c>
      <c r="E56" s="338" t="s">
        <v>201</v>
      </c>
      <c r="F56" s="338" t="s">
        <v>201</v>
      </c>
      <c r="G56" s="338" t="s">
        <v>201</v>
      </c>
      <c r="H56" s="336" t="s">
        <v>245</v>
      </c>
      <c r="I56" s="337" t="s">
        <v>246</v>
      </c>
      <c r="J56" s="182"/>
      <c r="K56" s="182"/>
      <c r="L56" s="182"/>
      <c r="M56" s="182"/>
      <c r="N56" s="182"/>
      <c r="O56" s="182"/>
      <c r="P56" s="182"/>
      <c r="Q56" s="182"/>
    </row>
    <row r="57" spans="1:18" ht="24.95" customHeight="1" x14ac:dyDescent="0.2">
      <c r="A57" s="182"/>
      <c r="B57" s="1703"/>
      <c r="C57" s="123">
        <v>0.4</v>
      </c>
      <c r="D57" s="339" t="s">
        <v>227</v>
      </c>
      <c r="E57" s="340" t="s">
        <v>176</v>
      </c>
      <c r="F57" s="338" t="s">
        <v>201</v>
      </c>
      <c r="G57" s="338" t="s">
        <v>201</v>
      </c>
      <c r="H57" s="336" t="s">
        <v>245</v>
      </c>
      <c r="I57" s="337" t="s">
        <v>246</v>
      </c>
      <c r="J57" s="182"/>
      <c r="K57" s="182"/>
      <c r="L57" s="182"/>
      <c r="M57" s="182"/>
      <c r="N57" s="182"/>
      <c r="O57" s="182"/>
      <c r="P57" s="182"/>
      <c r="Q57" s="182"/>
    </row>
    <row r="58" spans="1:18" ht="24.95" customHeight="1" thickBot="1" x14ac:dyDescent="0.25">
      <c r="A58" s="182"/>
      <c r="B58" s="1704"/>
      <c r="C58" s="128">
        <v>0.2</v>
      </c>
      <c r="D58" s="341" t="s">
        <v>222</v>
      </c>
      <c r="E58" s="342" t="s">
        <v>176</v>
      </c>
      <c r="F58" s="342" t="s">
        <v>176</v>
      </c>
      <c r="G58" s="343" t="s">
        <v>201</v>
      </c>
      <c r="H58" s="344" t="s">
        <v>245</v>
      </c>
      <c r="I58" s="345" t="s">
        <v>246</v>
      </c>
      <c r="J58" s="182"/>
      <c r="K58" s="182"/>
      <c r="L58" s="182"/>
      <c r="M58" s="182"/>
      <c r="N58" s="182"/>
      <c r="O58" s="182"/>
      <c r="P58" s="182"/>
      <c r="Q58" s="182"/>
    </row>
    <row r="59" spans="1:18" x14ac:dyDescent="0.2">
      <c r="A59" s="182"/>
      <c r="B59" s="182"/>
      <c r="C59" s="182"/>
      <c r="D59" s="182"/>
      <c r="E59" s="182"/>
      <c r="F59" s="182"/>
      <c r="G59" s="182"/>
      <c r="H59" s="182"/>
      <c r="I59" s="182"/>
    </row>
    <row r="60" spans="1:18" x14ac:dyDescent="0.2">
      <c r="A60" s="182"/>
      <c r="B60" s="182"/>
      <c r="C60" s="182"/>
      <c r="D60" s="182"/>
      <c r="E60" s="182"/>
      <c r="F60" s="182"/>
      <c r="G60" s="182"/>
      <c r="H60" s="182"/>
      <c r="I60" s="182"/>
    </row>
  </sheetData>
  <mergeCells count="104">
    <mergeCell ref="E51:I51"/>
    <mergeCell ref="B54:B58"/>
    <mergeCell ref="B23:G23"/>
    <mergeCell ref="U23:U24"/>
    <mergeCell ref="C24:G24"/>
    <mergeCell ref="C25:G25"/>
    <mergeCell ref="C26:G26"/>
    <mergeCell ref="B38:F38"/>
    <mergeCell ref="AR19:AR20"/>
    <mergeCell ref="L19:L20"/>
    <mergeCell ref="M19:M20"/>
    <mergeCell ref="N19:N20"/>
    <mergeCell ref="O19:O20"/>
    <mergeCell ref="P19:P20"/>
    <mergeCell ref="Q19:Q20"/>
    <mergeCell ref="AS19:AS20"/>
    <mergeCell ref="AT19:AT20"/>
    <mergeCell ref="AU19:AU20"/>
    <mergeCell ref="AV19:AV20"/>
    <mergeCell ref="AW19:AW20"/>
    <mergeCell ref="R19:R20"/>
    <mergeCell ref="S19:S20"/>
    <mergeCell ref="T19:T20"/>
    <mergeCell ref="U19:U20"/>
    <mergeCell ref="W19:W20"/>
    <mergeCell ref="X19:X20"/>
    <mergeCell ref="AW17:AW18"/>
    <mergeCell ref="C19:C20"/>
    <mergeCell ref="D19:D20"/>
    <mergeCell ref="E19:E20"/>
    <mergeCell ref="F19:F20"/>
    <mergeCell ref="G19:G20"/>
    <mergeCell ref="H19:H20"/>
    <mergeCell ref="I19:I20"/>
    <mergeCell ref="J19:J20"/>
    <mergeCell ref="K19:K20"/>
    <mergeCell ref="X17:X18"/>
    <mergeCell ref="AR17:AR18"/>
    <mergeCell ref="AS17:AS18"/>
    <mergeCell ref="AT17:AT18"/>
    <mergeCell ref="AU17:AU18"/>
    <mergeCell ref="AV17:AV18"/>
    <mergeCell ref="Q17:Q18"/>
    <mergeCell ref="R17:R18"/>
    <mergeCell ref="S17:S18"/>
    <mergeCell ref="T17:T18"/>
    <mergeCell ref="U17:U18"/>
    <mergeCell ref="W17:W18"/>
    <mergeCell ref="K17:K18"/>
    <mergeCell ref="L17:L18"/>
    <mergeCell ref="M17:M18"/>
    <mergeCell ref="N17:N18"/>
    <mergeCell ref="O17:O18"/>
    <mergeCell ref="P17:P18"/>
    <mergeCell ref="AF15:AJ15"/>
    <mergeCell ref="B17:B20"/>
    <mergeCell ref="C17:C18"/>
    <mergeCell ref="D17:D18"/>
    <mergeCell ref="E17:E18"/>
    <mergeCell ref="F17:F18"/>
    <mergeCell ref="G17:G18"/>
    <mergeCell ref="H17:H18"/>
    <mergeCell ref="I17:I18"/>
    <mergeCell ref="J17:J18"/>
    <mergeCell ref="B14:B16"/>
    <mergeCell ref="C14:C16"/>
    <mergeCell ref="D14:D16"/>
    <mergeCell ref="E14:G15"/>
    <mergeCell ref="H14:H16"/>
    <mergeCell ref="AU14:AU16"/>
    <mergeCell ref="AV14:AV16"/>
    <mergeCell ref="AW14:AW16"/>
    <mergeCell ref="I15:L15"/>
    <mergeCell ref="M15:T15"/>
    <mergeCell ref="W15:W16"/>
    <mergeCell ref="X15:X16"/>
    <mergeCell ref="Y15:Y16"/>
    <mergeCell ref="Z15:Z16"/>
    <mergeCell ref="AA15:AA16"/>
    <mergeCell ref="U14:U16"/>
    <mergeCell ref="V14:V16"/>
    <mergeCell ref="W14:AJ14"/>
    <mergeCell ref="AK14:AR15"/>
    <mergeCell ref="AS14:AS16"/>
    <mergeCell ref="AT14:AT16"/>
    <mergeCell ref="AB15:AB16"/>
    <mergeCell ref="AC15:AC16"/>
    <mergeCell ref="AD15:AD16"/>
    <mergeCell ref="AE15:AE16"/>
    <mergeCell ref="I14:T14"/>
    <mergeCell ref="B11:E11"/>
    <mergeCell ref="F11:G11"/>
    <mergeCell ref="I11:J11"/>
    <mergeCell ref="L11:M11"/>
    <mergeCell ref="B12:E12"/>
    <mergeCell ref="F12:G12"/>
    <mergeCell ref="B2:E2"/>
    <mergeCell ref="B5:B8"/>
    <mergeCell ref="C5:F6"/>
    <mergeCell ref="G5:H5"/>
    <mergeCell ref="G6:H6"/>
    <mergeCell ref="C7:F8"/>
    <mergeCell ref="G7:H7"/>
    <mergeCell ref="G8:H8"/>
  </mergeCells>
  <conditionalFormatting sqref="L17 L19:L22">
    <cfRule type="containsText" dxfId="515" priority="63" operator="containsText" text="MUY BAJA">
      <formula>NOT(ISERROR(SEARCH("MUY BAJA",L17)))</formula>
    </cfRule>
    <cfRule type="containsText" dxfId="514" priority="64" operator="containsText" text="MUY ALTA">
      <formula>NOT(ISERROR(SEARCH("MUY ALTA",L17)))</formula>
    </cfRule>
    <cfRule type="containsText" dxfId="513" priority="65" operator="containsText" text="MUY ALTA ">
      <formula>NOT(ISERROR(SEARCH("MUY ALTA ",L17)))</formula>
    </cfRule>
    <cfRule type="containsText" dxfId="512" priority="66" operator="containsText" text="ALTA">
      <formula>NOT(ISERROR(SEARCH("ALTA",L17)))</formula>
    </cfRule>
    <cfRule type="containsText" dxfId="511" priority="67" operator="containsText" text="BAJA">
      <formula>NOT(ISERROR(SEARCH("BAJA",L17)))</formula>
    </cfRule>
    <cfRule type="containsText" dxfId="510" priority="68" operator="containsText" text="MUY BAJA">
      <formula>NOT(ISERROR(SEARCH("MUY BAJA",L17)))</formula>
    </cfRule>
    <cfRule type="containsText" dxfId="509" priority="69" operator="containsText" text="MEDIA">
      <formula>NOT(ISERROR(SEARCH("MEDIA",L17)))</formula>
    </cfRule>
  </conditionalFormatting>
  <conditionalFormatting sqref="O17 R17 O19:O22 R19:R22">
    <cfRule type="containsText" dxfId="508" priority="57" operator="containsText" text="CATASTRÓFICO">
      <formula>NOT(ISERROR(SEARCH("CATASTRÓFICO",O17)))</formula>
    </cfRule>
    <cfRule type="containsText" dxfId="507" priority="58" operator="containsText" text="CATASTROFICO">
      <formula>NOT(ISERROR(SEARCH("CATASTROFICO",O17)))</formula>
    </cfRule>
    <cfRule type="containsText" dxfId="506" priority="59" operator="containsText" text="MAYOR">
      <formula>NOT(ISERROR(SEARCH("MAYOR",O17)))</formula>
    </cfRule>
    <cfRule type="containsText" dxfId="505" priority="60" operator="containsText" text="MODERADO">
      <formula>NOT(ISERROR(SEARCH("MODERADO",O17)))</formula>
    </cfRule>
    <cfRule type="containsText" dxfId="504" priority="61" operator="containsText" text="MENOR">
      <formula>NOT(ISERROR(SEARCH("MENOR",O17)))</formula>
    </cfRule>
    <cfRule type="containsText" dxfId="503" priority="62" operator="containsText" text="LEVE">
      <formula>NOT(ISERROR(SEARCH("LEVE",O17)))</formula>
    </cfRule>
  </conditionalFormatting>
  <conditionalFormatting sqref="T17 T19:T22">
    <cfRule type="containsText" dxfId="502" priority="52" operator="containsText" text="CATASTRÓFICO">
      <formula>NOT(ISERROR(SEARCH("CATASTRÓFICO",T17)))</formula>
    </cfRule>
    <cfRule type="containsText" dxfId="501" priority="53" operator="containsText" text="MAYOR">
      <formula>NOT(ISERROR(SEARCH("MAYOR",T17)))</formula>
    </cfRule>
    <cfRule type="containsText" dxfId="500" priority="54" operator="containsText" text="MODERADO">
      <formula>NOT(ISERROR(SEARCH("MODERADO",T17)))</formula>
    </cfRule>
    <cfRule type="containsText" dxfId="499" priority="55" operator="containsText" text="MENOR">
      <formula>NOT(ISERROR(SEARCH("MENOR",T17)))</formula>
    </cfRule>
    <cfRule type="containsText" dxfId="498" priority="56" operator="containsText" text="LEVE">
      <formula>NOT(ISERROR(SEARCH("LEVE",T17)))</formula>
    </cfRule>
  </conditionalFormatting>
  <conditionalFormatting sqref="O17 R17 O19:O22 R19:R22">
    <cfRule type="containsBlanks" dxfId="497" priority="51">
      <formula>LEN(TRIM(O17))=0</formula>
    </cfRule>
  </conditionalFormatting>
  <conditionalFormatting sqref="AM17:AM19">
    <cfRule type="containsText" dxfId="496" priority="45" operator="containsText" text="MUY ALTA ">
      <formula>NOT(ISERROR(SEARCH("MUY ALTA ",AM17)))</formula>
    </cfRule>
    <cfRule type="containsText" dxfId="495" priority="46" operator="containsText" text="ALTA">
      <formula>NOT(ISERROR(SEARCH("ALTA",AM17)))</formula>
    </cfRule>
    <cfRule type="containsText" dxfId="494" priority="47" operator="containsText" text="MEDIA">
      <formula>NOT(ISERROR(SEARCH("MEDIA",AM17)))</formula>
    </cfRule>
    <cfRule type="containsText" dxfId="493" priority="48" operator="containsText" text="BAJA">
      <formula>NOT(ISERROR(SEARCH("BAJA",AM17)))</formula>
    </cfRule>
    <cfRule type="containsText" dxfId="492" priority="49" operator="containsText" text="MUY BAJA">
      <formula>NOT(ISERROR(SEARCH("MUY BAJA",AM17)))</formula>
    </cfRule>
    <cfRule type="containsText" dxfId="491" priority="50" operator="containsText" text="MUY BAJA ">
      <formula>NOT(ISERROR(SEARCH("MUY BAJA ",AM17)))</formula>
    </cfRule>
  </conditionalFormatting>
  <conditionalFormatting sqref="AM19">
    <cfRule type="containsText" dxfId="490" priority="44" operator="containsText" text="MUY BAJA ">
      <formula>NOT(ISERROR(SEARCH("MUY BAJA ",AM19)))</formula>
    </cfRule>
  </conditionalFormatting>
  <conditionalFormatting sqref="AM17:AM19">
    <cfRule type="containsText" dxfId="489" priority="43" operator="containsText" text="MUY BAJA">
      <formula>NOT(ISERROR(SEARCH("MUY BAJA",AM17)))</formula>
    </cfRule>
  </conditionalFormatting>
  <conditionalFormatting sqref="AN20 AN17:AO19">
    <cfRule type="containsText" dxfId="488" priority="38" operator="containsText" text="CATASTRÓFICO">
      <formula>NOT(ISERROR(SEARCH("CATASTRÓFICO",AN17)))</formula>
    </cfRule>
    <cfRule type="containsText" dxfId="487" priority="39" operator="containsText" text="MAYOR">
      <formula>NOT(ISERROR(SEARCH("MAYOR",AN17)))</formula>
    </cfRule>
    <cfRule type="containsText" dxfId="486" priority="40" operator="containsText" text="MODERADO">
      <formula>NOT(ISERROR(SEARCH("MODERADO",AN17)))</formula>
    </cfRule>
    <cfRule type="containsText" dxfId="485" priority="41" operator="containsText" text="MENOR ">
      <formula>NOT(ISERROR(SEARCH("MENOR ",AN17)))</formula>
    </cfRule>
    <cfRule type="containsText" dxfId="484" priority="42" operator="containsText" text="LEVE">
      <formula>NOT(ISERROR(SEARCH("LEVE",AN17)))</formula>
    </cfRule>
  </conditionalFormatting>
  <conditionalFormatting sqref="AQ17:AQ20">
    <cfRule type="containsText" dxfId="483" priority="33" operator="containsText" text="EXTREMO">
      <formula>NOT(ISERROR(SEARCH("EXTREMO",AQ17)))</formula>
    </cfRule>
    <cfRule type="containsText" dxfId="482" priority="34" operator="containsText" text="ALTO">
      <formula>NOT(ISERROR(SEARCH("ALTO",AQ17)))</formula>
    </cfRule>
    <cfRule type="containsText" dxfId="481" priority="35" operator="containsText" text="MODERADO">
      <formula>NOT(ISERROR(SEARCH("MODERADO",AQ17)))</formula>
    </cfRule>
    <cfRule type="containsText" dxfId="480" priority="36" operator="containsText" text="BAJO">
      <formula>NOT(ISERROR(SEARCH("BAJO",AQ17)))</formula>
    </cfRule>
    <cfRule type="containsText" dxfId="479" priority="37" operator="containsText" text="BAJO">
      <formula>NOT(ISERROR(SEARCH("BAJO",AQ17)))</formula>
    </cfRule>
  </conditionalFormatting>
  <conditionalFormatting sqref="U17">
    <cfRule type="containsText" dxfId="478" priority="28" operator="containsText" text="EXTREMO">
      <formula>NOT(ISERROR(SEARCH("EXTREMO",U17)))</formula>
    </cfRule>
    <cfRule type="containsText" dxfId="477" priority="29" operator="containsText" text="ALTO">
      <formula>NOT(ISERROR(SEARCH("ALTO",U17)))</formula>
    </cfRule>
    <cfRule type="containsText" dxfId="476" priority="30" operator="containsText" text="MODERADO">
      <formula>NOT(ISERROR(SEARCH("MODERADO",U17)))</formula>
    </cfRule>
    <cfRule type="containsText" dxfId="475" priority="31" operator="containsText" text="BAJO">
      <formula>NOT(ISERROR(SEARCH("BAJO",U17)))</formula>
    </cfRule>
    <cfRule type="containsText" dxfId="474" priority="32" operator="containsText" text="BAJO">
      <formula>NOT(ISERROR(SEARCH("BAJO",U17)))</formula>
    </cfRule>
  </conditionalFormatting>
  <conditionalFormatting sqref="AN20 AN17:AO19">
    <cfRule type="containsText" dxfId="473" priority="26" operator="containsText" text="MENOR">
      <formula>NOT(ISERROR(SEARCH("MENOR",AN17)))</formula>
    </cfRule>
    <cfRule type="containsText" dxfId="472" priority="27" operator="containsText" text="MENOR">
      <formula>NOT(ISERROR(SEARCH("MENOR",AN17)))</formula>
    </cfRule>
  </conditionalFormatting>
  <conditionalFormatting sqref="U23">
    <cfRule type="containsText" dxfId="471" priority="16" operator="containsText" text="EXTREMO">
      <formula>NOT(ISERROR(SEARCH("EXTREMO",U23)))</formula>
    </cfRule>
    <cfRule type="containsText" dxfId="470" priority="17" operator="containsText" text="ALTO">
      <formula>NOT(ISERROR(SEARCH("ALTO",U23)))</formula>
    </cfRule>
    <cfRule type="containsText" dxfId="469" priority="18" operator="containsText" text="MODERADO">
      <formula>NOT(ISERROR(SEARCH("MODERADO",U23)))</formula>
    </cfRule>
    <cfRule type="containsText" dxfId="468" priority="19" operator="containsText" text="BAJO">
      <formula>NOT(ISERROR(SEARCH("BAJO",U23)))</formula>
    </cfRule>
    <cfRule type="containsText" dxfId="467" priority="20" operator="containsText" text="BAJO">
      <formula>NOT(ISERROR(SEARCH("BAJO",U23)))</formula>
    </cfRule>
  </conditionalFormatting>
  <conditionalFormatting sqref="U19:U20">
    <cfRule type="containsText" dxfId="466" priority="21" operator="containsText" text="EXTREMO">
      <formula>NOT(ISERROR(SEARCH("EXTREMO",U19)))</formula>
    </cfRule>
    <cfRule type="containsText" dxfId="465" priority="22" operator="containsText" text="ALTO">
      <formula>NOT(ISERROR(SEARCH("ALTO",U19)))</formula>
    </cfRule>
    <cfRule type="containsText" dxfId="464" priority="23" operator="containsText" text="MODERADO">
      <formula>NOT(ISERROR(SEARCH("MODERADO",U19)))</formula>
    </cfRule>
    <cfRule type="containsText" dxfId="463" priority="24" operator="containsText" text="BAJO">
      <formula>NOT(ISERROR(SEARCH("BAJO",U19)))</formula>
    </cfRule>
    <cfRule type="containsText" dxfId="462" priority="25" operator="containsText" text="BAJO">
      <formula>NOT(ISERROR(SEARCH("BAJO",U19)))</formula>
    </cfRule>
  </conditionalFormatting>
  <conditionalFormatting sqref="AM20">
    <cfRule type="containsText" dxfId="461" priority="10" operator="containsText" text="MUY ALTA ">
      <formula>NOT(ISERROR(SEARCH("MUY ALTA ",AM20)))</formula>
    </cfRule>
    <cfRule type="containsText" dxfId="460" priority="11" operator="containsText" text="ALTA">
      <formula>NOT(ISERROR(SEARCH("ALTA",AM20)))</formula>
    </cfRule>
    <cfRule type="containsText" dxfId="459" priority="12" operator="containsText" text="MEDIA">
      <formula>NOT(ISERROR(SEARCH("MEDIA",AM20)))</formula>
    </cfRule>
    <cfRule type="containsText" dxfId="458" priority="13" operator="containsText" text="BAJA">
      <formula>NOT(ISERROR(SEARCH("BAJA",AM20)))</formula>
    </cfRule>
    <cfRule type="containsText" dxfId="457" priority="14" operator="containsText" text="MUY BAJA">
      <formula>NOT(ISERROR(SEARCH("MUY BAJA",AM20)))</formula>
    </cfRule>
    <cfRule type="containsText" dxfId="456" priority="15" operator="containsText" text="MUY BAJA ">
      <formula>NOT(ISERROR(SEARCH("MUY BAJA ",AM20)))</formula>
    </cfRule>
  </conditionalFormatting>
  <conditionalFormatting sqref="AM20">
    <cfRule type="containsText" dxfId="455" priority="9" operator="containsText" text="MUY BAJA ">
      <formula>NOT(ISERROR(SEARCH("MUY BAJA ",AM20)))</formula>
    </cfRule>
  </conditionalFormatting>
  <conditionalFormatting sqref="AM20">
    <cfRule type="containsText" dxfId="454" priority="8" operator="containsText" text="MUY BAJA">
      <formula>NOT(ISERROR(SEARCH("MUY BAJA",AM20)))</formula>
    </cfRule>
  </conditionalFormatting>
  <conditionalFormatting sqref="AO20">
    <cfRule type="containsText" dxfId="453" priority="3" operator="containsText" text="CATASTRÓFICO">
      <formula>NOT(ISERROR(SEARCH("CATASTRÓFICO",AO20)))</formula>
    </cfRule>
    <cfRule type="containsText" dxfId="452" priority="4" operator="containsText" text="MAYOR">
      <formula>NOT(ISERROR(SEARCH("MAYOR",AO20)))</formula>
    </cfRule>
    <cfRule type="containsText" dxfId="451" priority="5" operator="containsText" text="MODERADO">
      <formula>NOT(ISERROR(SEARCH("MODERADO",AO20)))</formula>
    </cfRule>
    <cfRule type="containsText" dxfId="450" priority="6" operator="containsText" text="MENOR ">
      <formula>NOT(ISERROR(SEARCH("MENOR ",AO20)))</formula>
    </cfRule>
    <cfRule type="containsText" dxfId="449" priority="7" operator="containsText" text="LEVE">
      <formula>NOT(ISERROR(SEARCH("LEVE",AO20)))</formula>
    </cfRule>
  </conditionalFormatting>
  <conditionalFormatting sqref="AO20">
    <cfRule type="containsText" dxfId="448" priority="1" operator="containsText" text="MENOR">
      <formula>NOT(ISERROR(SEARCH("MENOR",AO20)))</formula>
    </cfRule>
    <cfRule type="containsText" dxfId="447" priority="2" operator="containsText" text="MENOR">
      <formula>NOT(ISERROR(SEARCH("MENOR",AO20)))</formula>
    </cfRule>
  </conditionalFormatting>
  <dataValidations count="3">
    <dataValidation type="list" allowBlank="1" showInputMessage="1" showErrorMessage="1" sqref="M17 M19:M22">
      <formula1>$M$41:$M$46</formula1>
    </dataValidation>
    <dataValidation type="list" allowBlank="1" showInputMessage="1" showErrorMessage="1" sqref="P17 P19:P22">
      <formula1>$N$41:$N$46</formula1>
    </dataValidation>
    <dataValidation type="list" allowBlank="1" showInputMessage="1" showErrorMessage="1" sqref="J17 J19:J20">
      <formula1>$C$41:$C$45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'C:\Users\sebastian\Downloads\[Mapa De Riesgos De Gestión Servicio A La Ciudadanía V3.xlsx]FORMULAS '!#REF!</xm:f>
          </x14:formula1>
          <xm:sqref>AR17 AR19:AR20 E17 E19:E22 C17 C19:C22 H17 AH17:AJ20 AF17:AF20 AD17:AD20 B17:B22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CONTEXTO RIESGOS </vt:lpstr>
      <vt:lpstr> GESTION ESTRATEGICA </vt:lpstr>
      <vt:lpstr>GESTION  TALENTO HUMANO </vt:lpstr>
      <vt:lpstr>REDUCCION</vt:lpstr>
      <vt:lpstr> MANEJO</vt:lpstr>
      <vt:lpstr>CONOCIMIENTO </vt:lpstr>
      <vt:lpstr>GESTION JURIDICA </vt:lpstr>
      <vt:lpstr>GESTION TIC</vt:lpstr>
      <vt:lpstr>SERVICIO A LA  CIUDADANIA </vt:lpstr>
      <vt:lpstr>GESTION DE  RECURSOS</vt:lpstr>
      <vt:lpstr>EVALUACION Y CONTROL </vt:lpstr>
      <vt:lpstr>FORMULAS </vt:lpstr>
      <vt:lpstr>Opciones Tratamiento</vt:lpstr>
      <vt:lpstr>Hoja1</vt:lpstr>
      <vt:lpstr>'CONTEXTO RIESGOS '!Área_de_impresión</vt:lpstr>
      <vt:lpstr>'GESTION DE  RECURSOS'!Área_de_impresión</vt:lpstr>
      <vt:lpstr>'GESTION JURIDICA '!Área_de_impresión</vt:lpstr>
      <vt:lpstr>'CONTEXTO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2025-12-23T05:25:08Z</dcterms:modified>
  <cp:category/>
  <cp:contentStatus/>
</cp:coreProperties>
</file>