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ACKUP\BACKUP\2024\BALANCES 2024\BALANCE JUN 2024\Balances Firmados Jun 2024\"/>
    </mc:Choice>
  </mc:AlternateContent>
  <xr:revisionPtr revIDLastSave="0" documentId="13_ncr:1_{8C0C1CB0-A7F1-4E55-B655-CC2B5BDFDF02}" xr6:coauthVersionLast="36" xr6:coauthVersionMax="36" xr10:uidLastSave="{00000000-0000-0000-0000-000000000000}"/>
  <bookViews>
    <workbookView xWindow="0" yWindow="0" windowWidth="28800" windowHeight="11925" xr2:uid="{9AF4D5E2-FC64-4EE3-AC51-BDE461DC0A95}"/>
  </bookViews>
  <sheets>
    <sheet name="SITUACION FINANCIERA" sheetId="1" r:id="rId1"/>
    <sheet name="RESULTADOS" sheetId="2" r:id="rId2"/>
  </sheets>
  <externalReferences>
    <externalReference r:id="rId3"/>
  </externalReferences>
  <definedNames>
    <definedName name="_xlnm.Print_Area" localSheetId="1">RESULTADOS!$A$1:$F$93</definedName>
    <definedName name="_xlnm.Print_Area" localSheetId="0">'SITUACION FINANCIERA'!$A$1:$K$95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2" l="1"/>
  <c r="D69" i="2"/>
  <c r="D67" i="2"/>
  <c r="D66" i="2"/>
  <c r="D65" i="2"/>
  <c r="D63" i="2" s="1"/>
  <c r="D72" i="2" s="1"/>
  <c r="D64" i="2"/>
  <c r="F63" i="2"/>
  <c r="F72" i="2" s="1"/>
  <c r="D59" i="2"/>
  <c r="D58" i="2"/>
  <c r="D57" i="2"/>
  <c r="D55" i="2" s="1"/>
  <c r="F55" i="2"/>
  <c r="D53" i="2"/>
  <c r="D52" i="2"/>
  <c r="D50" i="2" s="1"/>
  <c r="D51" i="2"/>
  <c r="F50" i="2"/>
  <c r="D48" i="2"/>
  <c r="D47" i="2"/>
  <c r="D46" i="2"/>
  <c r="D45" i="2"/>
  <c r="D44" i="2"/>
  <c r="D43" i="2"/>
  <c r="D42" i="2"/>
  <c r="F40" i="2"/>
  <c r="D40" i="2"/>
  <c r="D38" i="2"/>
  <c r="D37" i="2"/>
  <c r="D36" i="2"/>
  <c r="D35" i="2"/>
  <c r="D34" i="2"/>
  <c r="D33" i="2"/>
  <c r="D32" i="2"/>
  <c r="D31" i="2"/>
  <c r="D29" i="2" s="1"/>
  <c r="D27" i="2" s="1"/>
  <c r="F29" i="2"/>
  <c r="F27" i="2"/>
  <c r="D24" i="2"/>
  <c r="D23" i="2"/>
  <c r="F21" i="2"/>
  <c r="D21" i="2"/>
  <c r="F17" i="2"/>
  <c r="D17" i="2"/>
  <c r="D15" i="2"/>
  <c r="D13" i="2" s="1"/>
  <c r="D11" i="2" s="1"/>
  <c r="F13" i="2"/>
  <c r="F11" i="2" s="1"/>
  <c r="F61" i="2" s="1"/>
  <c r="I83" i="1"/>
  <c r="C83" i="1"/>
  <c r="C82" i="1"/>
  <c r="I81" i="1"/>
  <c r="I80" i="1" s="1"/>
  <c r="C81" i="1"/>
  <c r="K80" i="1"/>
  <c r="E80" i="1"/>
  <c r="C80" i="1"/>
  <c r="C75" i="1"/>
  <c r="C74" i="1"/>
  <c r="C73" i="1"/>
  <c r="C72" i="1"/>
  <c r="C70" i="1" s="1"/>
  <c r="E70" i="1"/>
  <c r="C68" i="1"/>
  <c r="C67" i="1"/>
  <c r="C66" i="1"/>
  <c r="K65" i="1"/>
  <c r="C65" i="1"/>
  <c r="C64" i="1"/>
  <c r="C63" i="1"/>
  <c r="I62" i="1"/>
  <c r="C62" i="1"/>
  <c r="I61" i="1"/>
  <c r="C61" i="1"/>
  <c r="C60" i="1"/>
  <c r="K59" i="1"/>
  <c r="C59" i="1"/>
  <c r="C58" i="1"/>
  <c r="C57" i="1"/>
  <c r="C56" i="1"/>
  <c r="C55" i="1"/>
  <c r="C54" i="1"/>
  <c r="C53" i="1"/>
  <c r="C52" i="1"/>
  <c r="C51" i="1"/>
  <c r="C50" i="1"/>
  <c r="C47" i="1" s="1"/>
  <c r="E47" i="1"/>
  <c r="C45" i="1"/>
  <c r="C44" i="1"/>
  <c r="I43" i="1"/>
  <c r="C43" i="1"/>
  <c r="C41" i="1" s="1"/>
  <c r="C39" i="1" s="1"/>
  <c r="E41" i="1"/>
  <c r="K40" i="1"/>
  <c r="I40" i="1"/>
  <c r="E39" i="1"/>
  <c r="K38" i="1"/>
  <c r="I38" i="1"/>
  <c r="I36" i="1"/>
  <c r="I35" i="1"/>
  <c r="C35" i="1"/>
  <c r="C34" i="1"/>
  <c r="K33" i="1"/>
  <c r="I33" i="1"/>
  <c r="C33" i="1"/>
  <c r="C32" i="1"/>
  <c r="I31" i="1"/>
  <c r="C31" i="1"/>
  <c r="C30" i="1"/>
  <c r="C26" i="1" s="1"/>
  <c r="K29" i="1"/>
  <c r="I29" i="1"/>
  <c r="C29" i="1"/>
  <c r="I27" i="1"/>
  <c r="I26" i="1"/>
  <c r="E26" i="1"/>
  <c r="K24" i="1"/>
  <c r="I24" i="1"/>
  <c r="C24" i="1"/>
  <c r="C23" i="1"/>
  <c r="C22" i="1"/>
  <c r="C21" i="1"/>
  <c r="I20" i="1"/>
  <c r="C20" i="1"/>
  <c r="C18" i="1" s="1"/>
  <c r="I19" i="1"/>
  <c r="I18" i="1"/>
  <c r="E18" i="1"/>
  <c r="I17" i="1"/>
  <c r="I16" i="1"/>
  <c r="I14" i="1" s="1"/>
  <c r="I12" i="1" s="1"/>
  <c r="I46" i="1" s="1"/>
  <c r="C16" i="1"/>
  <c r="K14" i="1"/>
  <c r="K12" i="1" s="1"/>
  <c r="K46" i="1" s="1"/>
  <c r="K77" i="1" s="1"/>
  <c r="E14" i="1"/>
  <c r="C14" i="1"/>
  <c r="E12" i="1"/>
  <c r="E77" i="1" s="1"/>
  <c r="C12" i="1" l="1"/>
  <c r="C77" i="1" s="1"/>
  <c r="F75" i="2"/>
  <c r="F78" i="2" s="1"/>
  <c r="D61" i="2"/>
  <c r="D75" i="2" s="1"/>
  <c r="D78" i="2" s="1"/>
  <c r="I63" i="1" s="1"/>
  <c r="I59" i="1" s="1"/>
  <c r="I65" i="1" s="1"/>
  <c r="I77" i="1" s="1"/>
</calcChain>
</file>

<file path=xl/sharedStrings.xml><?xml version="1.0" encoding="utf-8"?>
<sst xmlns="http://schemas.openxmlformats.org/spreadsheetml/2006/main" count="167" uniqueCount="143">
  <si>
    <t>UNIDAD ADMINISTRATIVA ESPECIAL CUERPO OFICIAL DE BOMBEROS</t>
  </si>
  <si>
    <t>ESTADO DE LA SITUACION FINANCIERA</t>
  </si>
  <si>
    <t>A 30 DE JUNIO DE 2024</t>
  </si>
  <si>
    <t>(Cifras en Pesos)</t>
  </si>
  <si>
    <t>30/06/2024</t>
  </si>
  <si>
    <t>31/03/2024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</si>
  <si>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</si>
  <si>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</si>
  <si>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</si>
  <si>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</si>
  <si>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</si>
  <si>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</si>
  <si>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</si>
  <si>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</si>
  <si>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</si>
  <si>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</si>
  <si>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</si>
  <si>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CONTRIBUCIONES, TASAS E INGRESOS NO TRIBUTARIOS</t>
  </si>
  <si>
    <t>OTRAS CUENTAS POR PAGAR</t>
  </si>
  <si>
    <t>SENTENCIAS, LAUDOS Y CONCILIACIONES EXTRAJUDICIALES</t>
  </si>
  <si>
    <t>OTRAS CUENTAS POR COBRAR</t>
  </si>
  <si>
    <t>CUENTAS POR COBRAR DE DIFÍCIL RECAUDO</t>
  </si>
  <si>
    <t>DETERIORO ACUMULADO DE CUENTAS POR COBRAR (CR)</t>
  </si>
  <si>
    <t>BENEFICIOS A LOS EMPLEADOS</t>
  </si>
  <si>
    <t>OTROS ACTIVOS</t>
  </si>
  <si>
    <t>BENEFICIOS A LOS EMPLEADOS A CORTO PLAZO</t>
  </si>
  <si>
    <t>BENEFICIOS A LOS EMPLEADOS A LARGO PLAZO</t>
  </si>
  <si>
    <t>RESERVA FINANCIERA ACTUARIAL</t>
  </si>
  <si>
    <t>PLAN DE ACTIVOS PARA BENEFICIOS A LOS EMPLEADOS A LARGO PLAZO</t>
  </si>
  <si>
    <t>PROVISIONES</t>
  </si>
  <si>
    <t>BIENES Y SERVICIOS PAGADOS POR ANTICIPADO</t>
  </si>
  <si>
    <t>AVANCES Y ANTICIPOS ENTREGADOS</t>
  </si>
  <si>
    <t>LITIGIOS Y DEMANDAS</t>
  </si>
  <si>
    <t>OBRAS Y MEJORAS EN PROPIEDAD AJENA</t>
  </si>
  <si>
    <t>RECURSOS ENTREGADOS EN ADMINISTRACIÓN</t>
  </si>
  <si>
    <t>OTROS PASIVOS</t>
  </si>
  <si>
    <t>AMORTIZACIÓN ACUMULADA DE BIENES ENTREGADOS A TERCEROS (CR)</t>
  </si>
  <si>
    <t xml:space="preserve">DERECHOS EN FIDEICOMISO </t>
  </si>
  <si>
    <t>RECAUDOS A FAVOR DE TERCEROS</t>
  </si>
  <si>
    <t>INGRESOS RECIBIDOS POR ANTICIPADO</t>
  </si>
  <si>
    <t>NO CORRIENTE</t>
  </si>
  <si>
    <t>RENTAS POR COBRAR</t>
  </si>
  <si>
    <t>TOTAL PASIVO</t>
  </si>
  <si>
    <t>PROPIEDADES, PLANTA Y EQUIPO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</si>
  <si>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</si>
  <si>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</si>
  <si>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</si>
  <si>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</si>
  <si>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</si>
  <si>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</si>
  <si>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</si>
  <si>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</si>
  <si>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</si>
  <si>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PATRIMONIO</t>
  </si>
  <si>
    <t>PLANTAS, DUCTOS Y TÚNELES</t>
  </si>
  <si>
    <t>REDES, LÍNEAS Y CABLES</t>
  </si>
  <si>
    <t>HACIENDA PÚBLICA</t>
  </si>
  <si>
    <t>MAQUINARIA Y EQUIPO</t>
  </si>
  <si>
    <t>EQUIPO MÉDICO Y CIENTÍFICO</t>
  </si>
  <si>
    <t>CAPITAL FISCAL</t>
  </si>
  <si>
    <t>MUEBLES, ENSERES Y EQUIPO DE OFICINA</t>
  </si>
  <si>
    <t>RESULTADOS DE EJERCICIOS ANTERIORES</t>
  </si>
  <si>
    <t>EQUIPOS DE COMUNICACIÓN Y COMPUTACIÓN</t>
  </si>
  <si>
    <t>RESULTADO DEL EJERCICIO</t>
  </si>
  <si>
    <t>EQUIPOS DE TRANSPORTE, TRACCIÓN Y ELEVACIÓN</t>
  </si>
  <si>
    <t>EQUIPOS DE COMEDOR, COCINA, DESPENSA Y HOTELERÍA</t>
  </si>
  <si>
    <t>TOTAL PATRIMONIO</t>
  </si>
  <si>
    <t>BIENES DE ARTE Y CULTURA</t>
  </si>
  <si>
    <t>DEPRECIACIÓN ACUMULADA DE PROPIEDADES, PLANTA Y EQUIPO (CR</t>
  </si>
  <si>
    <t>DETERIORO ACUMULADO DE PROPIEDADES, PLANTA Y EQUIPO (CR</t>
  </si>
  <si>
    <t>DEPOSITOS ENTREGADOS EN GARANTIA</t>
  </si>
  <si>
    <t>ACTIVOS INTANGIBLES</t>
  </si>
  <si>
    <t>AMORTIZACIÓN ACUMULADA DE ACTIVOS INTANGIBLES (CR)</t>
  </si>
  <si>
    <t>SEGUROS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</si>
  <si>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</si>
  <si>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</si>
  <si>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</si>
  <si>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</si>
  <si>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</si>
  <si>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</si>
  <si>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</si>
  <si>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</si>
  <si>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</si>
  <si>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</si>
  <si>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PAULA XIMENA HENAO ESCOBAR</t>
  </si>
  <si>
    <t>FRANCISCO LUIS VALENCIA CARVAJAL</t>
  </si>
  <si>
    <t>Directora UAE Cuerpo Oficial de Bomberos</t>
  </si>
  <si>
    <t>Profesional Esp. con funciones de Contador de la</t>
  </si>
  <si>
    <t>UAE Cuerpo Oficial de Bomberos</t>
  </si>
  <si>
    <t>T.P. 82010 T</t>
  </si>
  <si>
    <t>ESTADO DE RESULTADOS</t>
  </si>
  <si>
    <t>DEL 01 DE ENERO AL 30 DE JUNIO DE 2024</t>
  </si>
  <si>
    <t>(Cifras Pesos)</t>
  </si>
  <si>
    <t>30/6/2024</t>
  </si>
  <si>
    <t>30/6/2023</t>
  </si>
  <si>
    <t>INGRESOS OPERACIONALES</t>
  </si>
  <si>
    <t>INGRESOS FISCALES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</si>
  <si>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</si>
  <si>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</si>
  <si>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</si>
  <si>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</si>
  <si>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</si>
  <si>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</si>
  <si>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</si>
  <si>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</si>
  <si>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</si>
  <si>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</si>
  <si>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</si>
  <si>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</si>
  <si>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</si>
  <si>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</si>
  <si>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</si>
  <si>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</si>
  <si>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</si>
  <si>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INVERSIONES</t>
  </si>
  <si>
    <t>DETERIORO DE CUENTAS POR COBRAR</t>
  </si>
  <si>
    <t>DETERIORO DE PROPIEDADES, PLANTA Y EQUIPO</t>
  </si>
  <si>
    <t>DETERIORO DE INTANGIBLES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</si>
  <si>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</si>
  <si>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</si>
  <si>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</si>
  <si>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</si>
  <si>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</si>
  <si>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</si>
  <si>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</si>
  <si>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FINANCIEROS</t>
  </si>
  <si>
    <t>GASTOS DIVERSOS</t>
  </si>
  <si>
    <t>EXCEDENTE (DEFICIT) OPERACIONAL</t>
  </si>
  <si>
    <t>INGRESOS NO OPERACIONALES</t>
  </si>
  <si>
    <t>4808</t>
  </si>
  <si>
    <t>INGRESOS DIVERSOS</t>
  </si>
  <si>
    <t>REVERSION DE PERDIDAS POR DETERIORO DE VALOR</t>
  </si>
  <si>
    <t>REVERSION DE PROVISIONES Y LITIGIOS</t>
  </si>
  <si>
    <t>OTROS GASTOS  NO OPERACIONALES</t>
  </si>
  <si>
    <t>EXCEDENTE O DÉFICIT NO OPERACIONAL</t>
  </si>
  <si>
    <t>EXCEDENTE O DÉFICIT DE ACTIVIDADES ORDINARIAS</t>
  </si>
  <si>
    <t>EXCEDENTE(DEFICIT) DEL EJERCICIO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</si>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</sst>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20"/>
      <color indexed="10"/>
      <name val="Arial"/>
      <family val="2"/>
    </font>
    <font>
      <b/>
      <sz val="20"/>
      <color indexed="10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1"/>
      <name val="Arial"/>
      <family val="2"/>
    </font>
    <font>
      <sz val="18"/>
      <color indexed="10"/>
      <name val="Arial"/>
      <family val="2"/>
    </font>
    <font>
      <b/>
      <sz val="16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6"/>
      <color indexed="39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3" xfId="1" applyFont="1" applyFill="1" applyBorder="1" applyAlignment="1">
      <alignment horizontal="centerContinuous"/>
    </xf>
    <xf numFmtId="0" fontId="1" fillId="3" borderId="0" xfId="1" applyFont="1" applyFill="1" applyBorder="1"/>
    <xf numFmtId="0" fontId="3" fillId="2" borderId="4" xfId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centerContinuous"/>
    </xf>
    <xf numFmtId="0" fontId="3" fillId="2" borderId="0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>
      <alignment horizontal="centerContinuous"/>
    </xf>
    <xf numFmtId="0" fontId="4" fillId="3" borderId="0" xfId="1" applyFont="1" applyFill="1" applyBorder="1"/>
    <xf numFmtId="0" fontId="3" fillId="2" borderId="4" xfId="1" applyFont="1" applyFill="1" applyBorder="1" applyAlignment="1" applyProtection="1">
      <alignment horizontal="centerContinuous"/>
      <protection locked="0"/>
    </xf>
    <xf numFmtId="164" fontId="3" fillId="2" borderId="0" xfId="1" applyNumberFormat="1" applyFont="1" applyFill="1" applyBorder="1" applyAlignment="1">
      <alignment horizontal="centerContinuous"/>
    </xf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Border="1" applyAlignment="1">
      <alignment horizontal="centerContinuous"/>
    </xf>
    <xf numFmtId="0" fontId="5" fillId="2" borderId="0" xfId="1" applyFont="1" applyFill="1" applyBorder="1" applyAlignment="1" applyProtection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6" fillId="3" borderId="0" xfId="1" applyFont="1" applyFill="1" applyBorder="1"/>
    <xf numFmtId="0" fontId="2" fillId="2" borderId="6" xfId="1" applyFont="1" applyFill="1" applyBorder="1" applyAlignment="1">
      <alignment horizontal="centerContinuous"/>
    </xf>
    <xf numFmtId="0" fontId="1" fillId="2" borderId="7" xfId="1" applyFont="1" applyFill="1" applyBorder="1" applyAlignment="1">
      <alignment horizontal="centerContinuous"/>
    </xf>
    <xf numFmtId="0" fontId="1" fillId="2" borderId="7" xfId="1" applyFont="1" applyFill="1" applyBorder="1" applyAlignment="1" applyProtection="1">
      <alignment horizontal="centerContinuous"/>
    </xf>
    <xf numFmtId="0" fontId="7" fillId="2" borderId="7" xfId="1" applyFont="1" applyFill="1" applyBorder="1" applyAlignment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1" fillId="4" borderId="0" xfId="1" applyFont="1" applyFill="1"/>
    <xf numFmtId="0" fontId="9" fillId="4" borderId="0" xfId="1" applyFont="1" applyFill="1" applyBorder="1" applyAlignment="1" applyProtection="1">
      <alignment horizontal="center"/>
    </xf>
    <xf numFmtId="0" fontId="1" fillId="4" borderId="0" xfId="1" applyFont="1" applyFill="1" applyBorder="1"/>
    <xf numFmtId="0" fontId="9" fillId="4" borderId="0" xfId="1" applyFont="1" applyFill="1" applyBorder="1" applyAlignment="1">
      <alignment horizontal="center"/>
    </xf>
    <xf numFmtId="49" fontId="10" fillId="4" borderId="0" xfId="1" applyNumberFormat="1" applyFont="1" applyFill="1" applyBorder="1" applyAlignment="1" applyProtection="1">
      <alignment horizontal="center"/>
      <protection locked="0"/>
    </xf>
    <xf numFmtId="165" fontId="10" fillId="4" borderId="0" xfId="1" applyNumberFormat="1" applyFont="1" applyFill="1" applyBorder="1" applyAlignment="1" applyProtection="1">
      <alignment horizontal="center"/>
      <protection locked="0"/>
    </xf>
    <xf numFmtId="0" fontId="5" fillId="4" borderId="0" xfId="1" applyFont="1" applyFill="1" applyAlignment="1">
      <alignment horizontal="left"/>
    </xf>
    <xf numFmtId="0" fontId="6" fillId="4" borderId="0" xfId="1" applyFont="1" applyFill="1"/>
    <xf numFmtId="165" fontId="10" fillId="4" borderId="0" xfId="1" applyNumberFormat="1" applyFont="1" applyFill="1" applyBorder="1" applyAlignment="1" applyProtection="1">
      <alignment horizontal="center"/>
    </xf>
    <xf numFmtId="0" fontId="6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0" fontId="10" fillId="4" borderId="0" xfId="1" applyFont="1" applyFill="1" applyBorder="1" applyAlignment="1">
      <alignment horizontal="left"/>
    </xf>
    <xf numFmtId="3" fontId="6" fillId="4" borderId="0" xfId="1" applyNumberFormat="1" applyFont="1" applyFill="1" applyBorder="1" applyAlignment="1" applyProtection="1">
      <alignment horizontal="right"/>
    </xf>
    <xf numFmtId="3" fontId="6" fillId="4" borderId="0" xfId="1" applyNumberFormat="1" applyFont="1" applyFill="1" applyBorder="1" applyAlignment="1">
      <alignment horizontal="right"/>
    </xf>
    <xf numFmtId="0" fontId="6" fillId="5" borderId="0" xfId="1" applyFont="1" applyFill="1" applyBorder="1" applyAlignment="1">
      <alignment horizontal="right"/>
    </xf>
    <xf numFmtId="1" fontId="6" fillId="4" borderId="0" xfId="1" applyNumberFormat="1" applyFont="1" applyFill="1" applyBorder="1" applyAlignment="1">
      <alignment horizontal="left"/>
    </xf>
    <xf numFmtId="3" fontId="10" fillId="4" borderId="9" xfId="1" applyNumberFormat="1" applyFont="1" applyFill="1" applyBorder="1" applyProtection="1"/>
    <xf numFmtId="3" fontId="10" fillId="4" borderId="0" xfId="1" applyNumberFormat="1" applyFont="1" applyFill="1" applyBorder="1" applyProtection="1"/>
    <xf numFmtId="3" fontId="10" fillId="4" borderId="9" xfId="1" applyNumberFormat="1" applyFont="1" applyFill="1" applyBorder="1"/>
    <xf numFmtId="0" fontId="10" fillId="5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2" fillId="4" borderId="0" xfId="1" applyFont="1" applyFill="1" applyBorder="1" applyAlignment="1">
      <alignment horizontal="left"/>
    </xf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5" borderId="0" xfId="1" applyFont="1" applyFill="1" applyBorder="1" applyAlignment="1">
      <alignment horizontal="right"/>
    </xf>
    <xf numFmtId="0" fontId="9" fillId="4" borderId="0" xfId="1" applyFont="1" applyFill="1" applyBorder="1" applyAlignment="1">
      <alignment horizontal="left"/>
    </xf>
    <xf numFmtId="3" fontId="9" fillId="4" borderId="9" xfId="1" applyNumberFormat="1" applyFont="1" applyFill="1" applyBorder="1" applyProtection="1"/>
    <xf numFmtId="3" fontId="9" fillId="4" borderId="0" xfId="1" applyNumberFormat="1" applyFont="1" applyFill="1" applyBorder="1" applyProtection="1"/>
    <xf numFmtId="3" fontId="9" fillId="4" borderId="9" xfId="1" applyNumberFormat="1" applyFont="1" applyFill="1" applyBorder="1"/>
    <xf numFmtId="49" fontId="9" fillId="6" borderId="0" xfId="2" applyNumberFormat="1" applyFont="1" applyFill="1" applyAlignment="1" applyProtection="1">
      <alignment horizontal="center"/>
      <protection locked="0"/>
    </xf>
    <xf numFmtId="0" fontId="13" fillId="3" borderId="0" xfId="1" applyFont="1" applyFill="1" applyBorder="1"/>
    <xf numFmtId="0" fontId="1" fillId="3" borderId="0" xfId="1" applyFont="1" applyFill="1" applyBorder="1" applyProtection="1">
      <protection locked="0"/>
    </xf>
    <xf numFmtId="0" fontId="11" fillId="3" borderId="0" xfId="1" applyFont="1" applyFill="1" applyBorder="1"/>
    <xf numFmtId="0" fontId="11" fillId="4" borderId="0" xfId="1" applyFont="1" applyFill="1" applyBorder="1" applyAlignment="1">
      <alignment horizontal="left"/>
    </xf>
    <xf numFmtId="3" fontId="11" fillId="4" borderId="0" xfId="1" applyNumberFormat="1" applyFont="1" applyFill="1" applyBorder="1" applyProtection="1"/>
    <xf numFmtId="3" fontId="11" fillId="4" borderId="0" xfId="1" applyNumberFormat="1" applyFont="1" applyFill="1" applyBorder="1"/>
    <xf numFmtId="0" fontId="11" fillId="4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Border="1"/>
    <xf numFmtId="0" fontId="14" fillId="3" borderId="0" xfId="1" applyFont="1" applyFill="1" applyBorder="1"/>
    <xf numFmtId="0" fontId="7" fillId="3" borderId="0" xfId="1" applyFont="1" applyFill="1" applyBorder="1" applyProtection="1">
      <protection locked="0"/>
    </xf>
    <xf numFmtId="3" fontId="11" fillId="4" borderId="0" xfId="1" applyNumberFormat="1" applyFont="1" applyFill="1" applyBorder="1" applyProtection="1">
      <protection locked="0"/>
    </xf>
    <xf numFmtId="3" fontId="1" fillId="4" borderId="0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0" fontId="1" fillId="3" borderId="0" xfId="1" applyFont="1" applyFill="1" applyBorder="1" applyProtection="1"/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0" fillId="4" borderId="0" xfId="1" applyFont="1" applyFill="1" applyBorder="1" applyAlignment="1" applyProtection="1">
      <alignment horizontal="left"/>
      <protection locked="0"/>
    </xf>
    <xf numFmtId="3" fontId="1" fillId="4" borderId="0" xfId="1" applyNumberFormat="1" applyFont="1" applyFill="1" applyProtection="1"/>
    <xf numFmtId="3" fontId="1" fillId="3" borderId="0" xfId="1" applyNumberFormat="1" applyFont="1" applyFill="1" applyBorder="1"/>
    <xf numFmtId="0" fontId="10" fillId="4" borderId="0" xfId="1" applyFont="1" applyFill="1" applyBorder="1"/>
    <xf numFmtId="3" fontId="10" fillId="4" borderId="10" xfId="1" applyNumberFormat="1" applyFont="1" applyFill="1" applyBorder="1"/>
    <xf numFmtId="3" fontId="10" fillId="4" borderId="0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14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>
      <alignment horizontal="left"/>
    </xf>
    <xf numFmtId="3" fontId="10" fillId="4" borderId="10" xfId="1" applyNumberFormat="1" applyFont="1" applyFill="1" applyBorder="1" applyProtection="1"/>
    <xf numFmtId="0" fontId="13" fillId="4" borderId="0" xfId="1" applyFont="1" applyFill="1" applyBorder="1" applyAlignment="1">
      <alignment horizontal="left"/>
    </xf>
    <xf numFmtId="3" fontId="13" fillId="4" borderId="0" xfId="1" applyNumberFormat="1" applyFont="1" applyFill="1" applyBorder="1" applyProtection="1"/>
    <xf numFmtId="3" fontId="13" fillId="4" borderId="0" xfId="1" applyNumberFormat="1" applyFont="1" applyFill="1" applyBorder="1"/>
    <xf numFmtId="0" fontId="13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3" fontId="10" fillId="4" borderId="0" xfId="1" applyNumberFormat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3" fontId="13" fillId="4" borderId="0" xfId="1" applyNumberFormat="1" applyFont="1" applyFill="1" applyAlignment="1">
      <alignment horizontal="center"/>
    </xf>
    <xf numFmtId="3" fontId="13" fillId="4" borderId="0" xfId="1" applyNumberFormat="1" applyFont="1" applyFill="1" applyBorder="1" applyAlignment="1">
      <alignment horizontal="center"/>
    </xf>
    <xf numFmtId="3" fontId="10" fillId="6" borderId="0" xfId="1" applyNumberFormat="1" applyFont="1" applyFill="1" applyBorder="1" applyAlignment="1" applyProtection="1">
      <alignment horizontal="right"/>
      <protection locked="0"/>
    </xf>
    <xf numFmtId="0" fontId="4" fillId="6" borderId="0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2" fillId="2" borderId="3" xfId="1" applyFont="1" applyFill="1" applyBorder="1" applyAlignment="1" applyProtection="1">
      <alignment horizontal="centerContinuous"/>
    </xf>
    <xf numFmtId="0" fontId="13" fillId="0" borderId="0" xfId="1" applyFont="1" applyFill="1" applyBorder="1"/>
    <xf numFmtId="0" fontId="3" fillId="2" borderId="4" xfId="1" applyFont="1" applyFill="1" applyBorder="1" applyAlignment="1" applyProtection="1">
      <alignment horizontal="centerContinuous"/>
    </xf>
    <xf numFmtId="0" fontId="3" fillId="2" borderId="5" xfId="1" applyFont="1" applyFill="1" applyBorder="1" applyAlignment="1" applyProtection="1">
      <alignment horizontal="centerContinuous"/>
    </xf>
    <xf numFmtId="0" fontId="4" fillId="0" borderId="0" xfId="1" applyFont="1" applyFill="1" applyBorder="1"/>
    <xf numFmtId="0" fontId="5" fillId="2" borderId="4" xfId="1" applyFont="1" applyFill="1" applyBorder="1" applyAlignment="1" applyProtection="1">
      <alignment horizontal="centerContinuous"/>
    </xf>
    <xf numFmtId="0" fontId="5" fillId="2" borderId="5" xfId="1" applyFont="1" applyFill="1" applyBorder="1" applyAlignment="1" applyProtection="1">
      <alignment horizontal="centerContinuous"/>
    </xf>
    <xf numFmtId="0" fontId="6" fillId="0" borderId="0" xfId="1" applyFont="1" applyFill="1" applyBorder="1"/>
    <xf numFmtId="0" fontId="2" fillId="2" borderId="6" xfId="1" applyFont="1" applyFill="1" applyBorder="1" applyAlignment="1" applyProtection="1">
      <alignment horizontal="centerContinuous"/>
    </xf>
    <xf numFmtId="0" fontId="2" fillId="2" borderId="7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 applyProtection="1">
      <alignment horizontal="centerContinuous"/>
    </xf>
    <xf numFmtId="0" fontId="8" fillId="3" borderId="0" xfId="1" applyFont="1" applyFill="1" applyAlignment="1"/>
    <xf numFmtId="0" fontId="1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0" fontId="1" fillId="0" borderId="0" xfId="1" applyFill="1" applyBorder="1"/>
    <xf numFmtId="0" fontId="6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0" fontId="15" fillId="0" borderId="0" xfId="1" applyFont="1" applyFill="1" applyBorder="1"/>
    <xf numFmtId="0" fontId="16" fillId="0" borderId="0" xfId="1" applyFont="1" applyFill="1" applyBorder="1"/>
    <xf numFmtId="3" fontId="9" fillId="0" borderId="0" xfId="1" applyNumberFormat="1" applyFont="1" applyFill="1" applyBorder="1" applyProtection="1"/>
    <xf numFmtId="0" fontId="17" fillId="0" borderId="0" xfId="1" applyFont="1" applyFill="1" applyBorder="1"/>
    <xf numFmtId="3" fontId="9" fillId="0" borderId="9" xfId="1" applyNumberFormat="1" applyFont="1" applyFill="1" applyBorder="1" applyProtection="1"/>
    <xf numFmtId="0" fontId="18" fillId="0" borderId="0" xfId="1" applyFont="1" applyFill="1" applyBorder="1"/>
    <xf numFmtId="0" fontId="19" fillId="0" borderId="0" xfId="1" applyFont="1" applyFill="1" applyBorder="1"/>
    <xf numFmtId="3" fontId="1" fillId="3" borderId="0" xfId="1" applyNumberFormat="1" applyFont="1" applyFill="1" applyBorder="1" applyProtection="1"/>
    <xf numFmtId="0" fontId="20" fillId="3" borderId="0" xfId="1" applyFont="1" applyFill="1" applyBorder="1" applyAlignment="1">
      <alignment horizontal="left"/>
    </xf>
    <xf numFmtId="0" fontId="21" fillId="0" borderId="0" xfId="1" applyFont="1" applyFill="1" applyBorder="1"/>
    <xf numFmtId="3" fontId="21" fillId="0" borderId="0" xfId="1" applyNumberFormat="1" applyFont="1" applyFill="1" applyBorder="1"/>
    <xf numFmtId="0" fontId="11" fillId="3" borderId="0" xfId="1" applyFont="1" applyFill="1" applyBorder="1" applyAlignment="1">
      <alignment horizontal="left"/>
    </xf>
    <xf numFmtId="0" fontId="22" fillId="0" borderId="0" xfId="1" applyFont="1" applyFill="1" applyBorder="1"/>
    <xf numFmtId="0" fontId="9" fillId="0" borderId="0" xfId="1" applyFont="1" applyFill="1" applyBorder="1"/>
    <xf numFmtId="0" fontId="14" fillId="3" borderId="0" xfId="1" applyFont="1" applyFill="1" applyBorder="1" applyAlignment="1">
      <alignment horizontal="left"/>
    </xf>
    <xf numFmtId="166" fontId="11" fillId="3" borderId="0" xfId="1" applyNumberFormat="1" applyFont="1" applyFill="1" applyBorder="1"/>
    <xf numFmtId="167" fontId="11" fillId="3" borderId="0" xfId="1" applyNumberFormat="1" applyFont="1" applyFill="1" applyBorder="1"/>
    <xf numFmtId="0" fontId="13" fillId="3" borderId="0" xfId="1" applyFont="1" applyFill="1" applyAlignment="1">
      <alignment horizontal="left"/>
    </xf>
    <xf numFmtId="0" fontId="13" fillId="3" borderId="0" xfId="1" applyFont="1" applyFill="1"/>
    <xf numFmtId="3" fontId="23" fillId="3" borderId="0" xfId="1" applyNumberFormat="1" applyFont="1" applyFill="1" applyBorder="1" applyProtection="1"/>
    <xf numFmtId="0" fontId="24" fillId="4" borderId="0" xfId="1" applyFont="1" applyFill="1" applyBorder="1" applyAlignment="1">
      <alignment horizontal="left"/>
    </xf>
    <xf numFmtId="0" fontId="11" fillId="0" borderId="0" xfId="1" applyFont="1" applyFill="1" applyBorder="1"/>
    <xf numFmtId="0" fontId="25" fillId="0" borderId="0" xfId="1" applyFont="1" applyFill="1" applyBorder="1"/>
    <xf numFmtId="0" fontId="26" fillId="0" borderId="0" xfId="1" applyFont="1" applyFill="1" applyBorder="1"/>
    <xf numFmtId="3" fontId="14" fillId="3" borderId="0" xfId="1" applyNumberFormat="1" applyFont="1" applyFill="1" applyBorder="1" applyAlignment="1">
      <alignment horizontal="right"/>
    </xf>
    <xf numFmtId="0" fontId="14" fillId="3" borderId="0" xfId="1" applyFont="1" applyFill="1" applyAlignment="1">
      <alignment horizontal="center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3" fontId="14" fillId="3" borderId="0" xfId="1" applyNumberFormat="1" applyFont="1" applyFill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3" borderId="0" xfId="1" applyFont="1" applyFill="1" applyAlignment="1" applyProtection="1">
      <alignment horizontal="left"/>
      <protection locked="0"/>
    </xf>
    <xf numFmtId="3" fontId="9" fillId="6" borderId="0" xfId="1" applyNumberFormat="1" applyFont="1" applyFill="1" applyBorder="1" applyAlignment="1" applyProtection="1">
      <alignment horizontal="left"/>
      <protection locked="0"/>
    </xf>
    <xf numFmtId="0" fontId="9" fillId="6" borderId="0" xfId="1" applyFont="1" applyFill="1" applyBorder="1" applyAlignment="1" applyProtection="1">
      <alignment horizontal="left"/>
      <protection locked="0"/>
    </xf>
    <xf numFmtId="0" fontId="10" fillId="6" borderId="0" xfId="1" applyFont="1" applyFill="1" applyBorder="1" applyAlignment="1" applyProtection="1">
      <alignment horizontal="left"/>
      <protection locked="0"/>
    </xf>
    <xf numFmtId="0" fontId="13" fillId="3" borderId="0" xfId="1" applyFont="1" applyFill="1" applyAlignment="1" applyProtection="1">
      <alignment horizontal="left"/>
      <protection locked="0"/>
    </xf>
    <xf numFmtId="0" fontId="6" fillId="6" borderId="0" xfId="1" applyFont="1" applyFill="1" applyBorder="1" applyAlignment="1" applyProtection="1">
      <alignment horizontal="left"/>
      <protection locked="0"/>
    </xf>
    <xf numFmtId="0" fontId="6" fillId="3" borderId="0" xfId="1" applyFont="1" applyFill="1" applyAlignment="1" applyProtection="1">
      <alignment horizontal="left"/>
      <protection locked="0"/>
    </xf>
    <xf numFmtId="0" fontId="10" fillId="6" borderId="0" xfId="1" applyFont="1" applyFill="1" applyBorder="1" applyAlignment="1" applyProtection="1">
      <alignment horizontal="center"/>
      <protection locked="0"/>
    </xf>
    <xf numFmtId="0" fontId="1" fillId="0" borderId="0" xfId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center"/>
    </xf>
  </cellXfs>
  <cellStyles count="3">
    <cellStyle name="Normal" xfId="0" builtinId="0"/>
    <cellStyle name="Normal 4" xfId="1" xr:uid="{83B4E9BB-E28D-4A65-94E7-956951501E68}"/>
    <cellStyle name="Normal 5" xfId="2" xr:uid="{42A07BDC-4BAA-456F-A5D2-FCE58574C0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BACKUP/2024/BALANCES%202024/BALANCE%20JUN%202024/CGN001_2015%20MATRIZ%20JUN%202024%20fco%20definitivo%20-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IR cgn1"/>
      <sheetName val="CGN001"/>
      <sheetName val="CGN2015_002"/>
      <sheetName val="SITUACION FINANCIERA"/>
      <sheetName val="RESULTADOS"/>
      <sheetName val="est-cambios"/>
      <sheetName val="est-cambios (2)"/>
      <sheetName val="SIPROJ"/>
      <sheetName val="SIPROJ (conci)"/>
      <sheetName val="SIPROJ (2)"/>
    </sheetNames>
    <sheetDataSet>
      <sheetData sheetId="0"/>
      <sheetData sheetId="1">
        <row r="5">
          <cell r="H5">
            <v>0</v>
          </cell>
        </row>
        <row r="412">
          <cell r="H412">
            <v>64645644</v>
          </cell>
        </row>
        <row r="596">
          <cell r="H596">
            <v>9291220</v>
          </cell>
        </row>
        <row r="609">
          <cell r="H609">
            <v>436348762</v>
          </cell>
          <cell r="I609">
            <v>104760608</v>
          </cell>
        </row>
        <row r="653">
          <cell r="H653">
            <v>0</v>
          </cell>
          <cell r="I653">
            <v>142263178</v>
          </cell>
        </row>
        <row r="671">
          <cell r="H671">
            <v>0</v>
          </cell>
          <cell r="I671">
            <v>-87680039</v>
          </cell>
        </row>
        <row r="1267">
          <cell r="I1267">
            <v>114250000</v>
          </cell>
        </row>
        <row r="1279">
          <cell r="I1279">
            <v>8566530281</v>
          </cell>
        </row>
        <row r="1284">
          <cell r="I1284">
            <v>0</v>
          </cell>
        </row>
        <row r="1293">
          <cell r="I1293">
            <v>0</v>
          </cell>
        </row>
        <row r="1305">
          <cell r="I1305">
            <v>214480745</v>
          </cell>
        </row>
        <row r="1315">
          <cell r="I1315">
            <v>0</v>
          </cell>
        </row>
        <row r="1325">
          <cell r="I1325">
            <v>350765931</v>
          </cell>
        </row>
        <row r="1337">
          <cell r="I1337">
            <v>7775460373</v>
          </cell>
        </row>
        <row r="1379">
          <cell r="I1379">
            <v>0</v>
          </cell>
        </row>
        <row r="1397">
          <cell r="I1397">
            <v>0</v>
          </cell>
        </row>
        <row r="1410">
          <cell r="I1410">
            <v>22056981756</v>
          </cell>
        </row>
        <row r="1429">
          <cell r="I1429">
            <v>150509574</v>
          </cell>
        </row>
        <row r="1441">
          <cell r="I1441">
            <v>3485127317</v>
          </cell>
        </row>
        <row r="1447">
          <cell r="I1447">
            <v>15722043438</v>
          </cell>
        </row>
        <row r="1455">
          <cell r="I1455">
            <v>55312480727</v>
          </cell>
        </row>
        <row r="1465">
          <cell r="I1465">
            <v>1365411375</v>
          </cell>
        </row>
        <row r="1473">
          <cell r="I1473">
            <v>0</v>
          </cell>
        </row>
        <row r="1497">
          <cell r="I1497">
            <v>-60994675647</v>
          </cell>
        </row>
        <row r="1520">
          <cell r="I1520">
            <v>-1096329295</v>
          </cell>
        </row>
        <row r="1688">
          <cell r="H1688">
            <v>59132777</v>
          </cell>
        </row>
        <row r="1715">
          <cell r="H1715">
            <v>6848976818</v>
          </cell>
        </row>
        <row r="1732">
          <cell r="H1732">
            <v>80142050</v>
          </cell>
        </row>
        <row r="1750">
          <cell r="H1750">
            <v>0</v>
          </cell>
        </row>
        <row r="1756">
          <cell r="G1756">
            <v>235942722</v>
          </cell>
        </row>
        <row r="1808">
          <cell r="H1808">
            <v>0</v>
          </cell>
        </row>
        <row r="1829">
          <cell r="H1829">
            <v>0</v>
          </cell>
        </row>
        <row r="1841">
          <cell r="H1841">
            <v>0</v>
          </cell>
        </row>
        <row r="1889">
          <cell r="I1889">
            <v>3375643079</v>
          </cell>
        </row>
        <row r="1902">
          <cell r="I1902">
            <v>-2406377080</v>
          </cell>
        </row>
        <row r="1968">
          <cell r="I1968">
            <v>3915105829</v>
          </cell>
        </row>
        <row r="2175">
          <cell r="H2175">
            <v>479883851</v>
          </cell>
        </row>
        <row r="2277">
          <cell r="H2277">
            <v>2808879</v>
          </cell>
        </row>
        <row r="2371">
          <cell r="H2371">
            <v>0</v>
          </cell>
        </row>
        <row r="2463">
          <cell r="H2463">
            <v>0</v>
          </cell>
        </row>
        <row r="2527">
          <cell r="G2527">
            <v>0</v>
          </cell>
        </row>
        <row r="2600">
          <cell r="H2600">
            <v>8497754044</v>
          </cell>
        </row>
        <row r="2628">
          <cell r="H2628">
            <v>0</v>
          </cell>
          <cell r="I2628">
            <v>5278736013</v>
          </cell>
        </row>
        <row r="2740">
          <cell r="H2740">
            <v>13910777584</v>
          </cell>
        </row>
        <row r="2850">
          <cell r="H2850">
            <v>0</v>
          </cell>
        </row>
        <row r="2871">
          <cell r="H2871">
            <v>3178110158</v>
          </cell>
        </row>
        <row r="2967">
          <cell r="I2967">
            <v>73254783916</v>
          </cell>
        </row>
        <row r="2986">
          <cell r="I2986">
            <v>-40653894097</v>
          </cell>
        </row>
        <row r="3268">
          <cell r="I3268">
            <v>281294526</v>
          </cell>
        </row>
        <row r="3329">
          <cell r="G3329">
            <v>1398936910</v>
          </cell>
        </row>
        <row r="3495">
          <cell r="G3495">
            <v>-1680231436</v>
          </cell>
        </row>
        <row r="3539">
          <cell r="G3539">
            <v>4138524719</v>
          </cell>
        </row>
        <row r="3745">
          <cell r="I3745">
            <v>-4138524719</v>
          </cell>
        </row>
        <row r="3844">
          <cell r="I3844">
            <v>5995223437</v>
          </cell>
        </row>
        <row r="4241">
          <cell r="I4241">
            <v>76299753603</v>
          </cell>
        </row>
        <row r="4245">
          <cell r="I4245">
            <v>0</v>
          </cell>
        </row>
        <row r="4258">
          <cell r="G4258">
            <v>4120043</v>
          </cell>
        </row>
        <row r="4315">
          <cell r="I4315">
            <v>917677073</v>
          </cell>
        </row>
        <row r="4398">
          <cell r="G4398">
            <v>0</v>
          </cell>
        </row>
        <row r="4408">
          <cell r="G4408">
            <v>0</v>
          </cell>
        </row>
        <row r="4412">
          <cell r="I4412">
            <v>22638888550</v>
          </cell>
        </row>
        <row r="4427">
          <cell r="I4427">
            <v>41103069</v>
          </cell>
        </row>
        <row r="4437">
          <cell r="I4437">
            <v>8003447258</v>
          </cell>
        </row>
        <row r="4447">
          <cell r="I4447">
            <v>1112287800</v>
          </cell>
        </row>
        <row r="4452">
          <cell r="I4452">
            <v>12755601195</v>
          </cell>
        </row>
        <row r="4463">
          <cell r="I4463">
            <v>434042724</v>
          </cell>
        </row>
        <row r="4477">
          <cell r="I4477">
            <v>19018493757</v>
          </cell>
        </row>
        <row r="4546">
          <cell r="G4546">
            <v>0</v>
          </cell>
        </row>
        <row r="4688">
          <cell r="I4688">
            <v>0</v>
          </cell>
        </row>
        <row r="4695">
          <cell r="I4695">
            <v>0</v>
          </cell>
        </row>
        <row r="4725">
          <cell r="I4725">
            <v>0</v>
          </cell>
        </row>
        <row r="4750">
          <cell r="I4750">
            <v>0</v>
          </cell>
        </row>
        <row r="4765">
          <cell r="I4765">
            <v>5141405560</v>
          </cell>
        </row>
        <row r="4810">
          <cell r="I4810">
            <v>282034490</v>
          </cell>
        </row>
        <row r="4819">
          <cell r="I4819">
            <v>5766291701</v>
          </cell>
        </row>
        <row r="5040">
          <cell r="I5040">
            <v>0</v>
          </cell>
        </row>
        <row r="5044">
          <cell r="I5044">
            <v>6168680112</v>
          </cell>
        </row>
        <row r="5047">
          <cell r="I5047">
            <v>0</v>
          </cell>
        </row>
        <row r="5057">
          <cell r="I5057">
            <v>1306930</v>
          </cell>
        </row>
        <row r="5082">
          <cell r="G5082">
            <v>0</v>
          </cell>
        </row>
        <row r="5170">
          <cell r="I5170">
            <v>919215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06F1-5FCE-4A0A-8362-B4992A3A4A82}">
  <dimension ref="A1:L97"/>
  <sheetViews>
    <sheetView tabSelected="1" topLeftCell="A73" zoomScale="50" zoomScaleNormal="50" zoomScaleSheetLayoutView="50" workbookViewId="0">
      <selection activeCell="H90" sqref="H90"/>
    </sheetView>
  </sheetViews>
  <sheetFormatPr baseColWidth="10" defaultRowHeight="12.75" x14ac:dyDescent="0.2"/>
  <cols>
    <col min="1" max="1" width="9.7109375" style="69" customWidth="1"/>
    <col min="2" max="2" width="85.85546875" style="70" customWidth="1"/>
    <col min="3" max="3" width="31.140625" style="68" bestFit="1" customWidth="1"/>
    <col min="4" max="4" width="6.7109375" style="68" customWidth="1"/>
    <col min="5" max="5" width="31.140625" style="68" bestFit="1" customWidth="1"/>
    <col min="6" max="6" width="6.7109375" style="68" customWidth="1"/>
    <col min="7" max="7" width="9.7109375" style="5" customWidth="1"/>
    <col min="8" max="8" width="83.5703125" style="5" customWidth="1"/>
    <col min="9" max="9" width="29.5703125" style="5" bestFit="1" customWidth="1"/>
    <col min="10" max="10" width="7" style="5" customWidth="1"/>
    <col min="11" max="11" width="29.5703125" style="5" bestFit="1" customWidth="1"/>
    <col min="12" max="12" width="14.42578125" style="5" bestFit="1" customWidth="1"/>
    <col min="13" max="16384" width="11.42578125" style="5"/>
  </cols>
  <sheetData>
    <row r="1" spans="1:11" ht="27" customHeight="1" x14ac:dyDescent="0.35">
      <c r="A1" s="1"/>
      <c r="B1" s="2"/>
      <c r="C1" s="3"/>
      <c r="D1" s="3"/>
      <c r="E1" s="3"/>
      <c r="F1" s="3"/>
      <c r="G1" s="2"/>
      <c r="H1" s="2"/>
      <c r="I1" s="2"/>
      <c r="J1" s="2"/>
      <c r="K1" s="4"/>
    </row>
    <row r="2" spans="1:11" s="10" customFormat="1" ht="27" customHeight="1" x14ac:dyDescent="0.4">
      <c r="A2" s="6" t="s">
        <v>0</v>
      </c>
      <c r="B2" s="7"/>
      <c r="C2" s="8"/>
      <c r="D2" s="8"/>
      <c r="E2" s="8"/>
      <c r="F2" s="8"/>
      <c r="G2" s="7"/>
      <c r="H2" s="7"/>
      <c r="I2" s="7"/>
      <c r="J2" s="7"/>
      <c r="K2" s="9"/>
    </row>
    <row r="3" spans="1:11" s="10" customFormat="1" ht="27" customHeight="1" x14ac:dyDescent="0.4">
      <c r="A3" s="6" t="s">
        <v>1</v>
      </c>
      <c r="B3" s="7"/>
      <c r="C3" s="8"/>
      <c r="D3" s="8"/>
      <c r="E3" s="8"/>
      <c r="F3" s="8"/>
      <c r="G3" s="7"/>
      <c r="H3" s="7"/>
      <c r="I3" s="7"/>
      <c r="J3" s="7"/>
      <c r="K3" s="9"/>
    </row>
    <row r="4" spans="1:11" s="10" customFormat="1" ht="27" customHeight="1" x14ac:dyDescent="0.4">
      <c r="A4" s="11" t="s">
        <v>2</v>
      </c>
      <c r="B4" s="12"/>
      <c r="C4" s="8"/>
      <c r="D4" s="8"/>
      <c r="E4" s="8"/>
      <c r="F4" s="8"/>
      <c r="G4" s="7"/>
      <c r="H4" s="7"/>
      <c r="I4" s="7"/>
      <c r="J4" s="7"/>
      <c r="K4" s="9"/>
    </row>
    <row r="5" spans="1:11" s="17" customFormat="1" ht="27" customHeight="1" x14ac:dyDescent="0.35">
      <c r="A5" s="13" t="s">
        <v>3</v>
      </c>
      <c r="B5" s="14"/>
      <c r="C5" s="15"/>
      <c r="D5" s="15"/>
      <c r="E5" s="15"/>
      <c r="F5" s="15"/>
      <c r="G5" s="14"/>
      <c r="H5" s="14"/>
      <c r="I5" s="14"/>
      <c r="J5" s="14"/>
      <c r="K5" s="16"/>
    </row>
    <row r="6" spans="1:11" ht="27" customHeight="1" thickBot="1" x14ac:dyDescent="0.4">
      <c r="A6" s="18"/>
      <c r="B6" s="19"/>
      <c r="C6" s="20"/>
      <c r="D6" s="20"/>
      <c r="E6" s="20"/>
      <c r="F6" s="20"/>
      <c r="G6" s="19"/>
      <c r="H6" s="19"/>
      <c r="I6" s="21"/>
      <c r="J6" s="19"/>
      <c r="K6" s="22"/>
    </row>
    <row r="7" spans="1:11" ht="27" customHeight="1" x14ac:dyDescent="0.35">
      <c r="A7" s="23"/>
      <c r="B7" s="24"/>
      <c r="C7" s="25"/>
      <c r="D7" s="25"/>
      <c r="E7" s="25"/>
      <c r="F7" s="25"/>
      <c r="G7" s="26"/>
      <c r="H7" s="26"/>
      <c r="I7" s="27"/>
      <c r="J7" s="26"/>
      <c r="K7" s="27"/>
    </row>
    <row r="8" spans="1:11" ht="27" customHeight="1" x14ac:dyDescent="0.4">
      <c r="A8" s="23"/>
      <c r="B8" s="24"/>
      <c r="C8" s="28" t="s">
        <v>4</v>
      </c>
      <c r="D8" s="29"/>
      <c r="E8" s="28" t="s">
        <v>5</v>
      </c>
      <c r="F8" s="25"/>
      <c r="G8" s="26"/>
      <c r="H8" s="26"/>
      <c r="I8" s="28" t="s">
        <v>4</v>
      </c>
      <c r="J8" s="29"/>
      <c r="K8" s="28" t="s">
        <v>5</v>
      </c>
    </row>
    <row r="9" spans="1:11" s="17" customFormat="1" ht="27" customHeight="1" x14ac:dyDescent="0.4">
      <c r="A9" s="30"/>
      <c r="B9" s="31"/>
      <c r="C9" s="32"/>
      <c r="D9" s="32"/>
      <c r="E9" s="32"/>
      <c r="F9" s="32"/>
      <c r="G9" s="33"/>
      <c r="H9" s="33"/>
      <c r="I9" s="32"/>
      <c r="J9" s="33"/>
      <c r="K9" s="32"/>
    </row>
    <row r="10" spans="1:11" s="38" customFormat="1" ht="27" customHeight="1" x14ac:dyDescent="0.4">
      <c r="A10" s="34">
        <v>1</v>
      </c>
      <c r="B10" s="35" t="s">
        <v>6</v>
      </c>
      <c r="C10" s="36"/>
      <c r="D10" s="36"/>
      <c r="E10" s="36"/>
      <c r="F10" s="36"/>
      <c r="G10" s="35">
        <v>2</v>
      </c>
      <c r="H10" s="35" t="s">
        <v>7</v>
      </c>
      <c r="I10" s="37"/>
      <c r="J10" s="35"/>
      <c r="K10" s="37"/>
    </row>
    <row r="11" spans="1:11" s="38" customFormat="1" ht="27" customHeight="1" x14ac:dyDescent="0.4">
      <c r="A11" s="39"/>
      <c r="B11" s="35"/>
      <c r="C11" s="36"/>
      <c r="D11" s="36"/>
      <c r="E11" s="36"/>
      <c r="F11" s="36"/>
      <c r="G11" s="35"/>
      <c r="H11" s="35"/>
      <c r="I11" s="37"/>
      <c r="J11" s="35"/>
      <c r="K11" s="37"/>
    </row>
    <row r="12" spans="1:11" s="43" customFormat="1" ht="27" customHeight="1" x14ac:dyDescent="0.4">
      <c r="A12" s="34"/>
      <c r="B12" s="35" t="s">
        <v>8</v>
      </c>
      <c r="C12" s="40">
        <f>+C14+C18+C26</f>
        <v>7498537271</v>
      </c>
      <c r="D12" s="41"/>
      <c r="E12" s="40">
        <f>+E14+E18+E26</f>
        <v>8758054907</v>
      </c>
      <c r="F12" s="41"/>
      <c r="G12" s="35"/>
      <c r="H12" s="35" t="s">
        <v>8</v>
      </c>
      <c r="I12" s="42">
        <f>I14+I24+I29+I33</f>
        <v>26069334516</v>
      </c>
      <c r="J12" s="35"/>
      <c r="K12" s="42">
        <f>K14+K24+K29+K33</f>
        <v>26245684641</v>
      </c>
    </row>
    <row r="13" spans="1:11" s="48" customFormat="1" ht="27" customHeight="1" x14ac:dyDescent="0.3">
      <c r="A13" s="44"/>
      <c r="B13" s="45"/>
      <c r="C13" s="46"/>
      <c r="D13" s="46"/>
      <c r="E13" s="46"/>
      <c r="F13" s="46"/>
      <c r="G13" s="45"/>
      <c r="H13" s="45"/>
      <c r="I13" s="47"/>
      <c r="J13" s="45"/>
      <c r="K13" s="47"/>
    </row>
    <row r="14" spans="1:11" s="54" customFormat="1" ht="27" customHeight="1" x14ac:dyDescent="0.35">
      <c r="A14" s="49">
        <v>11</v>
      </c>
      <c r="B14" s="49" t="s">
        <v>9</v>
      </c>
      <c r="C14" s="50">
        <f>SUM(C16:C16)</f>
        <v>0</v>
      </c>
      <c r="D14" s="51"/>
      <c r="E14" s="50">
        <f>SUM(E16:E16)</f>
        <v>0</v>
      </c>
      <c r="F14" s="51"/>
      <c r="G14" s="49">
        <v>24</v>
      </c>
      <c r="H14" s="49" t="s">
        <v>10</v>
      </c>
      <c r="I14" s="52">
        <f>SUM(I16:I23)</f>
        <v>482692730</v>
      </c>
      <c r="J14" s="53"/>
      <c r="K14" s="52">
        <f>SUM(K16:K23)</f>
        <v>379253519</v>
      </c>
    </row>
    <row r="15" spans="1:11" s="56" customFormat="1" ht="27" customHeight="1" x14ac:dyDescent="0.35">
      <c r="A15" s="49"/>
      <c r="B15" s="49"/>
      <c r="C15" s="51"/>
      <c r="D15" s="51"/>
      <c r="E15" s="51"/>
      <c r="F15" s="51"/>
      <c r="G15" s="5"/>
      <c r="H15" s="5"/>
      <c r="I15" s="5"/>
      <c r="J15" s="55"/>
      <c r="K15" s="5"/>
    </row>
    <row r="16" spans="1:11" s="56" customFormat="1" ht="27" customHeight="1" x14ac:dyDescent="0.3">
      <c r="A16" s="57">
        <v>1105</v>
      </c>
      <c r="B16" s="57" t="s">
        <v>11</v>
      </c>
      <c r="C16" s="58">
        <f>[1]CGN001!H5</f>
        <v>0</v>
      </c>
      <c r="D16" s="58"/>
      <c r="E16" s="58">
        <v>0</v>
      </c>
      <c r="F16" s="58"/>
      <c r="G16" s="57">
        <v>2401</v>
      </c>
      <c r="H16" s="57" t="s">
        <v>12</v>
      </c>
      <c r="I16" s="59">
        <f>[1]CGN001!H2175</f>
        <v>479883851</v>
      </c>
      <c r="J16" s="60"/>
      <c r="K16" s="59">
        <v>376444640</v>
      </c>
    </row>
    <row r="17" spans="1:11" s="61" customFormat="1" ht="27" customHeight="1" x14ac:dyDescent="0.3">
      <c r="A17" s="57"/>
      <c r="B17" s="57"/>
      <c r="C17" s="58"/>
      <c r="D17" s="58"/>
      <c r="E17" s="58"/>
      <c r="F17" s="58"/>
      <c r="G17" s="57">
        <v>2424</v>
      </c>
      <c r="H17" s="57" t="s">
        <v>13</v>
      </c>
      <c r="I17" s="59">
        <f>[1]CGN001!H2277</f>
        <v>2808879</v>
      </c>
      <c r="J17" s="60"/>
      <c r="K17" s="59">
        <v>2808879</v>
      </c>
    </row>
    <row r="18" spans="1:11" s="62" customFormat="1" ht="27" customHeight="1" x14ac:dyDescent="0.35">
      <c r="A18" s="49">
        <v>13</v>
      </c>
      <c r="B18" s="49" t="s">
        <v>14</v>
      </c>
      <c r="C18" s="50">
        <f>SUM(C19:C24)</f>
        <v>510285626</v>
      </c>
      <c r="D18" s="58"/>
      <c r="E18" s="50">
        <f>SUM(E19:E24)</f>
        <v>428462410</v>
      </c>
      <c r="F18" s="58"/>
      <c r="G18" s="57">
        <v>2436</v>
      </c>
      <c r="H18" s="57" t="s">
        <v>15</v>
      </c>
      <c r="I18" s="59">
        <f>[1]CGN001!H2371</f>
        <v>0</v>
      </c>
      <c r="J18" s="60"/>
      <c r="K18" s="59">
        <v>0</v>
      </c>
    </row>
    <row r="19" spans="1:11" s="62" customFormat="1" ht="27" customHeight="1" x14ac:dyDescent="0.35">
      <c r="A19" s="49"/>
      <c r="B19" s="49"/>
      <c r="C19" s="51"/>
      <c r="D19" s="58"/>
      <c r="E19" s="51"/>
      <c r="F19" s="58"/>
      <c r="G19" s="57">
        <v>2460</v>
      </c>
      <c r="H19" s="57" t="s">
        <v>16</v>
      </c>
      <c r="I19" s="59">
        <f>[1]CGN001!H2463</f>
        <v>0</v>
      </c>
      <c r="J19" s="55"/>
      <c r="K19" s="59">
        <v>0</v>
      </c>
    </row>
    <row r="20" spans="1:11" ht="27" customHeight="1" x14ac:dyDescent="0.3">
      <c r="A20" s="57">
        <v>1311</v>
      </c>
      <c r="B20" s="57" t="s">
        <v>17</v>
      </c>
      <c r="C20" s="58">
        <f>[1]CGN001!H412</f>
        <v>64645644</v>
      </c>
      <c r="D20" s="58"/>
      <c r="E20" s="58">
        <v>64645644</v>
      </c>
      <c r="F20" s="58"/>
      <c r="G20" s="57">
        <v>2490</v>
      </c>
      <c r="H20" s="57" t="s">
        <v>18</v>
      </c>
      <c r="I20" s="59">
        <f>[1]CGN001!G2527</f>
        <v>0</v>
      </c>
      <c r="J20" s="60"/>
      <c r="K20" s="59">
        <v>0</v>
      </c>
    </row>
    <row r="21" spans="1:11" ht="27" customHeight="1" x14ac:dyDescent="0.35">
      <c r="A21" s="57">
        <v>1338</v>
      </c>
      <c r="B21" s="57" t="s">
        <v>19</v>
      </c>
      <c r="C21" s="58">
        <f>[1]CGN001!H596</f>
        <v>9291220</v>
      </c>
      <c r="D21" s="58"/>
      <c r="E21" s="58">
        <v>9758140</v>
      </c>
      <c r="F21" s="51"/>
      <c r="G21" s="57"/>
      <c r="H21" s="57"/>
      <c r="I21" s="59"/>
      <c r="J21" s="60"/>
      <c r="K21" s="59"/>
    </row>
    <row r="22" spans="1:11" ht="27" customHeight="1" x14ac:dyDescent="0.35">
      <c r="A22" s="57">
        <v>1384</v>
      </c>
      <c r="B22" s="57" t="s">
        <v>20</v>
      </c>
      <c r="C22" s="58">
        <f>[1]CGN001!H609</f>
        <v>436348762</v>
      </c>
      <c r="D22" s="58"/>
      <c r="E22" s="58">
        <v>354058626</v>
      </c>
      <c r="F22" s="51"/>
      <c r="G22" s="57"/>
      <c r="H22" s="57"/>
      <c r="I22" s="59"/>
      <c r="J22" s="60"/>
      <c r="K22" s="59"/>
    </row>
    <row r="23" spans="1:11" ht="27" customHeight="1" x14ac:dyDescent="0.35">
      <c r="A23" s="57">
        <v>1385</v>
      </c>
      <c r="B23" s="57" t="s">
        <v>21</v>
      </c>
      <c r="C23" s="58">
        <f>[1]CGN001!H653</f>
        <v>0</v>
      </c>
      <c r="D23" s="51"/>
      <c r="E23" s="58">
        <v>0</v>
      </c>
      <c r="F23" s="51"/>
    </row>
    <row r="24" spans="1:11" ht="27" customHeight="1" x14ac:dyDescent="0.35">
      <c r="A24" s="57">
        <v>1386</v>
      </c>
      <c r="B24" s="57" t="s">
        <v>22</v>
      </c>
      <c r="C24" s="58">
        <f>[1]CGN001!H671</f>
        <v>0</v>
      </c>
      <c r="D24" s="51"/>
      <c r="E24" s="58">
        <v>0</v>
      </c>
      <c r="F24" s="58"/>
      <c r="G24" s="49">
        <v>25</v>
      </c>
      <c r="H24" s="49" t="s">
        <v>23</v>
      </c>
      <c r="I24" s="52">
        <f>SUM(I26:I27)</f>
        <v>8497754044</v>
      </c>
      <c r="J24" s="53"/>
      <c r="K24" s="52">
        <f>SUM(K26:K27)</f>
        <v>8277116374</v>
      </c>
    </row>
    <row r="25" spans="1:11" ht="27" customHeight="1" x14ac:dyDescent="0.3">
      <c r="A25" s="5"/>
      <c r="B25" s="5"/>
      <c r="C25" s="5"/>
      <c r="D25" s="58"/>
      <c r="E25" s="5"/>
      <c r="F25" s="58"/>
      <c r="G25" s="61"/>
      <c r="H25" s="61"/>
      <c r="I25" s="61"/>
      <c r="J25" s="63"/>
      <c r="K25" s="61"/>
    </row>
    <row r="26" spans="1:11" s="62" customFormat="1" ht="27" customHeight="1" x14ac:dyDescent="0.35">
      <c r="A26" s="49">
        <v>19</v>
      </c>
      <c r="B26" s="49" t="s">
        <v>24</v>
      </c>
      <c r="C26" s="50">
        <f>SUM(C28:C35)</f>
        <v>6988251645</v>
      </c>
      <c r="D26" s="50"/>
      <c r="E26" s="50">
        <f>SUM(E28:E35)</f>
        <v>8329592497</v>
      </c>
      <c r="F26" s="58"/>
      <c r="G26" s="57">
        <v>2511</v>
      </c>
      <c r="H26" s="57" t="s">
        <v>25</v>
      </c>
      <c r="I26" s="59">
        <f>[1]CGN001!H2600</f>
        <v>8497754044</v>
      </c>
      <c r="J26" s="60"/>
      <c r="K26" s="59">
        <v>8277116374</v>
      </c>
    </row>
    <row r="27" spans="1:11" s="62" customFormat="1" ht="27" customHeight="1" x14ac:dyDescent="0.35">
      <c r="A27" s="49"/>
      <c r="B27" s="49"/>
      <c r="C27" s="51"/>
      <c r="D27" s="58"/>
      <c r="E27" s="51"/>
      <c r="F27" s="58"/>
      <c r="G27" s="57">
        <v>2512</v>
      </c>
      <c r="H27" s="57" t="s">
        <v>26</v>
      </c>
      <c r="I27" s="59">
        <f>[1]CGN001!H2628</f>
        <v>0</v>
      </c>
      <c r="J27" s="55"/>
      <c r="K27" s="59">
        <v>0</v>
      </c>
    </row>
    <row r="28" spans="1:11" s="62" customFormat="1" ht="27" customHeight="1" x14ac:dyDescent="0.3">
      <c r="A28" s="57">
        <v>1901</v>
      </c>
      <c r="B28" s="57" t="s">
        <v>27</v>
      </c>
      <c r="C28" s="64">
        <v>0</v>
      </c>
      <c r="D28" s="58"/>
      <c r="E28" s="64">
        <v>0</v>
      </c>
      <c r="F28" s="58"/>
      <c r="G28" s="24"/>
      <c r="H28" s="24"/>
      <c r="I28" s="65"/>
      <c r="J28" s="66"/>
      <c r="K28" s="67"/>
    </row>
    <row r="29" spans="1:11" s="62" customFormat="1" ht="27" customHeight="1" x14ac:dyDescent="0.35">
      <c r="A29" s="57">
        <v>1902</v>
      </c>
      <c r="B29" s="57" t="s">
        <v>28</v>
      </c>
      <c r="C29" s="64">
        <f>[1]CGN001!H1688</f>
        <v>59132777</v>
      </c>
      <c r="D29" s="58"/>
      <c r="E29" s="64">
        <v>162822709</v>
      </c>
      <c r="F29" s="58"/>
      <c r="G29" s="49">
        <v>27</v>
      </c>
      <c r="H29" s="49" t="s">
        <v>29</v>
      </c>
      <c r="I29" s="52">
        <f>SUM(I31:I31)</f>
        <v>13910777584</v>
      </c>
      <c r="J29" s="53"/>
      <c r="K29" s="52">
        <f>SUM(K31:K31)</f>
        <v>14031818341</v>
      </c>
    </row>
    <row r="30" spans="1:11" s="62" customFormat="1" ht="27" customHeight="1" x14ac:dyDescent="0.3">
      <c r="A30" s="57">
        <v>1905</v>
      </c>
      <c r="B30" s="57" t="s">
        <v>30</v>
      </c>
      <c r="C30" s="64">
        <f>[1]CGN001!H1715</f>
        <v>6848976818</v>
      </c>
      <c r="D30" s="58"/>
      <c r="E30" s="64">
        <v>6848976818</v>
      </c>
      <c r="F30" s="58"/>
      <c r="G30" s="5"/>
      <c r="H30" s="5"/>
      <c r="I30" s="5"/>
      <c r="J30" s="55"/>
      <c r="K30" s="5"/>
    </row>
    <row r="31" spans="1:11" s="62" customFormat="1" ht="21" customHeight="1" x14ac:dyDescent="0.3">
      <c r="A31" s="57">
        <v>1906</v>
      </c>
      <c r="B31" s="57" t="s">
        <v>31</v>
      </c>
      <c r="C31" s="64">
        <f>[1]CGN001!H1732</f>
        <v>80142050</v>
      </c>
      <c r="D31" s="58"/>
      <c r="E31" s="64">
        <v>1317792970</v>
      </c>
      <c r="F31" s="58"/>
      <c r="G31" s="57">
        <v>2701</v>
      </c>
      <c r="H31" s="57" t="s">
        <v>32</v>
      </c>
      <c r="I31" s="59">
        <f>[1]CGN001!H2740</f>
        <v>13910777584</v>
      </c>
      <c r="J31" s="60"/>
      <c r="K31" s="59">
        <v>14031818341</v>
      </c>
    </row>
    <row r="32" spans="1:11" s="62" customFormat="1" ht="27" customHeight="1" x14ac:dyDescent="0.3">
      <c r="A32" s="57">
        <v>1915</v>
      </c>
      <c r="B32" s="57" t="s">
        <v>33</v>
      </c>
      <c r="C32" s="64">
        <f>[1]CGN001!H1808</f>
        <v>0</v>
      </c>
      <c r="D32" s="58"/>
      <c r="E32" s="64">
        <v>0</v>
      </c>
      <c r="F32" s="58"/>
    </row>
    <row r="33" spans="1:12" s="62" customFormat="1" ht="27" customHeight="1" x14ac:dyDescent="0.35">
      <c r="A33" s="57">
        <v>1908</v>
      </c>
      <c r="B33" s="57" t="s">
        <v>34</v>
      </c>
      <c r="C33" s="64">
        <f>[1]CGN001!H1750</f>
        <v>0</v>
      </c>
      <c r="D33" s="58"/>
      <c r="E33" s="64">
        <v>0</v>
      </c>
      <c r="F33" s="58"/>
      <c r="G33" s="49">
        <v>29</v>
      </c>
      <c r="H33" s="49" t="s">
        <v>35</v>
      </c>
      <c r="I33" s="52">
        <f>SUM(I35:I37)</f>
        <v>3178110158</v>
      </c>
      <c r="J33" s="53"/>
      <c r="K33" s="52">
        <f>SUM(K35:K37)</f>
        <v>3557496407</v>
      </c>
    </row>
    <row r="34" spans="1:12" s="62" customFormat="1" ht="27" customHeight="1" x14ac:dyDescent="0.3">
      <c r="A34" s="57">
        <v>1925</v>
      </c>
      <c r="B34" s="57" t="s">
        <v>36</v>
      </c>
      <c r="C34" s="64">
        <f>[1]CGN001!H1829</f>
        <v>0</v>
      </c>
      <c r="D34" s="58"/>
      <c r="E34" s="64">
        <v>0</v>
      </c>
      <c r="F34" s="58"/>
      <c r="G34" s="5"/>
      <c r="H34" s="5"/>
      <c r="I34" s="5"/>
      <c r="J34" s="55"/>
      <c r="K34" s="5"/>
    </row>
    <row r="35" spans="1:12" s="62" customFormat="1" ht="27" customHeight="1" x14ac:dyDescent="0.3">
      <c r="A35" s="57">
        <v>1926</v>
      </c>
      <c r="B35" s="57" t="s">
        <v>37</v>
      </c>
      <c r="C35" s="64">
        <f>[1]CGN001!H1841</f>
        <v>0</v>
      </c>
      <c r="D35" s="58"/>
      <c r="E35" s="64">
        <v>0</v>
      </c>
      <c r="F35" s="68"/>
      <c r="G35" s="57">
        <v>2905</v>
      </c>
      <c r="H35" s="57" t="s">
        <v>38</v>
      </c>
      <c r="I35" s="59">
        <f>[1]CGN001!H2850</f>
        <v>0</v>
      </c>
      <c r="J35" s="60"/>
      <c r="K35" s="59">
        <v>0</v>
      </c>
    </row>
    <row r="36" spans="1:12" ht="27" customHeight="1" x14ac:dyDescent="0.3">
      <c r="G36" s="57">
        <v>2910</v>
      </c>
      <c r="H36" s="57" t="s">
        <v>39</v>
      </c>
      <c r="I36" s="59">
        <f>[1]CGN001!H2871</f>
        <v>3178110158</v>
      </c>
      <c r="J36" s="60"/>
      <c r="K36" s="59">
        <v>3557496407</v>
      </c>
    </row>
    <row r="37" spans="1:12" ht="27" customHeight="1" x14ac:dyDescent="0.35">
      <c r="A37" s="57"/>
      <c r="B37" s="57"/>
      <c r="C37" s="64"/>
      <c r="E37" s="64"/>
      <c r="F37" s="51"/>
      <c r="G37" s="57"/>
      <c r="H37" s="57"/>
      <c r="I37" s="59"/>
      <c r="J37" s="60"/>
      <c r="K37" s="59"/>
    </row>
    <row r="38" spans="1:12" ht="27" customHeight="1" x14ac:dyDescent="0.4">
      <c r="A38" s="57"/>
      <c r="B38" s="57"/>
      <c r="C38" s="64"/>
      <c r="D38" s="51"/>
      <c r="E38" s="64"/>
      <c r="F38" s="51"/>
      <c r="G38" s="62"/>
      <c r="H38" s="35" t="s">
        <v>40</v>
      </c>
      <c r="I38" s="42">
        <f>I40</f>
        <v>5278736013</v>
      </c>
      <c r="J38" s="71"/>
      <c r="K38" s="42">
        <f>K40</f>
        <v>5278736013</v>
      </c>
    </row>
    <row r="39" spans="1:12" s="62" customFormat="1" ht="27" customHeight="1" x14ac:dyDescent="0.4">
      <c r="A39" s="57"/>
      <c r="B39" s="35" t="s">
        <v>40</v>
      </c>
      <c r="C39" s="40">
        <f>C41+C47+C70</f>
        <v>58302694872</v>
      </c>
      <c r="D39" s="51"/>
      <c r="E39" s="40">
        <f>E41+E47+E70</f>
        <v>59026834966</v>
      </c>
      <c r="F39" s="58"/>
    </row>
    <row r="40" spans="1:12" ht="27" customHeight="1" x14ac:dyDescent="0.35">
      <c r="A40" s="57"/>
      <c r="B40" s="62"/>
      <c r="C40" s="62"/>
      <c r="D40" s="58"/>
      <c r="E40" s="62"/>
      <c r="F40" s="72"/>
      <c r="G40" s="49">
        <v>25</v>
      </c>
      <c r="H40" s="49" t="s">
        <v>23</v>
      </c>
      <c r="I40" s="52">
        <f>SUM(I43:I43)</f>
        <v>5278736013</v>
      </c>
      <c r="J40" s="53"/>
      <c r="K40" s="52">
        <f>SUM(K43:K43)</f>
        <v>5278736013</v>
      </c>
      <c r="L40" s="73"/>
    </row>
    <row r="41" spans="1:12" ht="27" customHeight="1" x14ac:dyDescent="0.35">
      <c r="A41" s="49">
        <v>13</v>
      </c>
      <c r="B41" s="49" t="s">
        <v>41</v>
      </c>
      <c r="C41" s="50">
        <f>SUM(C43:C45)</f>
        <v>159343747</v>
      </c>
      <c r="D41" s="72"/>
      <c r="E41" s="50">
        <f>SUM(E43:E45)</f>
        <v>155966013</v>
      </c>
      <c r="G41" s="61"/>
      <c r="H41" s="61"/>
      <c r="I41" s="61"/>
      <c r="J41" s="63"/>
      <c r="K41" s="61"/>
    </row>
    <row r="42" spans="1:12" ht="27" customHeight="1" x14ac:dyDescent="0.35">
      <c r="A42" s="49"/>
      <c r="B42" s="49"/>
      <c r="C42" s="51"/>
      <c r="E42" s="51"/>
      <c r="G42" s="61"/>
      <c r="H42" s="61"/>
      <c r="I42" s="61"/>
      <c r="J42" s="63"/>
      <c r="K42" s="61"/>
    </row>
    <row r="43" spans="1:12" ht="27" customHeight="1" x14ac:dyDescent="0.35">
      <c r="A43" s="57">
        <v>1384</v>
      </c>
      <c r="B43" s="57" t="s">
        <v>20</v>
      </c>
      <c r="C43" s="58">
        <f>+[1]CGN001!I609</f>
        <v>104760608</v>
      </c>
      <c r="D43" s="51"/>
      <c r="E43" s="58">
        <v>94545560</v>
      </c>
      <c r="F43" s="51"/>
      <c r="G43" s="57">
        <v>2512</v>
      </c>
      <c r="H43" s="57" t="s">
        <v>26</v>
      </c>
      <c r="I43" s="59">
        <f>[1]CGN001!I2628</f>
        <v>5278736013</v>
      </c>
      <c r="J43" s="60"/>
      <c r="K43" s="59">
        <v>5278736013</v>
      </c>
    </row>
    <row r="44" spans="1:12" ht="27" customHeight="1" x14ac:dyDescent="0.35">
      <c r="A44" s="57">
        <v>1385</v>
      </c>
      <c r="B44" s="57" t="s">
        <v>21</v>
      </c>
      <c r="C44" s="58">
        <f>[1]CGN001!I653</f>
        <v>142263178</v>
      </c>
      <c r="D44" s="51"/>
      <c r="E44" s="58">
        <v>149100492</v>
      </c>
      <c r="F44" s="51"/>
      <c r="G44" s="57"/>
      <c r="H44" s="57"/>
      <c r="I44" s="59"/>
      <c r="J44" s="60"/>
      <c r="K44" s="59"/>
    </row>
    <row r="45" spans="1:12" ht="27" customHeight="1" x14ac:dyDescent="0.35">
      <c r="A45" s="57">
        <v>1386</v>
      </c>
      <c r="B45" s="57" t="s">
        <v>22</v>
      </c>
      <c r="C45" s="58">
        <f>[1]CGN001!I671</f>
        <v>-87680039</v>
      </c>
      <c r="D45" s="51"/>
      <c r="E45" s="58">
        <v>-87680039</v>
      </c>
      <c r="F45" s="58"/>
      <c r="G45" s="24"/>
      <c r="H45" s="24"/>
      <c r="I45" s="65"/>
      <c r="J45" s="66"/>
      <c r="K45" s="67"/>
    </row>
    <row r="46" spans="1:12" ht="27" customHeight="1" thickBot="1" x14ac:dyDescent="0.45">
      <c r="A46" s="5"/>
      <c r="B46" s="5"/>
      <c r="C46" s="5"/>
      <c r="D46" s="58"/>
      <c r="E46" s="5"/>
      <c r="F46" s="58"/>
      <c r="G46" s="74"/>
      <c r="H46" s="35" t="s">
        <v>42</v>
      </c>
      <c r="I46" s="75">
        <f>+I12+I38</f>
        <v>31348070529</v>
      </c>
      <c r="J46" s="71"/>
      <c r="K46" s="75">
        <f>+K12+K38</f>
        <v>31524420654</v>
      </c>
    </row>
    <row r="47" spans="1:12" ht="27" customHeight="1" thickTop="1" x14ac:dyDescent="0.35">
      <c r="A47" s="49">
        <v>16</v>
      </c>
      <c r="B47" s="49" t="s">
        <v>43</v>
      </c>
      <c r="C47" s="50">
        <f>SUM(C49:C68)</f>
        <v>53023036575</v>
      </c>
      <c r="D47" s="58"/>
      <c r="E47" s="50">
        <f>SUM(E49:E68)</f>
        <v>52524705696</v>
      </c>
      <c r="F47" s="58"/>
    </row>
    <row r="48" spans="1:12" ht="27" customHeight="1" x14ac:dyDescent="0.35">
      <c r="A48" s="49"/>
      <c r="B48" s="49"/>
      <c r="C48" s="51"/>
      <c r="D48" s="58"/>
      <c r="E48" s="51"/>
      <c r="F48" s="58"/>
    </row>
    <row r="49" spans="1:11" ht="27" customHeight="1" x14ac:dyDescent="0.3">
      <c r="A49" s="57">
        <v>1605</v>
      </c>
      <c r="B49" s="57" t="s">
        <v>44</v>
      </c>
      <c r="C49" s="58">
        <v>0</v>
      </c>
      <c r="D49" s="58"/>
      <c r="E49" s="58">
        <v>0</v>
      </c>
      <c r="F49" s="58"/>
    </row>
    <row r="50" spans="1:11" ht="27" customHeight="1" x14ac:dyDescent="0.3">
      <c r="A50" s="57">
        <v>1610</v>
      </c>
      <c r="B50" s="57" t="s">
        <v>45</v>
      </c>
      <c r="C50" s="58">
        <f>[1]CGN001!I1267</f>
        <v>114250000</v>
      </c>
      <c r="D50" s="58"/>
      <c r="E50" s="58">
        <v>114250000</v>
      </c>
      <c r="F50" s="58"/>
    </row>
    <row r="51" spans="1:11" ht="27" customHeight="1" x14ac:dyDescent="0.3">
      <c r="A51" s="57">
        <v>1615</v>
      </c>
      <c r="B51" s="57" t="s">
        <v>46</v>
      </c>
      <c r="C51" s="58">
        <f>[1]CGN001!I1279</f>
        <v>8566530281</v>
      </c>
      <c r="D51" s="58"/>
      <c r="E51" s="58">
        <v>5530336020</v>
      </c>
      <c r="F51" s="58"/>
    </row>
    <row r="52" spans="1:11" s="62" customFormat="1" ht="27" customHeight="1" x14ac:dyDescent="0.3">
      <c r="A52" s="57">
        <v>1620</v>
      </c>
      <c r="B52" s="57" t="s">
        <v>47</v>
      </c>
      <c r="C52" s="58">
        <f>[1]CGN001!I1284</f>
        <v>0</v>
      </c>
      <c r="D52" s="58"/>
      <c r="E52" s="58">
        <v>0</v>
      </c>
      <c r="F52" s="58"/>
    </row>
    <row r="53" spans="1:11" s="62" customFormat="1" ht="27" customHeight="1" x14ac:dyDescent="0.3">
      <c r="A53" s="57">
        <v>1625</v>
      </c>
      <c r="B53" s="57" t="s">
        <v>48</v>
      </c>
      <c r="C53" s="58">
        <f>[1]CGN001!I1293</f>
        <v>0</v>
      </c>
      <c r="D53" s="58"/>
      <c r="E53" s="58">
        <v>0</v>
      </c>
      <c r="F53" s="58"/>
    </row>
    <row r="54" spans="1:11" ht="27" customHeight="1" x14ac:dyDescent="0.3">
      <c r="A54" s="57">
        <v>1635</v>
      </c>
      <c r="B54" s="57" t="s">
        <v>49</v>
      </c>
      <c r="C54" s="58">
        <f>[1]CGN001!I1305</f>
        <v>214480745</v>
      </c>
      <c r="D54" s="58"/>
      <c r="E54" s="58">
        <v>264836396</v>
      </c>
      <c r="F54" s="58"/>
    </row>
    <row r="55" spans="1:11" ht="27" customHeight="1" x14ac:dyDescent="0.3">
      <c r="A55" s="57">
        <v>1636</v>
      </c>
      <c r="B55" s="57" t="s">
        <v>50</v>
      </c>
      <c r="C55" s="58">
        <f>[1]CGN001!I1315</f>
        <v>0</v>
      </c>
      <c r="D55" s="58"/>
      <c r="E55" s="58">
        <v>0</v>
      </c>
      <c r="F55" s="58"/>
    </row>
    <row r="56" spans="1:11" ht="27" customHeight="1" x14ac:dyDescent="0.3">
      <c r="A56" s="57">
        <v>1637</v>
      </c>
      <c r="B56" s="57" t="s">
        <v>51</v>
      </c>
      <c r="C56" s="58">
        <f>[1]CGN001!I1325</f>
        <v>350765931</v>
      </c>
      <c r="D56" s="58"/>
      <c r="E56" s="58">
        <v>355085806</v>
      </c>
      <c r="F56" s="58"/>
    </row>
    <row r="57" spans="1:11" ht="27" customHeight="1" x14ac:dyDescent="0.4">
      <c r="A57" s="57">
        <v>1640</v>
      </c>
      <c r="B57" s="57" t="s">
        <v>52</v>
      </c>
      <c r="C57" s="58">
        <f>[1]CGN001!I1337</f>
        <v>7775460373</v>
      </c>
      <c r="D57" s="58"/>
      <c r="E57" s="58">
        <v>7775460373</v>
      </c>
      <c r="F57" s="58"/>
      <c r="G57" s="35">
        <v>3</v>
      </c>
      <c r="H57" s="35" t="s">
        <v>53</v>
      </c>
      <c r="I57" s="76"/>
      <c r="J57" s="71"/>
      <c r="K57" s="76"/>
    </row>
    <row r="58" spans="1:11" ht="27" customHeight="1" x14ac:dyDescent="0.4">
      <c r="A58" s="57">
        <v>1645</v>
      </c>
      <c r="B58" s="57" t="s">
        <v>54</v>
      </c>
      <c r="C58" s="58">
        <f>[1]CGN001!I1379</f>
        <v>0</v>
      </c>
      <c r="D58" s="58"/>
      <c r="E58" s="58">
        <v>0</v>
      </c>
      <c r="F58" s="58"/>
      <c r="G58" s="77"/>
      <c r="H58" s="77"/>
      <c r="I58" s="76"/>
      <c r="J58" s="78"/>
      <c r="K58" s="76"/>
    </row>
    <row r="59" spans="1:11" ht="27" customHeight="1" x14ac:dyDescent="0.35">
      <c r="A59" s="57">
        <v>1650</v>
      </c>
      <c r="B59" s="57" t="s">
        <v>55</v>
      </c>
      <c r="C59" s="58">
        <f>[1]CGN001!I1397</f>
        <v>0</v>
      </c>
      <c r="D59" s="58"/>
      <c r="E59" s="58">
        <v>0</v>
      </c>
      <c r="F59" s="58"/>
      <c r="G59" s="49">
        <v>31</v>
      </c>
      <c r="H59" s="49" t="s">
        <v>56</v>
      </c>
      <c r="I59" s="50">
        <f>SUM(I61:I64)</f>
        <v>34453161614</v>
      </c>
      <c r="J59" s="53"/>
      <c r="K59" s="50">
        <f>SUM(K61:K64)</f>
        <v>36260469219</v>
      </c>
    </row>
    <row r="60" spans="1:11" ht="27" customHeight="1" x14ac:dyDescent="0.3">
      <c r="A60" s="57">
        <v>1655</v>
      </c>
      <c r="B60" s="57" t="s">
        <v>57</v>
      </c>
      <c r="C60" s="58">
        <f>[1]CGN001!I1410</f>
        <v>22056981756</v>
      </c>
      <c r="D60" s="58"/>
      <c r="E60" s="58">
        <v>21984653582</v>
      </c>
      <c r="F60" s="58"/>
      <c r="G60" s="56"/>
      <c r="H60" s="56"/>
      <c r="I60" s="56"/>
      <c r="J60" s="79"/>
      <c r="K60" s="56"/>
    </row>
    <row r="61" spans="1:11" ht="27" customHeight="1" x14ac:dyDescent="0.3">
      <c r="A61" s="57">
        <v>1660</v>
      </c>
      <c r="B61" s="57" t="s">
        <v>58</v>
      </c>
      <c r="C61" s="58">
        <f>[1]CGN001!I1429</f>
        <v>150509574</v>
      </c>
      <c r="D61" s="58"/>
      <c r="E61" s="58">
        <v>145499674</v>
      </c>
      <c r="F61" s="58"/>
      <c r="G61" s="57">
        <v>3105</v>
      </c>
      <c r="H61" s="57" t="s">
        <v>59</v>
      </c>
      <c r="I61" s="59">
        <f>[1]CGN001!I2967</f>
        <v>73254783916</v>
      </c>
      <c r="J61" s="60"/>
      <c r="K61" s="59">
        <v>73254783916</v>
      </c>
    </row>
    <row r="62" spans="1:11" ht="27" customHeight="1" x14ac:dyDescent="0.3">
      <c r="A62" s="57">
        <v>1665</v>
      </c>
      <c r="B62" s="57" t="s">
        <v>60</v>
      </c>
      <c r="C62" s="58">
        <f>[1]CGN001!I1441</f>
        <v>3485127317</v>
      </c>
      <c r="D62" s="58"/>
      <c r="E62" s="58">
        <v>3485127317</v>
      </c>
      <c r="F62" s="58"/>
      <c r="G62" s="57">
        <v>3109</v>
      </c>
      <c r="H62" s="57" t="s">
        <v>61</v>
      </c>
      <c r="I62" s="59">
        <f>[1]CGN001!I2986</f>
        <v>-40653894097</v>
      </c>
      <c r="J62" s="60"/>
      <c r="K62" s="59">
        <v>-40653894097</v>
      </c>
    </row>
    <row r="63" spans="1:11" s="62" customFormat="1" ht="27" customHeight="1" x14ac:dyDescent="0.3">
      <c r="A63" s="57">
        <v>1670</v>
      </c>
      <c r="B63" s="57" t="s">
        <v>62</v>
      </c>
      <c r="C63" s="58">
        <f>[1]CGN001!I1447</f>
        <v>15722043438</v>
      </c>
      <c r="D63" s="58"/>
      <c r="E63" s="58">
        <v>15711965566</v>
      </c>
      <c r="F63" s="58"/>
      <c r="G63" s="57">
        <v>3110</v>
      </c>
      <c r="H63" s="57" t="s">
        <v>63</v>
      </c>
      <c r="I63" s="59">
        <f>RESULTADOS!D78</f>
        <v>1852271795</v>
      </c>
      <c r="J63" s="60"/>
      <c r="K63" s="59">
        <v>3659579400</v>
      </c>
    </row>
    <row r="64" spans="1:11" s="62" customFormat="1" ht="27" customHeight="1" x14ac:dyDescent="0.3">
      <c r="A64" s="57">
        <v>1675</v>
      </c>
      <c r="B64" s="57" t="s">
        <v>64</v>
      </c>
      <c r="C64" s="58">
        <f>[1]CGN001!I1455</f>
        <v>55312480727</v>
      </c>
      <c r="D64" s="58"/>
      <c r="E64" s="58">
        <v>55312480727</v>
      </c>
      <c r="F64" s="58"/>
      <c r="G64" s="57"/>
      <c r="H64" s="57"/>
      <c r="I64" s="59"/>
      <c r="J64" s="60"/>
      <c r="K64" s="59"/>
    </row>
    <row r="65" spans="1:11" ht="27" customHeight="1" thickBot="1" x14ac:dyDescent="0.45">
      <c r="A65" s="57">
        <v>1680</v>
      </c>
      <c r="B65" s="57" t="s">
        <v>65</v>
      </c>
      <c r="C65" s="58">
        <f>[1]CGN001!I1465</f>
        <v>1365411375</v>
      </c>
      <c r="D65" s="58"/>
      <c r="E65" s="58">
        <v>1365411375</v>
      </c>
      <c r="F65" s="58"/>
      <c r="G65" s="17"/>
      <c r="H65" s="35" t="s">
        <v>66</v>
      </c>
      <c r="I65" s="75">
        <f>+I59</f>
        <v>34453161614</v>
      </c>
      <c r="J65" s="71"/>
      <c r="K65" s="75">
        <f>+K59</f>
        <v>36260469219</v>
      </c>
    </row>
    <row r="66" spans="1:11" ht="27" customHeight="1" thickTop="1" x14ac:dyDescent="0.3">
      <c r="A66" s="57">
        <v>1681</v>
      </c>
      <c r="B66" s="57" t="s">
        <v>67</v>
      </c>
      <c r="C66" s="58">
        <f>[1]CGN001!I1473</f>
        <v>0</v>
      </c>
      <c r="D66" s="58"/>
      <c r="E66" s="58">
        <v>0</v>
      </c>
      <c r="F66" s="58"/>
    </row>
    <row r="67" spans="1:11" s="61" customFormat="1" ht="27" customHeight="1" x14ac:dyDescent="0.3">
      <c r="A67" s="57">
        <v>1685</v>
      </c>
      <c r="B67" s="57" t="s">
        <v>68</v>
      </c>
      <c r="C67" s="58">
        <f>[1]CGN001!I1497</f>
        <v>-60994675647</v>
      </c>
      <c r="D67" s="58"/>
      <c r="E67" s="58">
        <v>-58424071845</v>
      </c>
      <c r="F67" s="58"/>
      <c r="G67" s="62"/>
      <c r="H67" s="62"/>
      <c r="I67" s="62"/>
      <c r="J67" s="80"/>
      <c r="K67" s="62"/>
    </row>
    <row r="68" spans="1:11" s="61" customFormat="1" ht="27" customHeight="1" x14ac:dyDescent="0.3">
      <c r="A68" s="57">
        <v>1695</v>
      </c>
      <c r="B68" s="57" t="s">
        <v>69</v>
      </c>
      <c r="C68" s="58">
        <f>[1]CGN001!I1520</f>
        <v>-1096329295</v>
      </c>
      <c r="D68" s="58"/>
      <c r="E68" s="58">
        <v>-1096329295</v>
      </c>
      <c r="F68" s="68"/>
    </row>
    <row r="69" spans="1:11" ht="27" customHeight="1" x14ac:dyDescent="0.35">
      <c r="A69" s="61"/>
      <c r="B69" s="61"/>
      <c r="C69" s="61"/>
      <c r="E69" s="61"/>
      <c r="F69" s="51"/>
      <c r="G69" s="62"/>
      <c r="H69" s="62"/>
      <c r="I69" s="62"/>
      <c r="J69" s="80"/>
      <c r="K69" s="62"/>
    </row>
    <row r="70" spans="1:11" ht="27" customHeight="1" x14ac:dyDescent="0.35">
      <c r="A70" s="49">
        <v>19</v>
      </c>
      <c r="B70" s="49" t="s">
        <v>24</v>
      </c>
      <c r="C70" s="50">
        <f>SUM(C72:C75)</f>
        <v>5120314550</v>
      </c>
      <c r="D70" s="51"/>
      <c r="E70" s="50">
        <f>SUM(E72:E75)</f>
        <v>6346163257</v>
      </c>
      <c r="F70" s="51"/>
    </row>
    <row r="71" spans="1:11" ht="27" customHeight="1" x14ac:dyDescent="0.35">
      <c r="A71" s="49"/>
      <c r="B71" s="49"/>
      <c r="C71" s="51"/>
      <c r="D71" s="51"/>
      <c r="E71" s="51"/>
      <c r="F71" s="58"/>
    </row>
    <row r="72" spans="1:11" ht="27" customHeight="1" x14ac:dyDescent="0.3">
      <c r="A72" s="57">
        <v>1909</v>
      </c>
      <c r="B72" s="81" t="s">
        <v>70</v>
      </c>
      <c r="C72" s="64">
        <f>+[1]CGN001!G1756</f>
        <v>235942722</v>
      </c>
      <c r="D72" s="58"/>
      <c r="E72" s="64">
        <v>229136737</v>
      </c>
      <c r="F72" s="58"/>
    </row>
    <row r="73" spans="1:11" ht="27" customHeight="1" x14ac:dyDescent="0.3">
      <c r="A73" s="57">
        <v>1970</v>
      </c>
      <c r="B73" s="81" t="s">
        <v>71</v>
      </c>
      <c r="C73" s="64">
        <f>[1]CGN001!I1889</f>
        <v>3375643079</v>
      </c>
      <c r="D73" s="58"/>
      <c r="E73" s="64">
        <v>3375643079</v>
      </c>
      <c r="F73" s="62"/>
    </row>
    <row r="74" spans="1:11" ht="27" customHeight="1" x14ac:dyDescent="0.3">
      <c r="A74" s="57">
        <v>1975</v>
      </c>
      <c r="B74" s="81" t="s">
        <v>72</v>
      </c>
      <c r="C74" s="64">
        <f>[1]CGN001!I1902</f>
        <v>-2406377080</v>
      </c>
      <c r="D74" s="62"/>
      <c r="E74" s="64">
        <v>-2265359835</v>
      </c>
      <c r="F74" s="56"/>
    </row>
    <row r="75" spans="1:11" ht="27" customHeight="1" x14ac:dyDescent="0.35">
      <c r="A75" s="57">
        <v>1986</v>
      </c>
      <c r="B75" s="57" t="s">
        <v>73</v>
      </c>
      <c r="C75" s="64">
        <f>[1]CGN001!I1968</f>
        <v>3915105829</v>
      </c>
      <c r="E75" s="64">
        <v>5006743276</v>
      </c>
      <c r="F75" s="51"/>
    </row>
    <row r="76" spans="1:11" ht="27" customHeight="1" x14ac:dyDescent="0.4">
      <c r="D76" s="51"/>
      <c r="F76" s="51"/>
      <c r="G76" s="74"/>
    </row>
    <row r="77" spans="1:11" ht="27" customHeight="1" thickBot="1" x14ac:dyDescent="0.45">
      <c r="B77" s="35" t="s">
        <v>74</v>
      </c>
      <c r="C77" s="82">
        <f>C39+C12</f>
        <v>65801232143</v>
      </c>
      <c r="D77" s="51"/>
      <c r="E77" s="82">
        <f>E39+E12</f>
        <v>67784889873</v>
      </c>
      <c r="F77" s="58"/>
      <c r="H77" s="35" t="s">
        <v>75</v>
      </c>
      <c r="I77" s="75">
        <f>+I46+I65</f>
        <v>65801232143</v>
      </c>
      <c r="J77" s="71"/>
      <c r="K77" s="75">
        <f>+K46+K65</f>
        <v>67784889873</v>
      </c>
    </row>
    <row r="78" spans="1:11" ht="27" customHeight="1" thickTop="1" x14ac:dyDescent="0.4">
      <c r="B78" s="35"/>
      <c r="C78" s="41"/>
      <c r="D78" s="58"/>
      <c r="E78" s="41"/>
      <c r="F78" s="58"/>
    </row>
    <row r="79" spans="1:11" ht="27" customHeight="1" x14ac:dyDescent="0.4">
      <c r="B79" s="35"/>
      <c r="C79" s="41"/>
      <c r="D79" s="58"/>
      <c r="E79" s="41"/>
      <c r="F79" s="58"/>
    </row>
    <row r="80" spans="1:11" ht="27" customHeight="1" x14ac:dyDescent="0.4">
      <c r="A80" s="35">
        <v>8</v>
      </c>
      <c r="B80" s="35" t="s">
        <v>76</v>
      </c>
      <c r="C80" s="42">
        <f>+C81+C82+C83</f>
        <v>0</v>
      </c>
      <c r="D80" s="58"/>
      <c r="E80" s="42">
        <f>+E81+E82+E83</f>
        <v>0</v>
      </c>
      <c r="F80" s="58"/>
      <c r="G80" s="35">
        <v>9</v>
      </c>
      <c r="H80" s="35" t="s">
        <v>77</v>
      </c>
      <c r="I80" s="42">
        <f>+I81+I82+I83</f>
        <v>0</v>
      </c>
      <c r="J80" s="71"/>
      <c r="K80" s="42">
        <f>+K81+K82+K83</f>
        <v>0</v>
      </c>
    </row>
    <row r="81" spans="1:11" ht="27" customHeight="1" x14ac:dyDescent="0.35">
      <c r="A81" s="83">
        <v>81</v>
      </c>
      <c r="B81" s="83" t="s">
        <v>78</v>
      </c>
      <c r="C81" s="84">
        <f>[1]CGN001!I3268</f>
        <v>281294526</v>
      </c>
      <c r="D81" s="58"/>
      <c r="E81" s="84">
        <v>281294526</v>
      </c>
      <c r="F81" s="58"/>
      <c r="G81" s="83">
        <v>91</v>
      </c>
      <c r="H81" s="83" t="s">
        <v>79</v>
      </c>
      <c r="I81" s="85">
        <f>[1]CGN001!G3539</f>
        <v>4138524719</v>
      </c>
      <c r="J81" s="86"/>
      <c r="K81" s="85">
        <v>4962602642</v>
      </c>
    </row>
    <row r="82" spans="1:11" ht="27" customHeight="1" x14ac:dyDescent="0.35">
      <c r="A82" s="83">
        <v>83</v>
      </c>
      <c r="B82" s="83" t="s">
        <v>80</v>
      </c>
      <c r="C82" s="84">
        <f>[1]CGN001!G3329</f>
        <v>1398936910</v>
      </c>
      <c r="D82" s="58"/>
      <c r="E82" s="84">
        <v>1398017696</v>
      </c>
      <c r="F82" s="58"/>
      <c r="G82" s="83">
        <v>93</v>
      </c>
      <c r="H82" s="83" t="s">
        <v>81</v>
      </c>
      <c r="I82" s="85">
        <v>0</v>
      </c>
      <c r="J82" s="86"/>
      <c r="K82" s="85">
        <v>0</v>
      </c>
    </row>
    <row r="83" spans="1:11" ht="27" customHeight="1" x14ac:dyDescent="0.35">
      <c r="A83" s="83">
        <v>89</v>
      </c>
      <c r="B83" s="83" t="s">
        <v>82</v>
      </c>
      <c r="C83" s="84">
        <f>[1]CGN001!G3495</f>
        <v>-1680231436</v>
      </c>
      <c r="D83" s="58"/>
      <c r="E83" s="84">
        <v>-1679312222</v>
      </c>
      <c r="F83" s="58"/>
      <c r="G83" s="83">
        <v>99</v>
      </c>
      <c r="H83" s="83" t="s">
        <v>83</v>
      </c>
      <c r="I83" s="85">
        <f>[1]CGN001!I3745</f>
        <v>-4138524719</v>
      </c>
      <c r="J83" s="86"/>
      <c r="K83" s="85">
        <v>-4962602642</v>
      </c>
    </row>
    <row r="84" spans="1:11" ht="27" customHeight="1" x14ac:dyDescent="0.3">
      <c r="D84" s="58"/>
      <c r="F84" s="58"/>
    </row>
    <row r="85" spans="1:11" ht="27" customHeight="1" x14ac:dyDescent="0.3">
      <c r="D85" s="58"/>
      <c r="F85" s="58"/>
    </row>
    <row r="86" spans="1:11" ht="27" customHeight="1" x14ac:dyDescent="0.3">
      <c r="D86" s="58"/>
      <c r="F86" s="58"/>
    </row>
    <row r="87" spans="1:11" ht="27" customHeight="1" x14ac:dyDescent="0.3">
      <c r="D87" s="58"/>
      <c r="F87" s="58"/>
    </row>
    <row r="88" spans="1:11" s="62" customFormat="1" ht="27" customHeight="1" x14ac:dyDescent="0.3">
      <c r="D88" s="58"/>
      <c r="F88" s="58"/>
    </row>
    <row r="89" spans="1:11" s="62" customFormat="1" ht="27" customHeight="1" x14ac:dyDescent="0.3">
      <c r="D89" s="58"/>
      <c r="F89" s="58"/>
    </row>
    <row r="90" spans="1:11" s="56" customFormat="1" ht="27" customHeight="1" x14ac:dyDescent="0.3">
      <c r="A90" s="57"/>
      <c r="B90" s="154" t="s">
        <v>137</v>
      </c>
      <c r="C90" s="64"/>
      <c r="D90" s="58"/>
      <c r="E90" s="64"/>
      <c r="F90" s="58"/>
      <c r="H90" s="154" t="s">
        <v>137</v>
      </c>
    </row>
    <row r="91" spans="1:11" ht="27" customHeight="1" x14ac:dyDescent="0.4">
      <c r="A91" s="5"/>
      <c r="B91" s="87" t="s">
        <v>84</v>
      </c>
      <c r="C91" s="41"/>
      <c r="D91" s="5"/>
      <c r="E91" s="88"/>
      <c r="F91" s="88"/>
      <c r="G91" s="88"/>
      <c r="H91" s="88" t="s">
        <v>85</v>
      </c>
      <c r="I91" s="89"/>
      <c r="J91" s="88"/>
      <c r="K91" s="88"/>
    </row>
    <row r="92" spans="1:11" ht="27" customHeight="1" x14ac:dyDescent="0.35">
      <c r="A92" s="5"/>
      <c r="B92" s="90" t="s">
        <v>86</v>
      </c>
      <c r="C92" s="84"/>
      <c r="D92" s="5"/>
      <c r="E92" s="91"/>
      <c r="F92" s="91"/>
      <c r="G92" s="91"/>
      <c r="H92" s="91" t="s">
        <v>87</v>
      </c>
      <c r="I92" s="92"/>
      <c r="J92" s="91"/>
      <c r="K92" s="91"/>
    </row>
    <row r="93" spans="1:11" ht="27" customHeight="1" x14ac:dyDescent="0.35">
      <c r="A93" s="5"/>
      <c r="B93" s="90"/>
      <c r="C93" s="84"/>
      <c r="D93" s="5"/>
      <c r="E93" s="91"/>
      <c r="F93" s="91"/>
      <c r="G93" s="91"/>
      <c r="H93" s="91" t="s">
        <v>88</v>
      </c>
      <c r="I93" s="92"/>
      <c r="J93" s="91"/>
      <c r="K93" s="91"/>
    </row>
    <row r="94" spans="1:11" ht="27" customHeight="1" x14ac:dyDescent="0.35">
      <c r="A94" s="5"/>
      <c r="B94" s="90"/>
      <c r="C94" s="84"/>
      <c r="D94" s="5"/>
      <c r="E94" s="91"/>
      <c r="F94" s="91"/>
      <c r="G94" s="91"/>
      <c r="H94" s="91" t="s">
        <v>89</v>
      </c>
      <c r="I94" s="92"/>
      <c r="J94" s="91"/>
      <c r="K94" s="91"/>
    </row>
    <row r="95" spans="1:11" ht="27" customHeight="1" x14ac:dyDescent="0.4">
      <c r="A95" s="5"/>
      <c r="B95" s="93"/>
      <c r="C95" s="94"/>
      <c r="D95" s="5"/>
      <c r="E95" s="91"/>
      <c r="F95" s="91"/>
      <c r="G95" s="91"/>
      <c r="H95" s="91"/>
      <c r="I95" s="92"/>
      <c r="J95" s="91"/>
      <c r="K95" s="91"/>
    </row>
    <row r="96" spans="1:11" ht="25.5" x14ac:dyDescent="0.35">
      <c r="B96" s="151" t="s">
        <v>138</v>
      </c>
    </row>
    <row r="97" spans="2:2" ht="25.5" x14ac:dyDescent="0.35">
      <c r="B97" s="151" t="s">
        <v>139</v>
      </c>
    </row>
  </sheetData>
  <pageMargins left="1.0868110236220472" right="0.51181102362204722" top="0.94488188976377963" bottom="0.94488188976377963" header="0.31496062992125984" footer="0.31496062992125984"/>
  <pageSetup paperSize="9" scale="35" orientation="landscape" horizontalDpi="1200" verticalDpi="1200" r:id="rId1"/>
  <rowBreaks count="1" manualBreakCount="1">
    <brk id="5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0B89E-B876-4563-9BBF-B04594CE48DC}">
  <dimension ref="A1:H92"/>
  <sheetViews>
    <sheetView view="pageBreakPreview" zoomScale="60" zoomScaleNormal="64" workbookViewId="0">
      <selection activeCell="H85" sqref="H85"/>
    </sheetView>
  </sheetViews>
  <sheetFormatPr baseColWidth="10" defaultRowHeight="12.75" x14ac:dyDescent="0.2"/>
  <cols>
    <col min="1" max="1" width="9.7109375" style="153" customWidth="1"/>
    <col min="2" max="2" width="89.85546875" style="111" customWidth="1"/>
    <col min="3" max="3" width="10.5703125" style="111" customWidth="1"/>
    <col min="4" max="4" width="31.140625" style="111" bestFit="1" customWidth="1"/>
    <col min="5" max="5" width="9.7109375" style="111" customWidth="1"/>
    <col min="6" max="6" width="37" style="111" customWidth="1"/>
    <col min="7" max="7" width="11.42578125" style="111"/>
    <col min="8" max="8" width="24.5703125" style="111" bestFit="1" customWidth="1"/>
    <col min="9" max="16384" width="11.42578125" style="111"/>
  </cols>
  <sheetData>
    <row r="1" spans="1:6" s="98" customFormat="1" ht="27" customHeight="1" x14ac:dyDescent="0.35">
      <c r="A1" s="95"/>
      <c r="B1" s="96"/>
      <c r="C1" s="96"/>
      <c r="D1" s="96"/>
      <c r="E1" s="96"/>
      <c r="F1" s="97"/>
    </row>
    <row r="2" spans="1:6" s="101" customFormat="1" ht="27" customHeight="1" x14ac:dyDescent="0.4">
      <c r="A2" s="99" t="s">
        <v>0</v>
      </c>
      <c r="B2" s="8"/>
      <c r="C2" s="8"/>
      <c r="D2" s="8"/>
      <c r="E2" s="8"/>
      <c r="F2" s="100"/>
    </row>
    <row r="3" spans="1:6" s="101" customFormat="1" ht="27" customHeight="1" x14ac:dyDescent="0.4">
      <c r="A3" s="99" t="s">
        <v>90</v>
      </c>
      <c r="B3" s="8"/>
      <c r="C3" s="8"/>
      <c r="D3" s="8"/>
      <c r="E3" s="8"/>
      <c r="F3" s="100"/>
    </row>
    <row r="4" spans="1:6" s="101" customFormat="1" ht="27" customHeight="1" x14ac:dyDescent="0.4">
      <c r="A4" s="11" t="s">
        <v>91</v>
      </c>
      <c r="B4" s="8"/>
      <c r="C4" s="8"/>
      <c r="D4" s="8"/>
      <c r="E4" s="8"/>
      <c r="F4" s="100"/>
    </row>
    <row r="5" spans="1:6" s="104" customFormat="1" ht="27" customHeight="1" x14ac:dyDescent="0.35">
      <c r="A5" s="102" t="s">
        <v>92</v>
      </c>
      <c r="B5" s="15"/>
      <c r="C5" s="15"/>
      <c r="D5" s="15"/>
      <c r="E5" s="15"/>
      <c r="F5" s="103"/>
    </row>
    <row r="6" spans="1:6" s="98" customFormat="1" ht="27" customHeight="1" thickBot="1" x14ac:dyDescent="0.4">
      <c r="A6" s="105"/>
      <c r="B6" s="106"/>
      <c r="C6" s="106"/>
      <c r="D6" s="106"/>
      <c r="E6" s="106"/>
      <c r="F6" s="107"/>
    </row>
    <row r="7" spans="1:6" ht="27" customHeight="1" x14ac:dyDescent="0.35">
      <c r="A7" s="108"/>
      <c r="B7" s="109"/>
      <c r="C7" s="109"/>
      <c r="D7" s="110"/>
      <c r="E7" s="110"/>
      <c r="F7" s="110"/>
    </row>
    <row r="8" spans="1:6" s="114" customFormat="1" ht="27" customHeight="1" x14ac:dyDescent="0.4">
      <c r="A8" s="112"/>
      <c r="B8" s="113"/>
      <c r="C8" s="113"/>
      <c r="D8" s="28" t="s">
        <v>93</v>
      </c>
      <c r="E8" s="29"/>
      <c r="F8" s="28" t="s">
        <v>94</v>
      </c>
    </row>
    <row r="9" spans="1:6" s="114" customFormat="1" ht="27" customHeight="1" x14ac:dyDescent="0.4">
      <c r="A9" s="112"/>
      <c r="B9" s="113"/>
      <c r="C9" s="113"/>
      <c r="D9" s="32"/>
      <c r="E9" s="32"/>
      <c r="F9" s="32"/>
    </row>
    <row r="10" spans="1:6" s="115" customFormat="1" ht="27" customHeight="1" x14ac:dyDescent="0.4">
      <c r="A10" s="112"/>
      <c r="B10" s="113"/>
      <c r="C10" s="113"/>
      <c r="D10" s="32"/>
      <c r="E10" s="41"/>
      <c r="F10" s="32"/>
    </row>
    <row r="11" spans="1:6" s="115" customFormat="1" ht="27" customHeight="1" x14ac:dyDescent="0.4">
      <c r="A11" s="113"/>
      <c r="B11" s="113" t="s">
        <v>95</v>
      </c>
      <c r="C11" s="113"/>
      <c r="D11" s="40">
        <f>+D13+D21</f>
        <v>82294977040</v>
      </c>
      <c r="E11" s="32"/>
      <c r="F11" s="40">
        <f>+F13+F21+F17</f>
        <v>81384927002</v>
      </c>
    </row>
    <row r="12" spans="1:6" s="117" customFormat="1" ht="27" customHeight="1" x14ac:dyDescent="0.4">
      <c r="A12" s="113"/>
      <c r="B12" s="113"/>
      <c r="C12" s="113"/>
      <c r="D12" s="32"/>
      <c r="E12" s="116"/>
      <c r="F12" s="32"/>
    </row>
    <row r="13" spans="1:6" s="119" customFormat="1" ht="27" customHeight="1" x14ac:dyDescent="0.35">
      <c r="A13" s="49">
        <v>41</v>
      </c>
      <c r="B13" s="49" t="s">
        <v>96</v>
      </c>
      <c r="C13" s="53"/>
      <c r="D13" s="118">
        <f>SUM(D15:D15)</f>
        <v>5995223437</v>
      </c>
      <c r="E13" s="58"/>
      <c r="F13" s="118">
        <f>SUM(F15:F15)</f>
        <v>3280729519</v>
      </c>
    </row>
    <row r="14" spans="1:6" s="120" customFormat="1" ht="27" customHeight="1" x14ac:dyDescent="0.35">
      <c r="A14" s="49"/>
      <c r="B14" s="49"/>
      <c r="C14" s="49"/>
      <c r="D14" s="58"/>
      <c r="E14" s="64"/>
      <c r="F14" s="58"/>
    </row>
    <row r="15" spans="1:6" s="120" customFormat="1" ht="27" customHeight="1" x14ac:dyDescent="0.3">
      <c r="A15" s="57">
        <v>4110</v>
      </c>
      <c r="B15" s="57" t="s">
        <v>17</v>
      </c>
      <c r="C15" s="57"/>
      <c r="D15" s="64">
        <f>[1]CGN001!I3844</f>
        <v>5995223437</v>
      </c>
      <c r="E15" s="121"/>
      <c r="F15" s="64">
        <v>3280729519</v>
      </c>
    </row>
    <row r="16" spans="1:6" s="120" customFormat="1" ht="27" customHeight="1" x14ac:dyDescent="0.35">
      <c r="A16" s="122"/>
      <c r="B16" s="122"/>
      <c r="C16" s="122"/>
      <c r="D16" s="121"/>
      <c r="E16" s="51"/>
      <c r="F16" s="121"/>
    </row>
    <row r="17" spans="1:8" s="117" customFormat="1" ht="27" customHeight="1" x14ac:dyDescent="0.35">
      <c r="A17" s="49">
        <v>44</v>
      </c>
      <c r="B17" s="49" t="s">
        <v>97</v>
      </c>
      <c r="C17" s="53"/>
      <c r="D17" s="50">
        <f>SUM(D19:D19)</f>
        <v>0</v>
      </c>
      <c r="E17" s="51"/>
      <c r="F17" s="50">
        <f>SUM(F19:F19)</f>
        <v>0</v>
      </c>
    </row>
    <row r="18" spans="1:8" s="120" customFormat="1" ht="27" customHeight="1" x14ac:dyDescent="0.35">
      <c r="A18" s="49"/>
      <c r="B18" s="49"/>
      <c r="C18" s="49"/>
      <c r="D18" s="51"/>
      <c r="E18" s="64"/>
      <c r="F18" s="51"/>
    </row>
    <row r="19" spans="1:8" s="120" customFormat="1" ht="27" customHeight="1" x14ac:dyDescent="0.3">
      <c r="A19" s="57">
        <v>4428</v>
      </c>
      <c r="B19" s="57" t="s">
        <v>98</v>
      </c>
      <c r="C19" s="57"/>
      <c r="D19" s="64">
        <v>0</v>
      </c>
      <c r="E19" s="58"/>
      <c r="F19" s="64">
        <v>0</v>
      </c>
    </row>
    <row r="20" spans="1:8" s="120" customFormat="1" ht="27" customHeight="1" x14ac:dyDescent="0.35">
      <c r="A20" s="57"/>
      <c r="B20" s="57"/>
      <c r="C20" s="57"/>
      <c r="D20" s="58"/>
      <c r="E20" s="51"/>
      <c r="F20" s="58"/>
    </row>
    <row r="21" spans="1:8" s="120" customFormat="1" ht="27" customHeight="1" x14ac:dyDescent="0.35">
      <c r="A21" s="49">
        <v>47</v>
      </c>
      <c r="B21" s="49" t="s">
        <v>99</v>
      </c>
      <c r="C21" s="53"/>
      <c r="D21" s="50">
        <f>SUM(D23:D25)</f>
        <v>76299753603</v>
      </c>
      <c r="E21" s="51"/>
      <c r="F21" s="50">
        <f>SUM(F23:F25)</f>
        <v>78104197483</v>
      </c>
    </row>
    <row r="22" spans="1:8" s="120" customFormat="1" ht="27" customHeight="1" x14ac:dyDescent="0.35">
      <c r="A22" s="49"/>
      <c r="B22" s="49"/>
      <c r="C22" s="49"/>
      <c r="D22" s="51"/>
      <c r="E22" s="64"/>
      <c r="F22" s="51"/>
    </row>
    <row r="23" spans="1:8" s="123" customFormat="1" ht="27" customHeight="1" x14ac:dyDescent="0.35">
      <c r="A23" s="57">
        <v>4705</v>
      </c>
      <c r="B23" s="57" t="s">
        <v>100</v>
      </c>
      <c r="C23" s="57"/>
      <c r="D23" s="64">
        <f>[1]CGN001!I4241</f>
        <v>76299753603</v>
      </c>
      <c r="E23" s="64"/>
      <c r="F23" s="64">
        <v>78104197483</v>
      </c>
    </row>
    <row r="24" spans="1:8" s="120" customFormat="1" ht="27" customHeight="1" x14ac:dyDescent="0.3">
      <c r="A24" s="57">
        <v>4720</v>
      </c>
      <c r="B24" s="81" t="s">
        <v>101</v>
      </c>
      <c r="C24" s="57"/>
      <c r="D24" s="64">
        <f>[1]CGN001!I4245</f>
        <v>0</v>
      </c>
      <c r="E24" s="64"/>
      <c r="F24" s="64">
        <v>0</v>
      </c>
    </row>
    <row r="25" spans="1:8" s="120" customFormat="1" ht="27" customHeight="1" x14ac:dyDescent="0.3">
      <c r="A25" s="57">
        <v>4722</v>
      </c>
      <c r="B25" s="57" t="s">
        <v>102</v>
      </c>
      <c r="C25" s="57"/>
      <c r="D25" s="64">
        <v>0</v>
      </c>
      <c r="E25" s="58"/>
      <c r="F25" s="64">
        <v>0</v>
      </c>
    </row>
    <row r="26" spans="1:8" s="120" customFormat="1" ht="27" customHeight="1" x14ac:dyDescent="0.4">
      <c r="A26" s="57"/>
      <c r="B26" s="57"/>
      <c r="C26" s="57"/>
      <c r="D26" s="58"/>
      <c r="E26" s="41"/>
      <c r="F26" s="58"/>
    </row>
    <row r="27" spans="1:8" s="123" customFormat="1" ht="27.75" customHeight="1" x14ac:dyDescent="0.4">
      <c r="A27" s="113"/>
      <c r="B27" s="113" t="s">
        <v>103</v>
      </c>
      <c r="C27" s="113"/>
      <c r="D27" s="40">
        <f>+D29+D40+D50+D55</f>
        <v>81364502361</v>
      </c>
      <c r="E27" s="121"/>
      <c r="F27" s="40">
        <f>+F29+F40+F50+F55</f>
        <v>72741099208</v>
      </c>
      <c r="H27" s="124"/>
    </row>
    <row r="28" spans="1:8" s="120" customFormat="1" ht="27" customHeight="1" x14ac:dyDescent="0.35">
      <c r="A28" s="125"/>
      <c r="B28" s="125"/>
      <c r="C28" s="125"/>
      <c r="D28" s="121"/>
      <c r="E28" s="116"/>
      <c r="F28" s="121"/>
    </row>
    <row r="29" spans="1:8" s="120" customFormat="1" ht="27" customHeight="1" x14ac:dyDescent="0.35">
      <c r="A29" s="49">
        <v>51</v>
      </c>
      <c r="B29" s="49" t="s">
        <v>104</v>
      </c>
      <c r="C29" s="53"/>
      <c r="D29" s="118">
        <f>SUM(D31:D38)</f>
        <v>64003864353</v>
      </c>
      <c r="E29" s="51"/>
      <c r="F29" s="118">
        <f>SUM(F31:F38)</f>
        <v>58205299600</v>
      </c>
    </row>
    <row r="30" spans="1:8" s="126" customFormat="1" ht="27" customHeight="1" x14ac:dyDescent="0.35">
      <c r="A30" s="49"/>
      <c r="B30" s="49"/>
      <c r="C30" s="49"/>
      <c r="D30" s="51"/>
      <c r="E30" s="64"/>
      <c r="F30" s="51"/>
    </row>
    <row r="31" spans="1:8" s="126" customFormat="1" ht="27" customHeight="1" x14ac:dyDescent="0.3">
      <c r="A31" s="57">
        <v>5101</v>
      </c>
      <c r="B31" s="57" t="s">
        <v>105</v>
      </c>
      <c r="C31" s="57"/>
      <c r="D31" s="64">
        <f>[1]CGN001!I4412</f>
        <v>22638888550</v>
      </c>
      <c r="E31" s="64"/>
      <c r="F31" s="64">
        <v>19563761986</v>
      </c>
    </row>
    <row r="32" spans="1:8" s="126" customFormat="1" ht="27" customHeight="1" x14ac:dyDescent="0.3">
      <c r="A32" s="57">
        <v>5102</v>
      </c>
      <c r="B32" s="57" t="s">
        <v>106</v>
      </c>
      <c r="C32" s="57"/>
      <c r="D32" s="64">
        <f>[1]CGN001!I4427</f>
        <v>41103069</v>
      </c>
      <c r="E32" s="64"/>
      <c r="F32" s="64">
        <v>0</v>
      </c>
    </row>
    <row r="33" spans="1:6" s="126" customFormat="1" ht="27" customHeight="1" x14ac:dyDescent="0.3">
      <c r="A33" s="57">
        <v>5103</v>
      </c>
      <c r="B33" s="57" t="s">
        <v>107</v>
      </c>
      <c r="C33" s="57"/>
      <c r="D33" s="64">
        <f>[1]CGN001!I4437</f>
        <v>8003447258</v>
      </c>
      <c r="E33" s="64"/>
      <c r="F33" s="64">
        <v>7674368407</v>
      </c>
    </row>
    <row r="34" spans="1:6" s="127" customFormat="1" ht="27" customHeight="1" x14ac:dyDescent="0.35">
      <c r="A34" s="57">
        <v>5104</v>
      </c>
      <c r="B34" s="57" t="s">
        <v>108</v>
      </c>
      <c r="C34" s="57"/>
      <c r="D34" s="64">
        <f>[1]CGN001!I4447</f>
        <v>1112287800</v>
      </c>
      <c r="E34" s="64"/>
      <c r="F34" s="64">
        <v>957844100</v>
      </c>
    </row>
    <row r="35" spans="1:6" s="127" customFormat="1" ht="27" customHeight="1" x14ac:dyDescent="0.35">
      <c r="A35" s="57">
        <v>5107</v>
      </c>
      <c r="B35" s="57" t="s">
        <v>109</v>
      </c>
      <c r="C35" s="57"/>
      <c r="D35" s="64">
        <f>[1]CGN001!I4452</f>
        <v>12755601195</v>
      </c>
      <c r="E35" s="64"/>
      <c r="F35" s="64">
        <v>10753465752</v>
      </c>
    </row>
    <row r="36" spans="1:6" s="127" customFormat="1" ht="27" customHeight="1" x14ac:dyDescent="0.35">
      <c r="A36" s="57">
        <v>5108</v>
      </c>
      <c r="B36" s="57" t="s">
        <v>110</v>
      </c>
      <c r="C36" s="57"/>
      <c r="D36" s="64">
        <f>[1]CGN001!I4463</f>
        <v>434042724</v>
      </c>
      <c r="E36" s="64"/>
      <c r="F36" s="64">
        <v>942338038</v>
      </c>
    </row>
    <row r="37" spans="1:6" s="127" customFormat="1" ht="27" customHeight="1" x14ac:dyDescent="0.35">
      <c r="A37" s="57">
        <v>5111</v>
      </c>
      <c r="B37" s="57" t="s">
        <v>111</v>
      </c>
      <c r="C37" s="57"/>
      <c r="D37" s="64">
        <f>[1]CGN001!I4477</f>
        <v>19018493757</v>
      </c>
      <c r="E37" s="64"/>
      <c r="F37" s="64">
        <v>18313521317</v>
      </c>
    </row>
    <row r="38" spans="1:6" s="127" customFormat="1" ht="27" customHeight="1" x14ac:dyDescent="0.35">
      <c r="A38" s="57">
        <v>5120</v>
      </c>
      <c r="B38" s="57" t="s">
        <v>112</v>
      </c>
      <c r="C38" s="57"/>
      <c r="D38" s="64">
        <f>[1]CGN001!G4546</f>
        <v>0</v>
      </c>
      <c r="E38" s="121"/>
      <c r="F38" s="64">
        <v>0</v>
      </c>
    </row>
    <row r="39" spans="1:6" s="127" customFormat="1" ht="27" customHeight="1" x14ac:dyDescent="0.35">
      <c r="A39" s="128"/>
      <c r="B39" s="128"/>
      <c r="C39" s="128"/>
      <c r="D39" s="121"/>
      <c r="E39" s="116"/>
      <c r="F39" s="121"/>
    </row>
    <row r="40" spans="1:6" s="127" customFormat="1" ht="27" customHeight="1" x14ac:dyDescent="0.35">
      <c r="A40" s="49">
        <v>53</v>
      </c>
      <c r="B40" s="49" t="s">
        <v>113</v>
      </c>
      <c r="C40" s="53"/>
      <c r="D40" s="118">
        <f>SUM(D42:D48)</f>
        <v>11189731751</v>
      </c>
      <c r="E40" s="51"/>
      <c r="F40" s="118">
        <f>SUM(F42:F48)</f>
        <v>9743881826</v>
      </c>
    </row>
    <row r="41" spans="1:6" s="127" customFormat="1" ht="27" customHeight="1" x14ac:dyDescent="0.35">
      <c r="A41" s="49"/>
      <c r="B41" s="49"/>
      <c r="C41" s="49"/>
      <c r="D41" s="51"/>
      <c r="E41" s="64"/>
      <c r="F41" s="51"/>
    </row>
    <row r="42" spans="1:6" s="127" customFormat="1" ht="27" customHeight="1" x14ac:dyDescent="0.35">
      <c r="A42" s="57">
        <v>5346</v>
      </c>
      <c r="B42" s="57" t="s">
        <v>114</v>
      </c>
      <c r="C42" s="57"/>
      <c r="D42" s="64">
        <f>[1]CGN001!I4688</f>
        <v>0</v>
      </c>
      <c r="E42" s="64"/>
      <c r="F42" s="64">
        <v>0</v>
      </c>
    </row>
    <row r="43" spans="1:6" s="127" customFormat="1" ht="27" customHeight="1" x14ac:dyDescent="0.35">
      <c r="A43" s="57">
        <v>5347</v>
      </c>
      <c r="B43" s="57" t="s">
        <v>115</v>
      </c>
      <c r="C43" s="57"/>
      <c r="D43" s="64">
        <f>[1]CGN001!I4695</f>
        <v>0</v>
      </c>
      <c r="E43" s="129"/>
      <c r="F43" s="64">
        <v>0</v>
      </c>
    </row>
    <row r="44" spans="1:6" s="127" customFormat="1" ht="27" customHeight="1" x14ac:dyDescent="0.35">
      <c r="A44" s="57">
        <v>5351</v>
      </c>
      <c r="B44" s="57" t="s">
        <v>116</v>
      </c>
      <c r="C44" s="57"/>
      <c r="D44" s="64">
        <f>[1]CGN001!I4725</f>
        <v>0</v>
      </c>
      <c r="E44" s="129"/>
      <c r="F44" s="64">
        <v>0</v>
      </c>
    </row>
    <row r="45" spans="1:6" s="127" customFormat="1" ht="27" customHeight="1" x14ac:dyDescent="0.35">
      <c r="A45" s="57">
        <v>5357</v>
      </c>
      <c r="B45" s="57" t="s">
        <v>117</v>
      </c>
      <c r="C45" s="57"/>
      <c r="D45" s="64">
        <f>[1]CGN001!I4750</f>
        <v>0</v>
      </c>
      <c r="E45" s="129"/>
      <c r="F45" s="64">
        <v>0</v>
      </c>
    </row>
    <row r="46" spans="1:6" s="127" customFormat="1" ht="27" customHeight="1" x14ac:dyDescent="0.35">
      <c r="A46" s="57">
        <v>5360</v>
      </c>
      <c r="B46" s="57" t="s">
        <v>118</v>
      </c>
      <c r="C46" s="57"/>
      <c r="D46" s="130">
        <f>[1]CGN001!I4765</f>
        <v>5141405560</v>
      </c>
      <c r="E46" s="58"/>
      <c r="F46" s="130">
        <v>5222825714</v>
      </c>
    </row>
    <row r="47" spans="1:6" s="126" customFormat="1" ht="27" customHeight="1" x14ac:dyDescent="0.3">
      <c r="A47" s="57">
        <v>5366</v>
      </c>
      <c r="B47" s="57" t="s">
        <v>119</v>
      </c>
      <c r="C47" s="57"/>
      <c r="D47" s="58">
        <f>[1]CGN001!I4810</f>
        <v>282034490</v>
      </c>
      <c r="E47" s="58"/>
      <c r="F47" s="58">
        <v>251997618</v>
      </c>
    </row>
    <row r="48" spans="1:6" s="126" customFormat="1" ht="27" customHeight="1" x14ac:dyDescent="0.3">
      <c r="A48" s="57">
        <v>5368</v>
      </c>
      <c r="B48" s="57" t="s">
        <v>120</v>
      </c>
      <c r="C48" s="57"/>
      <c r="D48" s="58">
        <f>[1]CGN001!I4819</f>
        <v>5766291701</v>
      </c>
      <c r="E48" s="5"/>
      <c r="F48" s="58">
        <v>4269058494</v>
      </c>
    </row>
    <row r="49" spans="1:6" s="126" customFormat="1" ht="27" customHeight="1" x14ac:dyDescent="0.35">
      <c r="A49" s="69"/>
      <c r="B49" s="70"/>
      <c r="C49" s="70"/>
      <c r="D49" s="5"/>
      <c r="E49" s="51"/>
      <c r="F49" s="5"/>
    </row>
    <row r="50" spans="1:6" s="126" customFormat="1" ht="27" customHeight="1" x14ac:dyDescent="0.35">
      <c r="A50" s="49">
        <v>57</v>
      </c>
      <c r="B50" s="49" t="s">
        <v>99</v>
      </c>
      <c r="C50" s="53"/>
      <c r="D50" s="50">
        <f>SUM(D51:D53)</f>
        <v>6168680112</v>
      </c>
      <c r="E50" s="64"/>
      <c r="F50" s="50">
        <f>SUM(F51:F53)</f>
        <v>4775051748</v>
      </c>
    </row>
    <row r="51" spans="1:6" s="126" customFormat="1" ht="27" customHeight="1" x14ac:dyDescent="0.3">
      <c r="A51" s="57">
        <v>5705</v>
      </c>
      <c r="B51" s="57" t="s">
        <v>121</v>
      </c>
      <c r="C51" s="57"/>
      <c r="D51" s="64">
        <f>[1]CGN001!I5040</f>
        <v>0</v>
      </c>
      <c r="E51" s="64"/>
      <c r="F51" s="64">
        <v>0</v>
      </c>
    </row>
    <row r="52" spans="1:6" s="126" customFormat="1" ht="27" customHeight="1" x14ac:dyDescent="0.3">
      <c r="A52" s="57">
        <v>5720</v>
      </c>
      <c r="B52" s="57" t="s">
        <v>122</v>
      </c>
      <c r="C52" s="57"/>
      <c r="D52" s="64">
        <f>[1]CGN001!I5044</f>
        <v>6168680112</v>
      </c>
      <c r="E52" s="64"/>
      <c r="F52" s="64">
        <v>4775051748</v>
      </c>
    </row>
    <row r="53" spans="1:6" s="126" customFormat="1" ht="27" customHeight="1" x14ac:dyDescent="0.35">
      <c r="A53" s="57">
        <v>5722</v>
      </c>
      <c r="B53" s="57" t="s">
        <v>102</v>
      </c>
      <c r="C53" s="57"/>
      <c r="D53" s="64">
        <f>[1]CGN001!I5047</f>
        <v>0</v>
      </c>
      <c r="E53" s="54"/>
      <c r="F53" s="64">
        <v>0</v>
      </c>
    </row>
    <row r="54" spans="1:6" s="126" customFormat="1" ht="27" customHeight="1" x14ac:dyDescent="0.35">
      <c r="A54" s="131"/>
      <c r="B54" s="132"/>
      <c r="C54" s="132"/>
      <c r="D54" s="54"/>
      <c r="E54" s="116"/>
      <c r="F54" s="54"/>
    </row>
    <row r="55" spans="1:6" s="126" customFormat="1" ht="27" customHeight="1" x14ac:dyDescent="0.35">
      <c r="A55" s="49">
        <v>58</v>
      </c>
      <c r="B55" s="49" t="s">
        <v>123</v>
      </c>
      <c r="C55" s="53"/>
      <c r="D55" s="118">
        <f>SUM(D56:D59)</f>
        <v>2226145</v>
      </c>
      <c r="E55" s="64"/>
      <c r="F55" s="118">
        <f>SUM(F56:F59)</f>
        <v>16866034</v>
      </c>
    </row>
    <row r="56" spans="1:6" s="126" customFormat="1" ht="27" customHeight="1" x14ac:dyDescent="0.3">
      <c r="A56" s="57"/>
      <c r="B56" s="57"/>
      <c r="C56" s="57"/>
      <c r="D56" s="64"/>
      <c r="E56" s="64"/>
      <c r="F56" s="64"/>
    </row>
    <row r="57" spans="1:6" s="120" customFormat="1" ht="27" customHeight="1" x14ac:dyDescent="0.3">
      <c r="A57" s="57">
        <v>5802</v>
      </c>
      <c r="B57" s="57" t="s">
        <v>124</v>
      </c>
      <c r="C57" s="57"/>
      <c r="D57" s="64">
        <f>[1]CGN001!I5057</f>
        <v>1306930</v>
      </c>
      <c r="E57" s="64"/>
      <c r="F57" s="64">
        <v>2634026</v>
      </c>
    </row>
    <row r="58" spans="1:6" s="120" customFormat="1" ht="27" customHeight="1" x14ac:dyDescent="0.3">
      <c r="A58" s="57">
        <v>5804</v>
      </c>
      <c r="B58" s="57" t="s">
        <v>125</v>
      </c>
      <c r="C58" s="57"/>
      <c r="D58" s="64">
        <f>[1]CGN001!G5082</f>
        <v>0</v>
      </c>
      <c r="E58" s="64"/>
      <c r="F58" s="64">
        <v>0</v>
      </c>
    </row>
    <row r="59" spans="1:6" s="120" customFormat="1" ht="27" customHeight="1" x14ac:dyDescent="0.35">
      <c r="A59" s="57">
        <v>5890</v>
      </c>
      <c r="B59" s="57" t="s">
        <v>126</v>
      </c>
      <c r="C59" s="57"/>
      <c r="D59" s="64">
        <f>[1]CGN001!I5170</f>
        <v>919215</v>
      </c>
      <c r="E59" s="54"/>
      <c r="F59" s="64">
        <v>14232008</v>
      </c>
    </row>
    <row r="60" spans="1:6" s="120" customFormat="1" ht="27" customHeight="1" x14ac:dyDescent="0.4">
      <c r="A60" s="131"/>
      <c r="B60" s="132"/>
      <c r="C60" s="132"/>
      <c r="D60" s="54"/>
      <c r="E60" s="41"/>
      <c r="F60" s="54"/>
    </row>
    <row r="61" spans="1:6" s="120" customFormat="1" ht="27" customHeight="1" thickBot="1" x14ac:dyDescent="0.45">
      <c r="A61" s="35"/>
      <c r="B61" s="35" t="s">
        <v>127</v>
      </c>
      <c r="C61" s="35"/>
      <c r="D61" s="82">
        <f>+D11-D27</f>
        <v>930474679</v>
      </c>
      <c r="E61" s="133"/>
      <c r="F61" s="82">
        <f>+F11-F27</f>
        <v>8643827794</v>
      </c>
    </row>
    <row r="62" spans="1:6" s="120" customFormat="1" ht="27" customHeight="1" thickTop="1" x14ac:dyDescent="0.35">
      <c r="A62" s="5"/>
      <c r="B62" s="134"/>
      <c r="C62" s="134"/>
      <c r="D62" s="133"/>
      <c r="E62" s="51"/>
      <c r="F62" s="133"/>
    </row>
    <row r="63" spans="1:6" s="120" customFormat="1" ht="27" customHeight="1" x14ac:dyDescent="0.35">
      <c r="A63" s="49">
        <v>48</v>
      </c>
      <c r="B63" s="49" t="s">
        <v>128</v>
      </c>
      <c r="C63" s="134"/>
      <c r="D63" s="50">
        <f>SUM(D64:D67)</f>
        <v>921797116</v>
      </c>
      <c r="E63" s="64"/>
      <c r="F63" s="50">
        <f>SUM(F64:F66)</f>
        <v>416742718</v>
      </c>
    </row>
    <row r="64" spans="1:6" s="135" customFormat="1" ht="27" customHeight="1" x14ac:dyDescent="0.35">
      <c r="A64" s="57">
        <v>4802</v>
      </c>
      <c r="B64" s="57" t="s">
        <v>125</v>
      </c>
      <c r="C64" s="53"/>
      <c r="D64" s="64">
        <f>[1]CGN001!G4258</f>
        <v>4120043</v>
      </c>
      <c r="E64" s="133"/>
      <c r="F64" s="64">
        <v>0</v>
      </c>
    </row>
    <row r="65" spans="1:6" s="135" customFormat="1" ht="27" customHeight="1" x14ac:dyDescent="0.35">
      <c r="A65" s="57" t="s">
        <v>129</v>
      </c>
      <c r="B65" s="57" t="s">
        <v>130</v>
      </c>
      <c r="C65" s="53"/>
      <c r="D65" s="64">
        <f>[1]CGN001!I4315</f>
        <v>917677073</v>
      </c>
      <c r="E65" s="133"/>
      <c r="F65" s="64">
        <v>416742718</v>
      </c>
    </row>
    <row r="66" spans="1:6" s="135" customFormat="1" ht="27" customHeight="1" x14ac:dyDescent="0.35">
      <c r="A66" s="57">
        <v>4830</v>
      </c>
      <c r="B66" s="57" t="s">
        <v>131</v>
      </c>
      <c r="C66" s="49"/>
      <c r="D66" s="64">
        <f>[1]CGN001!G4398</f>
        <v>0</v>
      </c>
      <c r="E66" s="133"/>
      <c r="F66" s="64">
        <v>0</v>
      </c>
    </row>
    <row r="67" spans="1:6" s="135" customFormat="1" ht="27" customHeight="1" x14ac:dyDescent="0.35">
      <c r="A67" s="57">
        <v>4831</v>
      </c>
      <c r="B67" s="57" t="s">
        <v>132</v>
      </c>
      <c r="C67" s="49"/>
      <c r="D67" s="64">
        <f>+[1]CGN001!G4408</f>
        <v>0</v>
      </c>
      <c r="E67" s="133"/>
      <c r="F67" s="64">
        <v>0</v>
      </c>
    </row>
    <row r="68" spans="1:6" s="135" customFormat="1" ht="27" customHeight="1" x14ac:dyDescent="0.35">
      <c r="A68" s="49"/>
      <c r="B68" s="49"/>
      <c r="C68" s="49"/>
      <c r="D68" s="133"/>
      <c r="E68" s="51"/>
      <c r="F68" s="133"/>
    </row>
    <row r="69" spans="1:6" s="126" customFormat="1" ht="27" customHeight="1" x14ac:dyDescent="0.35">
      <c r="A69" s="49">
        <v>58</v>
      </c>
      <c r="B69" s="49" t="s">
        <v>133</v>
      </c>
      <c r="C69" s="53"/>
      <c r="D69" s="50">
        <f>+D70</f>
        <v>0</v>
      </c>
      <c r="E69" s="64"/>
      <c r="F69" s="50">
        <f>+F70</f>
        <v>0</v>
      </c>
    </row>
    <row r="70" spans="1:6" s="136" customFormat="1" ht="27" customHeight="1" x14ac:dyDescent="0.3">
      <c r="A70" s="57"/>
      <c r="B70" s="57"/>
      <c r="C70" s="57"/>
      <c r="D70" s="64">
        <v>0</v>
      </c>
      <c r="E70" s="133"/>
      <c r="F70" s="64">
        <v>0</v>
      </c>
    </row>
    <row r="71" spans="1:6" s="136" customFormat="1" ht="27" customHeight="1" x14ac:dyDescent="0.4">
      <c r="A71" s="56"/>
      <c r="B71" s="56"/>
      <c r="C71" s="56"/>
      <c r="D71" s="133"/>
      <c r="E71" s="41"/>
      <c r="F71" s="133"/>
    </row>
    <row r="72" spans="1:6" s="114" customFormat="1" ht="27" customHeight="1" thickBot="1" x14ac:dyDescent="0.45">
      <c r="A72" s="122"/>
      <c r="B72" s="35" t="s">
        <v>134</v>
      </c>
      <c r="C72" s="122"/>
      <c r="D72" s="82">
        <f>+D63-D69</f>
        <v>921797116</v>
      </c>
      <c r="E72" s="121"/>
      <c r="F72" s="82">
        <f>+F63-F69</f>
        <v>416742718</v>
      </c>
    </row>
    <row r="73" spans="1:6" s="137" customFormat="1" ht="27" customHeight="1" thickTop="1" x14ac:dyDescent="0.25">
      <c r="A73" s="122"/>
      <c r="B73" s="122"/>
      <c r="C73" s="122"/>
      <c r="D73" s="121"/>
      <c r="E73" s="121"/>
      <c r="F73" s="121"/>
    </row>
    <row r="74" spans="1:6" s="123" customFormat="1" ht="27" customHeight="1" x14ac:dyDescent="0.4">
      <c r="A74" s="122"/>
      <c r="B74" s="122"/>
      <c r="C74" s="122"/>
      <c r="D74" s="121"/>
      <c r="E74" s="41"/>
      <c r="F74" s="121"/>
    </row>
    <row r="75" spans="1:6" s="123" customFormat="1" ht="27" customHeight="1" thickBot="1" x14ac:dyDescent="0.45">
      <c r="A75" s="122"/>
      <c r="B75" s="35" t="s">
        <v>135</v>
      </c>
      <c r="C75" s="122"/>
      <c r="D75" s="82">
        <f>+D61+D72</f>
        <v>1852271795</v>
      </c>
      <c r="E75" s="121"/>
      <c r="F75" s="82">
        <f>+F61+F72</f>
        <v>9060570512</v>
      </c>
    </row>
    <row r="76" spans="1:6" s="123" customFormat="1" ht="27" customHeight="1" thickTop="1" x14ac:dyDescent="0.35">
      <c r="A76" s="122"/>
      <c r="B76" s="122"/>
      <c r="C76" s="122"/>
      <c r="D76" s="121"/>
      <c r="E76" s="121"/>
      <c r="F76" s="121"/>
    </row>
    <row r="77" spans="1:6" s="123" customFormat="1" ht="27" customHeight="1" x14ac:dyDescent="0.4">
      <c r="A77" s="122"/>
      <c r="B77" s="122"/>
      <c r="C77" s="122"/>
      <c r="D77" s="121"/>
      <c r="E77" s="41"/>
      <c r="F77" s="121"/>
    </row>
    <row r="78" spans="1:6" s="123" customFormat="1" ht="27" customHeight="1" thickBot="1" x14ac:dyDescent="0.45">
      <c r="A78" s="35"/>
      <c r="B78" s="35" t="s">
        <v>136</v>
      </c>
      <c r="C78" s="35"/>
      <c r="D78" s="82">
        <f>+D75</f>
        <v>1852271795</v>
      </c>
      <c r="E78" s="138"/>
      <c r="F78" s="82">
        <f>+F75</f>
        <v>9060570512</v>
      </c>
    </row>
    <row r="79" spans="1:6" s="123" customFormat="1" ht="27" customHeight="1" thickTop="1" x14ac:dyDescent="0.35">
      <c r="A79" s="139"/>
      <c r="B79" s="139"/>
      <c r="C79" s="139"/>
      <c r="D79" s="140"/>
      <c r="E79" s="138"/>
      <c r="F79" s="140"/>
    </row>
    <row r="80" spans="1:6" s="123" customFormat="1" ht="27" customHeight="1" x14ac:dyDescent="0.35">
      <c r="A80" s="139"/>
      <c r="B80" s="139"/>
      <c r="C80" s="139"/>
      <c r="D80" s="140"/>
      <c r="E80" s="138"/>
      <c r="F80" s="140"/>
    </row>
    <row r="81" spans="1:6" s="123" customFormat="1" ht="27" customHeight="1" x14ac:dyDescent="0.35">
      <c r="A81" s="139"/>
      <c r="B81" s="139"/>
      <c r="C81" s="139"/>
      <c r="D81" s="141"/>
      <c r="E81" s="142"/>
      <c r="F81" s="141"/>
    </row>
    <row r="82" spans="1:6" s="123" customFormat="1" ht="27" customHeight="1" x14ac:dyDescent="0.35">
      <c r="A82" s="139"/>
      <c r="B82" s="139"/>
      <c r="C82" s="139"/>
      <c r="D82" s="139"/>
      <c r="E82" s="143"/>
      <c r="F82" s="139"/>
    </row>
    <row r="83" spans="1:6" s="123" customFormat="1" ht="25.5" customHeight="1" x14ac:dyDescent="0.35">
      <c r="A83" s="139"/>
      <c r="B83" s="139"/>
      <c r="C83" s="139"/>
      <c r="D83" s="140"/>
      <c r="E83" s="138"/>
      <c r="F83" s="140"/>
    </row>
    <row r="84" spans="1:6" s="123" customFormat="1" ht="25.5" customHeight="1" x14ac:dyDescent="0.35">
      <c r="A84" s="144"/>
      <c r="B84" s="81" t="s">
        <v>137</v>
      </c>
      <c r="C84" s="81" t="s">
        <v>137</v>
      </c>
      <c r="D84" s="140"/>
      <c r="E84" s="138"/>
      <c r="F84" s="140"/>
    </row>
    <row r="85" spans="1:6" s="123" customFormat="1" ht="27" customHeight="1" x14ac:dyDescent="0.35">
      <c r="A85" s="144"/>
      <c r="B85" s="145" t="s">
        <v>84</v>
      </c>
      <c r="C85" s="146" t="s">
        <v>85</v>
      </c>
      <c r="E85" s="147"/>
      <c r="F85" s="145"/>
    </row>
    <row r="86" spans="1:6" s="123" customFormat="1" ht="27" customHeight="1" x14ac:dyDescent="0.4">
      <c r="A86" s="144"/>
      <c r="B86" s="83" t="s">
        <v>86</v>
      </c>
      <c r="C86" s="83" t="s">
        <v>87</v>
      </c>
      <c r="E86" s="148"/>
      <c r="F86" s="149"/>
    </row>
    <row r="87" spans="1:6" s="123" customFormat="1" ht="27" customHeight="1" x14ac:dyDescent="0.4">
      <c r="A87" s="144"/>
      <c r="B87" s="83"/>
      <c r="C87" s="83" t="s">
        <v>88</v>
      </c>
      <c r="E87" s="148"/>
      <c r="F87" s="149"/>
    </row>
    <row r="88" spans="1:6" s="123" customFormat="1" ht="27" customHeight="1" x14ac:dyDescent="0.4">
      <c r="A88" s="144"/>
      <c r="B88" s="83"/>
      <c r="C88" s="150" t="s">
        <v>89</v>
      </c>
      <c r="E88" s="148"/>
      <c r="F88" s="149"/>
    </row>
    <row r="89" spans="1:6" ht="26.25" x14ac:dyDescent="0.4">
      <c r="B89" s="151"/>
      <c r="C89" s="150"/>
      <c r="D89" s="123"/>
      <c r="E89" s="152"/>
      <c r="F89" s="152"/>
    </row>
    <row r="90" spans="1:6" ht="25.5" x14ac:dyDescent="0.35">
      <c r="B90" s="151" t="s">
        <v>140</v>
      </c>
    </row>
    <row r="91" spans="1:6" ht="25.5" x14ac:dyDescent="0.35">
      <c r="B91" s="151" t="s">
        <v>141</v>
      </c>
    </row>
    <row r="92" spans="1:6" ht="25.5" x14ac:dyDescent="0.35">
      <c r="B92" s="151" t="s">
        <v>142</v>
      </c>
    </row>
  </sheetData>
  <pageMargins left="0.70866141732283472" right="0.70866141732283472" top="0.74803149606299213" bottom="0.74803149606299213" header="0.31496062992125984" footer="0.31496062992125984"/>
  <pageSetup scale="43" orientation="portrait" r:id="rId1"/>
  <rowBreaks count="1" manualBreakCount="1">
    <brk id="6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</vt:lpstr>
      <vt:lpstr>RESULTADOS!Área_de_impresión</vt:lpstr>
      <vt:lpstr>'SITUACION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dcterms:created xsi:type="dcterms:W3CDTF">2024-07-29T20:03:16Z</dcterms:created>
  <dcterms:modified xsi:type="dcterms:W3CDTF">2024-07-29T20:05:57Z</dcterms:modified>
</cp:coreProperties>
</file>