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UP\2022\BALANCES 2022\BALANCES 2022\BALANCES ABRIL 22\"/>
    </mc:Choice>
  </mc:AlternateContent>
  <bookViews>
    <workbookView xWindow="0" yWindow="0" windowWidth="28800" windowHeight="12300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'!$A$1:$G$170</definedName>
    <definedName name="_xlnm.Print_Area" localSheetId="0">'SITUACION FINANCIERA'!$A$1:$I$88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44" i="2" l="1"/>
  <c r="I79" i="2" l="1"/>
  <c r="I76" i="2" s="1"/>
  <c r="D76" i="2"/>
  <c r="D39" i="2"/>
  <c r="I39" i="2"/>
  <c r="I37" i="2" s="1"/>
  <c r="I31" i="2"/>
  <c r="I27" i="2"/>
  <c r="I22" i="2"/>
  <c r="D17" i="2"/>
  <c r="I13" i="2"/>
  <c r="D13" i="2"/>
  <c r="D62" i="1"/>
  <c r="D59" i="1"/>
  <c r="D65" i="1" s="1"/>
  <c r="D52" i="1"/>
  <c r="D47" i="1"/>
  <c r="D20" i="1"/>
  <c r="D18" i="1"/>
  <c r="D16" i="1" s="1"/>
  <c r="D12" i="1"/>
  <c r="D28" i="1"/>
  <c r="D39" i="1"/>
  <c r="D23" i="2"/>
  <c r="D67" i="2"/>
  <c r="D11" i="2" l="1"/>
  <c r="D26" i="1"/>
  <c r="D10" i="1"/>
  <c r="I11" i="2"/>
  <c r="I44" i="2" s="1"/>
  <c r="D37" i="2"/>
  <c r="D73" i="2" l="1"/>
  <c r="D57" i="1"/>
  <c r="D68" i="1" s="1"/>
  <c r="D71" i="1" s="1"/>
  <c r="I53" i="2" s="1"/>
  <c r="I49" i="2" s="1"/>
  <c r="I55" i="2" s="1"/>
  <c r="I73" i="2" s="1"/>
</calcChain>
</file>

<file path=xl/sharedStrings.xml><?xml version="1.0" encoding="utf-8"?>
<sst xmlns="http://schemas.openxmlformats.org/spreadsheetml/2006/main" count="151" uniqueCount="131">
  <si>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</si>
  <si>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</si>
  <si>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</si>
  <si>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</si>
  <si>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</si>
  <si>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</si>
  <si>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</si>
  <si>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</si>
  <si>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</si>
  <si>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</si>
  <si>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</si>
  <si>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</si>
  <si>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</si>
  <si>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</si>
  <si>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</si>
  <si>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</si>
  <si>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</si>
  <si>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</si>
  <si>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</si>
  <si>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</si>
  <si>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</si>
  <si>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</si>
  <si>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</si>
  <si>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</si>
  <si>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</si>
  <si>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</si>
  <si>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</si>
  <si>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</si>
  <si>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</si>
  <si>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</si>
  <si>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</si>
  <si>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</si>
  <si>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</si>
  <si>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</si>
  <si>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</si>
  <si>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</si>
  <si>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</si>
  <si>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</si>
  <si>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</si>
  <si>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</si>
  <si>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</si>
  <si>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Profesional Esp. con funciones de Contador de la UAECOB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</si>
  <si>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</si>
  <si>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</si>
  <si>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</si>
  <si>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</si>
  <si>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</si>
  <si>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</si>
  <si>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</si>
  <si>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</si>
  <si>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</si>
  <si>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</si>
  <si>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</si>
  <si>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</si>
  <si>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</si>
  <si>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</si>
  <si>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</si>
  <si>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</si>
  <si>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</si>
  <si>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</si>
  <si>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</si>
  <si>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</si>
  <si>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</si>
  <si>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</si>
  <si>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</si>
  <si>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</si>
  <si>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</si>
  <si>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</si>
  <si>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</si>
  <si>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</si>
  <si>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</si>
  <si>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</si>
  <si>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</si>
  <si>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</si>
  <si>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</si>
  <si>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</si>
  <si>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</si>
  <si>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</si>
  <si>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</si>
  <si>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</si>
  <si>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</si>
  <si>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</si>
  <si>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</si>
  <si>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</si>
  <si>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</si>
  <si>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</si>
  <si>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</si>
  <si>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</si>
  <si>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</si>
  <si>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</si>
  <si>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</si>
  <si>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</si>
  <si>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</si>
  <si>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</si>
  <si>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</si>
  <si>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</si>
  <si>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</si>
  <si>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</si>
  <si>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</si>
  <si>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</si>
  <si>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</si>
  <si>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</si>
  <si>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</si>
  <si>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</si>
  <si>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</si>
  <si>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</si>
  <si>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</si>
  <si>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</si>
  <si>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</si>
  <si>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</si>
  <si>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</si>
  <si>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</si>
  <si>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</si>
  <si>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</si>
  <si>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</si>
  <si>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</si>
  <si>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</si>
  <si>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</si>
  <si>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</si>
  <si>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</si>
  <si>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</si>
  <si>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DIEGO ANDRÉS MORENO BEDOYA</t>
  </si>
  <si>
    <t xml:space="preserve">Director </t>
  </si>
  <si>
    <t>A 30 DE ABRIL DE 2022</t>
  </si>
  <si>
    <t>DEL 01 DE ENERO AL 30 DE ABRIL DE 2022</t>
  </si>
  <si>
    <t>Original firmado *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</si>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</sst>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A]d\-mmm\-yyyy;@"/>
    <numFmt numFmtId="165" formatCode="_(* #,##0.00_);_(* \(#,##0.00\);_(* &quot;-&quot;??_);_(@_)"/>
    <numFmt numFmtId="166" formatCode="_-* #,##0.00\ [$€-1]_-;\-* #,##0.00\ [$€-1]_-;_-* &quot;-&quot;??\ [$€-1]_-"/>
    <numFmt numFmtId="167" formatCode="#,##0.00_);\-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165" fontId="11" fillId="3" borderId="0" xfId="1" applyNumberFormat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6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167" fontId="18" fillId="0" borderId="0" xfId="0" applyNumberFormat="1" applyFont="1" applyAlignment="1">
      <alignment horizontal="right" vertical="center"/>
    </xf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topLeftCell="A61" zoomScale="50" zoomScaleNormal="50" workbookViewId="0">
      <selection activeCell="B80" sqref="B80"/>
    </sheetView>
  </sheetViews>
  <sheetFormatPr baseColWidth="10" defaultRowHeight="12.75" x14ac:dyDescent="0.2"/>
  <cols>
    <col min="1" max="1" width="9.7109375" style="71" customWidth="1"/>
    <col min="2" max="2" width="85.85546875" style="72" customWidth="1"/>
    <col min="3" max="3" width="27.85546875" style="72" customWidth="1"/>
    <col min="4" max="4" width="29" style="73" bestFit="1" customWidth="1"/>
    <col min="5" max="5" width="6.7109375" style="73" customWidth="1"/>
    <col min="6" max="6" width="9.7109375" style="67" customWidth="1"/>
    <col min="7" max="7" width="83.5703125" style="67" customWidth="1"/>
    <col min="8" max="8" width="18.42578125" style="67" customWidth="1"/>
    <col min="9" max="9" width="29.5703125" style="67" bestFit="1" customWidth="1"/>
    <col min="10" max="16384" width="11.42578125" style="67"/>
  </cols>
  <sheetData>
    <row r="1" spans="1:9" ht="27" customHeight="1" x14ac:dyDescent="0.35">
      <c r="A1" s="39"/>
      <c r="B1" s="96"/>
      <c r="C1" s="96"/>
      <c r="D1" s="97"/>
      <c r="E1" s="97"/>
      <c r="F1" s="96"/>
      <c r="G1" s="96"/>
      <c r="H1" s="96"/>
      <c r="I1" s="98"/>
    </row>
    <row r="2" spans="1:9" s="4" customFormat="1" ht="27" customHeight="1" x14ac:dyDescent="0.4">
      <c r="A2" s="40" t="s">
        <v>0</v>
      </c>
      <c r="B2" s="3"/>
      <c r="C2" s="3"/>
      <c r="D2" s="2"/>
      <c r="E2" s="2"/>
      <c r="F2" s="3"/>
      <c r="G2" s="3"/>
      <c r="H2" s="3"/>
      <c r="I2" s="79"/>
    </row>
    <row r="3" spans="1:9" s="4" customFormat="1" ht="27" customHeight="1" x14ac:dyDescent="0.4">
      <c r="A3" s="40" t="s">
        <v>43</v>
      </c>
      <c r="B3" s="3"/>
      <c r="C3" s="3"/>
      <c r="D3" s="2"/>
      <c r="E3" s="2"/>
      <c r="F3" s="3"/>
      <c r="G3" s="3"/>
      <c r="H3" s="3"/>
      <c r="I3" s="79"/>
    </row>
    <row r="4" spans="1:9" s="4" customFormat="1" ht="27" customHeight="1" x14ac:dyDescent="0.4">
      <c r="A4" s="5" t="s">
        <v>123</v>
      </c>
      <c r="B4" s="41"/>
      <c r="C4" s="41"/>
      <c r="D4" s="2"/>
      <c r="E4" s="2"/>
      <c r="F4" s="3"/>
      <c r="G4" s="3"/>
      <c r="H4" s="3"/>
      <c r="I4" s="79"/>
    </row>
    <row r="5" spans="1:9" s="8" customFormat="1" ht="27" customHeight="1" x14ac:dyDescent="0.35">
      <c r="A5" s="42" t="s">
        <v>44</v>
      </c>
      <c r="B5" s="7"/>
      <c r="C5" s="7"/>
      <c r="D5" s="6"/>
      <c r="E5" s="6"/>
      <c r="F5" s="7"/>
      <c r="G5" s="7"/>
      <c r="H5" s="7"/>
      <c r="I5" s="80"/>
    </row>
    <row r="6" spans="1:9" ht="27" customHeight="1" thickBot="1" x14ac:dyDescent="0.4">
      <c r="A6" s="43"/>
      <c r="B6" s="99"/>
      <c r="C6" s="99"/>
      <c r="D6" s="100"/>
      <c r="E6" s="100"/>
      <c r="F6" s="99"/>
      <c r="G6" s="99"/>
      <c r="H6" s="99"/>
      <c r="I6" s="101"/>
    </row>
    <row r="7" spans="1:9" ht="27" customHeight="1" x14ac:dyDescent="0.35">
      <c r="A7" s="44"/>
      <c r="B7" s="102"/>
      <c r="C7" s="102"/>
      <c r="D7" s="45"/>
      <c r="E7" s="45"/>
      <c r="F7" s="103"/>
      <c r="G7" s="103"/>
      <c r="H7" s="103"/>
      <c r="I7" s="46"/>
    </row>
    <row r="8" spans="1:9" s="8" customFormat="1" ht="27" customHeight="1" x14ac:dyDescent="0.4">
      <c r="A8" s="47"/>
      <c r="B8" s="48"/>
      <c r="C8" s="48"/>
      <c r="D8" s="12"/>
      <c r="E8" s="12"/>
      <c r="F8" s="49"/>
      <c r="G8" s="49"/>
      <c r="H8" s="49"/>
      <c r="I8" s="12"/>
    </row>
    <row r="9" spans="1:9" s="53" customFormat="1" ht="27" customHeight="1" x14ac:dyDescent="0.4">
      <c r="A9" s="50">
        <v>1</v>
      </c>
      <c r="B9" s="23" t="s">
        <v>45</v>
      </c>
      <c r="C9" s="23"/>
      <c r="D9" s="51"/>
      <c r="E9" s="51"/>
      <c r="F9" s="23">
        <v>2</v>
      </c>
      <c r="G9" s="23" t="s">
        <v>46</v>
      </c>
      <c r="H9" s="23"/>
      <c r="I9" s="52"/>
    </row>
    <row r="10" spans="1:9" s="53" customFormat="1" ht="27" customHeight="1" x14ac:dyDescent="0.4">
      <c r="A10" s="54"/>
      <c r="B10" s="23"/>
      <c r="C10" s="23"/>
      <c r="D10" s="51"/>
      <c r="E10" s="51"/>
      <c r="F10" s="23"/>
      <c r="G10" s="23"/>
      <c r="H10" s="23"/>
      <c r="I10" s="52"/>
    </row>
    <row r="11" spans="1:9" s="55" customFormat="1" ht="27" customHeight="1" x14ac:dyDescent="0.4">
      <c r="A11" s="50"/>
      <c r="B11" s="23" t="s">
        <v>47</v>
      </c>
      <c r="C11" s="23"/>
      <c r="D11" s="84">
        <f>+D13+D17+D23</f>
        <v>4455806333.3199997</v>
      </c>
      <c r="E11" s="74"/>
      <c r="F11" s="23"/>
      <c r="G11" s="23" t="s">
        <v>47</v>
      </c>
      <c r="H11" s="23"/>
      <c r="I11" s="104">
        <f>I13+I22+I27+I31</f>
        <v>22012832709.690002</v>
      </c>
    </row>
    <row r="12" spans="1:9" s="107" customFormat="1" ht="27" customHeight="1" x14ac:dyDescent="0.3">
      <c r="A12" s="56"/>
      <c r="B12" s="57"/>
      <c r="C12" s="57"/>
      <c r="D12" s="105"/>
      <c r="E12" s="105"/>
      <c r="F12" s="57"/>
      <c r="G12" s="57"/>
      <c r="H12" s="57"/>
      <c r="I12" s="106"/>
    </row>
    <row r="13" spans="1:9" s="1" customFormat="1" ht="27" customHeight="1" x14ac:dyDescent="0.35">
      <c r="A13" s="77">
        <v>11</v>
      </c>
      <c r="B13" s="77" t="s">
        <v>48</v>
      </c>
      <c r="C13" s="86"/>
      <c r="D13" s="90">
        <f>SUM(D15:D15)</f>
        <v>0</v>
      </c>
      <c r="E13" s="75"/>
      <c r="F13" s="77">
        <v>24</v>
      </c>
      <c r="G13" s="77" t="s">
        <v>49</v>
      </c>
      <c r="H13" s="86"/>
      <c r="I13" s="108">
        <f>SUM(I15:I21)</f>
        <v>1596912390.01</v>
      </c>
    </row>
    <row r="14" spans="1:9" s="19" customFormat="1" ht="27" customHeight="1" x14ac:dyDescent="0.35">
      <c r="A14" s="77"/>
      <c r="B14" s="77"/>
      <c r="C14" s="78"/>
      <c r="D14" s="75"/>
      <c r="E14" s="75"/>
      <c r="F14" s="67"/>
      <c r="G14" s="67"/>
      <c r="H14" s="68"/>
      <c r="I14" s="67"/>
    </row>
    <row r="15" spans="1:9" s="19" customFormat="1" ht="27" customHeight="1" x14ac:dyDescent="0.3">
      <c r="A15" s="15">
        <v>1105</v>
      </c>
      <c r="B15" s="15" t="s">
        <v>50</v>
      </c>
      <c r="C15" s="58"/>
      <c r="D15" s="14">
        <v>0</v>
      </c>
      <c r="E15" s="14"/>
      <c r="F15" s="15">
        <v>2401</v>
      </c>
      <c r="G15" s="15" t="s">
        <v>51</v>
      </c>
      <c r="H15" s="58"/>
      <c r="I15" s="59">
        <v>1559806081.01</v>
      </c>
    </row>
    <row r="16" spans="1:9" s="60" customFormat="1" ht="27" customHeight="1" x14ac:dyDescent="0.3">
      <c r="A16" s="15"/>
      <c r="B16" s="15"/>
      <c r="C16" s="58"/>
      <c r="D16" s="14"/>
      <c r="E16" s="14"/>
      <c r="F16" s="15">
        <v>2424</v>
      </c>
      <c r="G16" s="15" t="s">
        <v>52</v>
      </c>
      <c r="H16" s="58"/>
      <c r="I16" s="59">
        <v>37106201</v>
      </c>
    </row>
    <row r="17" spans="1:9" s="61" customFormat="1" ht="27" customHeight="1" x14ac:dyDescent="0.35">
      <c r="A17" s="77">
        <v>13</v>
      </c>
      <c r="B17" s="77" t="s">
        <v>53</v>
      </c>
      <c r="C17" s="86"/>
      <c r="D17" s="90">
        <f>SUM(D18:D21)</f>
        <v>362271050.31999999</v>
      </c>
      <c r="E17" s="14"/>
      <c r="F17" s="15">
        <v>2436</v>
      </c>
      <c r="G17" s="15" t="s">
        <v>54</v>
      </c>
      <c r="H17" s="58"/>
      <c r="I17" s="59">
        <v>49</v>
      </c>
    </row>
    <row r="18" spans="1:9" s="61" customFormat="1" ht="27" customHeight="1" x14ac:dyDescent="0.35">
      <c r="A18" s="77"/>
      <c r="B18" s="77"/>
      <c r="C18" s="78"/>
      <c r="D18" s="75"/>
      <c r="E18" s="14"/>
      <c r="F18" s="15">
        <v>2460</v>
      </c>
      <c r="G18" s="15" t="s">
        <v>55</v>
      </c>
      <c r="H18" s="68"/>
      <c r="I18" s="59">
        <v>0</v>
      </c>
    </row>
    <row r="19" spans="1:9" ht="27" customHeight="1" x14ac:dyDescent="0.3">
      <c r="A19" s="15">
        <v>1384</v>
      </c>
      <c r="B19" s="15" t="s">
        <v>56</v>
      </c>
      <c r="C19" s="58"/>
      <c r="D19" s="14">
        <v>362271050.31999999</v>
      </c>
      <c r="E19" s="14"/>
      <c r="F19" s="15">
        <v>2460</v>
      </c>
      <c r="G19" s="15" t="s">
        <v>55</v>
      </c>
      <c r="H19" s="58"/>
      <c r="I19" s="59">
        <v>0</v>
      </c>
    </row>
    <row r="20" spans="1:9" ht="27" customHeight="1" x14ac:dyDescent="0.35">
      <c r="A20" s="15">
        <v>1385</v>
      </c>
      <c r="B20" s="15" t="s">
        <v>57</v>
      </c>
      <c r="C20" s="58"/>
      <c r="D20" s="14">
        <v>0</v>
      </c>
      <c r="E20" s="75"/>
      <c r="F20" s="15">
        <v>2490</v>
      </c>
      <c r="G20" s="15" t="s">
        <v>58</v>
      </c>
      <c r="H20" s="58"/>
      <c r="I20" s="59">
        <v>59</v>
      </c>
    </row>
    <row r="21" spans="1:9" ht="27" customHeight="1" x14ac:dyDescent="0.35">
      <c r="A21" s="15">
        <v>1386</v>
      </c>
      <c r="B21" s="15" t="s">
        <v>59</v>
      </c>
      <c r="C21" s="58"/>
      <c r="D21" s="14">
        <v>0</v>
      </c>
      <c r="E21" s="75"/>
    </row>
    <row r="22" spans="1:9" ht="27" customHeight="1" x14ac:dyDescent="0.35">
      <c r="A22" s="67"/>
      <c r="B22" s="67"/>
      <c r="C22" s="67"/>
      <c r="D22" s="67"/>
      <c r="E22" s="14"/>
      <c r="F22" s="77">
        <v>25</v>
      </c>
      <c r="G22" s="77" t="s">
        <v>60</v>
      </c>
      <c r="H22" s="86"/>
      <c r="I22" s="108">
        <f>SUM(I24:I25)</f>
        <v>10256861290</v>
      </c>
    </row>
    <row r="23" spans="1:9" ht="27" customHeight="1" x14ac:dyDescent="0.35">
      <c r="A23" s="77">
        <v>19</v>
      </c>
      <c r="B23" s="77" t="s">
        <v>61</v>
      </c>
      <c r="C23" s="86"/>
      <c r="D23" s="90">
        <f>SUM(D25:D34)</f>
        <v>4093535283</v>
      </c>
      <c r="E23" s="14"/>
      <c r="F23" s="60"/>
      <c r="G23" s="60"/>
      <c r="H23" s="62"/>
      <c r="I23" s="60"/>
    </row>
    <row r="24" spans="1:9" s="61" customFormat="1" ht="27" customHeight="1" x14ac:dyDescent="0.35">
      <c r="A24" s="77"/>
      <c r="B24" s="77"/>
      <c r="C24" s="78"/>
      <c r="D24" s="75"/>
      <c r="E24" s="14"/>
      <c r="F24" s="15">
        <v>2511</v>
      </c>
      <c r="G24" s="15" t="s">
        <v>62</v>
      </c>
      <c r="H24" s="58"/>
      <c r="I24" s="59">
        <v>10256861290</v>
      </c>
    </row>
    <row r="25" spans="1:9" s="61" customFormat="1" ht="27" customHeight="1" x14ac:dyDescent="0.3">
      <c r="A25" s="15">
        <v>1901</v>
      </c>
      <c r="B25" s="15" t="s">
        <v>63</v>
      </c>
      <c r="C25" s="58"/>
      <c r="D25" s="13">
        <v>0</v>
      </c>
      <c r="E25" s="14"/>
      <c r="F25" s="15">
        <v>2512</v>
      </c>
      <c r="G25" s="15" t="s">
        <v>64</v>
      </c>
      <c r="H25" s="68"/>
      <c r="I25" s="59">
        <v>0</v>
      </c>
    </row>
    <row r="26" spans="1:9" s="61" customFormat="1" ht="27" customHeight="1" x14ac:dyDescent="0.3">
      <c r="A26" s="15">
        <v>1902</v>
      </c>
      <c r="B26" s="15" t="s">
        <v>65</v>
      </c>
      <c r="C26" s="58"/>
      <c r="D26" s="13">
        <v>88499494</v>
      </c>
      <c r="E26" s="14"/>
      <c r="F26" s="102"/>
      <c r="G26" s="102"/>
      <c r="H26" s="109"/>
      <c r="I26" s="110"/>
    </row>
    <row r="27" spans="1:9" s="61" customFormat="1" ht="27" customHeight="1" x14ac:dyDescent="0.35">
      <c r="A27" s="15">
        <v>1905</v>
      </c>
      <c r="B27" s="15" t="s">
        <v>66</v>
      </c>
      <c r="C27" s="58"/>
      <c r="D27" s="13">
        <v>1428288150</v>
      </c>
      <c r="E27" s="14"/>
      <c r="F27" s="77">
        <v>27</v>
      </c>
      <c r="G27" s="77" t="s">
        <v>67</v>
      </c>
      <c r="H27" s="86"/>
      <c r="I27" s="108">
        <f>SUM(I29:I30)</f>
        <v>7746491494</v>
      </c>
    </row>
    <row r="28" spans="1:9" s="61" customFormat="1" ht="27" customHeight="1" x14ac:dyDescent="0.3">
      <c r="A28" s="15">
        <v>1915</v>
      </c>
      <c r="B28" s="15" t="s">
        <v>68</v>
      </c>
      <c r="C28" s="58"/>
      <c r="D28" s="13">
        <v>0</v>
      </c>
      <c r="E28" s="14"/>
      <c r="F28" s="67"/>
      <c r="G28" s="67"/>
      <c r="H28" s="68"/>
      <c r="I28" s="67"/>
    </row>
    <row r="29" spans="1:9" s="61" customFormat="1" ht="27" customHeight="1" x14ac:dyDescent="0.3">
      <c r="A29" s="15">
        <v>1906</v>
      </c>
      <c r="B29" s="15" t="s">
        <v>69</v>
      </c>
      <c r="C29" s="58"/>
      <c r="D29" s="13">
        <v>2576747639</v>
      </c>
      <c r="E29" s="14"/>
      <c r="F29" s="15">
        <v>2701</v>
      </c>
      <c r="G29" s="15" t="s">
        <v>70</v>
      </c>
      <c r="H29" s="58"/>
      <c r="I29" s="59">
        <v>7746491494</v>
      </c>
    </row>
    <row r="30" spans="1:9" s="61" customFormat="1" ht="21" customHeight="1" x14ac:dyDescent="0.3">
      <c r="A30" s="15">
        <v>1908</v>
      </c>
      <c r="B30" s="15" t="s">
        <v>71</v>
      </c>
      <c r="C30" s="63"/>
      <c r="D30" s="13">
        <v>0</v>
      </c>
      <c r="E30" s="14"/>
      <c r="F30" s="15"/>
      <c r="G30" s="15"/>
      <c r="H30" s="58"/>
      <c r="I30" s="59"/>
    </row>
    <row r="31" spans="1:9" s="61" customFormat="1" ht="27" customHeight="1" x14ac:dyDescent="0.35">
      <c r="A31" s="15">
        <v>1925</v>
      </c>
      <c r="B31" s="15" t="s">
        <v>72</v>
      </c>
      <c r="C31" s="58"/>
      <c r="D31" s="13">
        <v>0</v>
      </c>
      <c r="E31" s="14"/>
      <c r="F31" s="77">
        <v>29</v>
      </c>
      <c r="G31" s="77" t="s">
        <v>73</v>
      </c>
      <c r="H31" s="86"/>
      <c r="I31" s="108">
        <f>SUM(I33:I36)</f>
        <v>2412567535.6799998</v>
      </c>
    </row>
    <row r="32" spans="1:9" s="61" customFormat="1" ht="27" customHeight="1" x14ac:dyDescent="0.3">
      <c r="A32" s="15">
        <v>1926</v>
      </c>
      <c r="B32" s="15" t="s">
        <v>74</v>
      </c>
      <c r="C32" s="58"/>
      <c r="D32" s="13">
        <v>0</v>
      </c>
      <c r="E32" s="14"/>
      <c r="F32" s="67"/>
      <c r="G32" s="67"/>
      <c r="H32" s="68"/>
      <c r="I32" s="67"/>
    </row>
    <row r="33" spans="1:9" s="61" customFormat="1" ht="27" customHeight="1" x14ac:dyDescent="0.3">
      <c r="A33" s="15">
        <v>1930</v>
      </c>
      <c r="B33" s="15" t="s">
        <v>75</v>
      </c>
      <c r="C33" s="58"/>
      <c r="D33" s="13">
        <v>0</v>
      </c>
      <c r="E33" s="73"/>
      <c r="F33" s="15">
        <v>2905</v>
      </c>
      <c r="G33" s="15" t="s">
        <v>76</v>
      </c>
      <c r="H33" s="58"/>
      <c r="I33" s="59">
        <v>0</v>
      </c>
    </row>
    <row r="34" spans="1:9" ht="27" customHeight="1" x14ac:dyDescent="0.3">
      <c r="A34" s="15">
        <v>1935</v>
      </c>
      <c r="B34" s="15" t="s">
        <v>77</v>
      </c>
      <c r="C34" s="58"/>
      <c r="D34" s="13">
        <v>0</v>
      </c>
      <c r="F34" s="15">
        <v>2910</v>
      </c>
      <c r="G34" s="15" t="s">
        <v>78</v>
      </c>
      <c r="H34" s="58"/>
      <c r="I34" s="59">
        <v>2412567535.6799998</v>
      </c>
    </row>
    <row r="35" spans="1:9" ht="27" customHeight="1" x14ac:dyDescent="0.3">
      <c r="A35" s="15"/>
      <c r="B35" s="15"/>
      <c r="C35" s="58"/>
      <c r="D35" s="13"/>
      <c r="F35" s="15"/>
      <c r="G35" s="15"/>
      <c r="H35" s="58"/>
      <c r="I35" s="59"/>
    </row>
    <row r="36" spans="1:9" ht="27" customHeight="1" x14ac:dyDescent="0.35">
      <c r="A36" s="15"/>
      <c r="B36" s="15"/>
      <c r="C36" s="58"/>
      <c r="D36" s="13"/>
      <c r="E36" s="75"/>
      <c r="F36" s="15"/>
      <c r="G36" s="15"/>
      <c r="H36" s="58"/>
      <c r="I36" s="59"/>
    </row>
    <row r="37" spans="1:9" ht="27" customHeight="1" x14ac:dyDescent="0.4">
      <c r="A37" s="15"/>
      <c r="B37" s="23" t="s">
        <v>79</v>
      </c>
      <c r="C37" s="64"/>
      <c r="D37" s="84">
        <f>D39+D44+D67</f>
        <v>61587070880.950005</v>
      </c>
      <c r="E37" s="75"/>
      <c r="F37" s="61"/>
      <c r="G37" s="23" t="s">
        <v>79</v>
      </c>
      <c r="H37" s="64"/>
      <c r="I37" s="104">
        <f>I39</f>
        <v>4469164673</v>
      </c>
    </row>
    <row r="38" spans="1:9" s="61" customFormat="1" ht="27" customHeight="1" x14ac:dyDescent="0.3">
      <c r="A38" s="15"/>
      <c r="E38" s="14"/>
    </row>
    <row r="39" spans="1:9" ht="27" customHeight="1" x14ac:dyDescent="0.35">
      <c r="A39" s="77">
        <v>13</v>
      </c>
      <c r="B39" s="77" t="s">
        <v>80</v>
      </c>
      <c r="C39" s="78"/>
      <c r="D39" s="90">
        <f>SUM(D41:D42)</f>
        <v>33210106.379999999</v>
      </c>
      <c r="E39" s="111"/>
      <c r="F39" s="77">
        <v>25</v>
      </c>
      <c r="G39" s="77" t="s">
        <v>60</v>
      </c>
      <c r="H39" s="86"/>
      <c r="I39" s="108">
        <f>SUM(I41:I41)</f>
        <v>4469164673</v>
      </c>
    </row>
    <row r="40" spans="1:9" ht="27" customHeight="1" x14ac:dyDescent="0.35">
      <c r="A40" s="77"/>
      <c r="B40" s="77"/>
      <c r="C40" s="78"/>
      <c r="D40" s="75"/>
      <c r="F40" s="60"/>
      <c r="G40" s="60"/>
      <c r="H40" s="62"/>
      <c r="I40" s="60"/>
    </row>
    <row r="41" spans="1:9" ht="27" customHeight="1" x14ac:dyDescent="0.35">
      <c r="A41" s="15">
        <v>1385</v>
      </c>
      <c r="B41" s="15" t="s">
        <v>57</v>
      </c>
      <c r="C41" s="58"/>
      <c r="D41" s="14">
        <v>59308417.219999999</v>
      </c>
      <c r="E41" s="75"/>
      <c r="F41" s="15">
        <v>2512</v>
      </c>
      <c r="G41" s="15" t="s">
        <v>64</v>
      </c>
      <c r="H41" s="58"/>
      <c r="I41" s="59">
        <v>4469164673</v>
      </c>
    </row>
    <row r="42" spans="1:9" ht="27" customHeight="1" x14ac:dyDescent="0.35">
      <c r="A42" s="15">
        <v>1386</v>
      </c>
      <c r="B42" s="15" t="s">
        <v>59</v>
      </c>
      <c r="C42" s="58"/>
      <c r="D42" s="14">
        <v>-26098310.84</v>
      </c>
      <c r="E42" s="75"/>
      <c r="F42" s="15"/>
      <c r="G42" s="15"/>
      <c r="H42" s="58"/>
      <c r="I42" s="59"/>
    </row>
    <row r="43" spans="1:9" ht="27" customHeight="1" x14ac:dyDescent="0.3">
      <c r="A43" s="67"/>
      <c r="B43" s="67"/>
      <c r="C43" s="67"/>
      <c r="D43" s="67"/>
      <c r="E43" s="14"/>
      <c r="F43" s="102"/>
      <c r="G43" s="102"/>
      <c r="H43" s="109"/>
      <c r="I43" s="110"/>
    </row>
    <row r="44" spans="1:9" ht="27" customHeight="1" thickBot="1" x14ac:dyDescent="0.45">
      <c r="A44" s="77">
        <v>16</v>
      </c>
      <c r="B44" s="77" t="s">
        <v>81</v>
      </c>
      <c r="C44" s="78"/>
      <c r="D44" s="90">
        <f>SUM(D46:D65)</f>
        <v>59742670752.310005</v>
      </c>
      <c r="E44" s="14"/>
      <c r="F44" s="65"/>
      <c r="G44" s="23" t="s">
        <v>82</v>
      </c>
      <c r="H44" s="64"/>
      <c r="I44" s="112">
        <f>+I11+I37</f>
        <v>26481997382.690002</v>
      </c>
    </row>
    <row r="45" spans="1:9" ht="27" customHeight="1" thickTop="1" x14ac:dyDescent="0.35">
      <c r="A45" s="77"/>
      <c r="B45" s="77"/>
      <c r="C45" s="78"/>
      <c r="D45" s="75"/>
      <c r="E45" s="14"/>
    </row>
    <row r="46" spans="1:9" ht="27" customHeight="1" x14ac:dyDescent="0.3">
      <c r="A46" s="15">
        <v>1605</v>
      </c>
      <c r="B46" s="15" t="s">
        <v>83</v>
      </c>
      <c r="C46" s="58"/>
      <c r="D46" s="14">
        <v>0</v>
      </c>
      <c r="E46" s="14"/>
    </row>
    <row r="47" spans="1:9" ht="27" customHeight="1" x14ac:dyDescent="0.4">
      <c r="A47" s="15">
        <v>1610</v>
      </c>
      <c r="B47" s="15" t="s">
        <v>84</v>
      </c>
      <c r="C47" s="58"/>
      <c r="D47" s="14">
        <v>124207568</v>
      </c>
      <c r="E47" s="14"/>
      <c r="F47" s="23">
        <v>3</v>
      </c>
      <c r="G47" s="23" t="s">
        <v>85</v>
      </c>
      <c r="H47" s="64"/>
      <c r="I47" s="66"/>
    </row>
    <row r="48" spans="1:9" ht="27" customHeight="1" x14ac:dyDescent="0.4">
      <c r="A48" s="15">
        <v>1615</v>
      </c>
      <c r="B48" s="15" t="s">
        <v>86</v>
      </c>
      <c r="C48" s="58"/>
      <c r="D48" s="14">
        <v>8192134150</v>
      </c>
      <c r="E48" s="14"/>
      <c r="F48" s="113"/>
      <c r="G48" s="113"/>
      <c r="H48" s="114"/>
      <c r="I48" s="66"/>
    </row>
    <row r="49" spans="1:9" ht="27" customHeight="1" x14ac:dyDescent="0.35">
      <c r="A49" s="15">
        <v>1620</v>
      </c>
      <c r="B49" s="15" t="s">
        <v>87</v>
      </c>
      <c r="C49" s="58"/>
      <c r="D49" s="14">
        <v>0</v>
      </c>
      <c r="E49" s="14"/>
      <c r="F49" s="77">
        <v>31</v>
      </c>
      <c r="G49" s="77" t="s">
        <v>88</v>
      </c>
      <c r="H49" s="86"/>
      <c r="I49" s="90">
        <f>SUM(I51:I54)</f>
        <v>39560879831.690002</v>
      </c>
    </row>
    <row r="50" spans="1:9" s="61" customFormat="1" ht="27" customHeight="1" x14ac:dyDescent="0.3">
      <c r="A50" s="15">
        <v>1625</v>
      </c>
      <c r="B50" s="15" t="s">
        <v>89</v>
      </c>
      <c r="C50" s="58"/>
      <c r="D50" s="14">
        <v>0</v>
      </c>
      <c r="E50" s="14"/>
      <c r="F50" s="19"/>
      <c r="G50" s="19"/>
      <c r="H50" s="115"/>
      <c r="I50" s="19"/>
    </row>
    <row r="51" spans="1:9" s="61" customFormat="1" ht="27" customHeight="1" x14ac:dyDescent="0.3">
      <c r="A51" s="15">
        <v>1635</v>
      </c>
      <c r="B51" s="15" t="s">
        <v>90</v>
      </c>
      <c r="C51" s="58"/>
      <c r="D51" s="14">
        <v>423462806</v>
      </c>
      <c r="E51" s="14"/>
      <c r="F51" s="15">
        <v>3105</v>
      </c>
      <c r="G51" s="15" t="s">
        <v>91</v>
      </c>
      <c r="H51" s="58"/>
      <c r="I51" s="59">
        <v>73254783916</v>
      </c>
    </row>
    <row r="52" spans="1:9" ht="27" customHeight="1" x14ac:dyDescent="0.3">
      <c r="A52" s="15">
        <v>1636</v>
      </c>
      <c r="B52" s="15" t="s">
        <v>92</v>
      </c>
      <c r="C52" s="58"/>
      <c r="D52" s="14">
        <v>0</v>
      </c>
      <c r="E52" s="14"/>
      <c r="F52" s="15">
        <v>3109</v>
      </c>
      <c r="G52" s="15" t="s">
        <v>93</v>
      </c>
      <c r="H52" s="58"/>
      <c r="I52" s="59">
        <v>-31822924714.470001</v>
      </c>
    </row>
    <row r="53" spans="1:9" ht="27" customHeight="1" x14ac:dyDescent="0.3">
      <c r="A53" s="15">
        <v>1637</v>
      </c>
      <c r="B53" s="15" t="s">
        <v>94</v>
      </c>
      <c r="C53" s="58"/>
      <c r="D53" s="14">
        <v>268580507.95999998</v>
      </c>
      <c r="E53" s="14"/>
      <c r="F53" s="15">
        <v>3110</v>
      </c>
      <c r="G53" s="15" t="s">
        <v>95</v>
      </c>
      <c r="H53" s="58"/>
      <c r="I53" s="59">
        <f>'RESULTADOS '!D71</f>
        <v>-1870979369.8399963</v>
      </c>
    </row>
    <row r="54" spans="1:9" ht="27" customHeight="1" x14ac:dyDescent="0.3">
      <c r="A54" s="15">
        <v>1640</v>
      </c>
      <c r="B54" s="15" t="s">
        <v>96</v>
      </c>
      <c r="C54" s="58"/>
      <c r="D54" s="14">
        <v>0</v>
      </c>
      <c r="E54" s="14"/>
      <c r="F54" s="15"/>
      <c r="G54" s="15"/>
      <c r="H54" s="58"/>
      <c r="I54" s="59"/>
    </row>
    <row r="55" spans="1:9" ht="27" customHeight="1" thickBot="1" x14ac:dyDescent="0.45">
      <c r="A55" s="15">
        <v>1645</v>
      </c>
      <c r="B55" s="15" t="s">
        <v>97</v>
      </c>
      <c r="C55" s="58"/>
      <c r="D55" s="14">
        <v>0</v>
      </c>
      <c r="E55" s="14"/>
      <c r="F55" s="8"/>
      <c r="G55" s="23" t="s">
        <v>98</v>
      </c>
      <c r="H55" s="64"/>
      <c r="I55" s="112">
        <f>+I49</f>
        <v>39560879831.690002</v>
      </c>
    </row>
    <row r="56" spans="1:9" ht="27" customHeight="1" thickTop="1" x14ac:dyDescent="0.3">
      <c r="A56" s="15">
        <v>1650</v>
      </c>
      <c r="B56" s="15" t="s">
        <v>99</v>
      </c>
      <c r="C56" s="58"/>
      <c r="D56" s="14">
        <v>0</v>
      </c>
      <c r="E56" s="14"/>
    </row>
    <row r="57" spans="1:9" ht="27" customHeight="1" x14ac:dyDescent="0.3">
      <c r="A57" s="15">
        <v>1655</v>
      </c>
      <c r="B57" s="15" t="s">
        <v>100</v>
      </c>
      <c r="C57" s="58"/>
      <c r="D57" s="14">
        <v>19702991274.619999</v>
      </c>
      <c r="E57" s="14"/>
    </row>
    <row r="58" spans="1:9" ht="27" customHeight="1" x14ac:dyDescent="0.3">
      <c r="A58" s="15">
        <v>1660</v>
      </c>
      <c r="B58" s="15" t="s">
        <v>101</v>
      </c>
      <c r="C58" s="58"/>
      <c r="D58" s="14">
        <v>145499674</v>
      </c>
      <c r="E58" s="14"/>
    </row>
    <row r="59" spans="1:9" ht="27" customHeight="1" x14ac:dyDescent="0.3">
      <c r="A59" s="15">
        <v>1665</v>
      </c>
      <c r="B59" s="15" t="s">
        <v>102</v>
      </c>
      <c r="C59" s="58"/>
      <c r="D59" s="14">
        <v>2924864464.5</v>
      </c>
      <c r="E59" s="14"/>
    </row>
    <row r="60" spans="1:9" ht="27" customHeight="1" x14ac:dyDescent="0.3">
      <c r="A60" s="15">
        <v>1670</v>
      </c>
      <c r="B60" s="15" t="s">
        <v>103</v>
      </c>
      <c r="C60" s="58"/>
      <c r="D60" s="14">
        <v>13207262629.860001</v>
      </c>
      <c r="E60" s="14"/>
    </row>
    <row r="61" spans="1:9" s="61" customFormat="1" ht="27" customHeight="1" x14ac:dyDescent="0.3">
      <c r="A61" s="15">
        <v>1675</v>
      </c>
      <c r="B61" s="15" t="s">
        <v>104</v>
      </c>
      <c r="C61" s="58"/>
      <c r="D61" s="14">
        <v>55380012361</v>
      </c>
      <c r="E61" s="14"/>
    </row>
    <row r="62" spans="1:9" s="61" customFormat="1" ht="27" customHeight="1" x14ac:dyDescent="0.3">
      <c r="A62" s="15">
        <v>1680</v>
      </c>
      <c r="B62" s="15" t="s">
        <v>105</v>
      </c>
      <c r="C62" s="58"/>
      <c r="D62" s="14">
        <v>1343368414</v>
      </c>
      <c r="E62" s="14"/>
    </row>
    <row r="63" spans="1:9" ht="27" customHeight="1" x14ac:dyDescent="0.3">
      <c r="A63" s="15">
        <v>1681</v>
      </c>
      <c r="B63" s="15" t="s">
        <v>106</v>
      </c>
      <c r="C63" s="58"/>
      <c r="D63" s="14"/>
      <c r="E63" s="14"/>
    </row>
    <row r="64" spans="1:9" ht="27" customHeight="1" x14ac:dyDescent="0.3">
      <c r="A64" s="15">
        <v>1685</v>
      </c>
      <c r="B64" s="15" t="s">
        <v>107</v>
      </c>
      <c r="C64" s="58"/>
      <c r="D64" s="14">
        <v>-41425513269.629997</v>
      </c>
      <c r="E64" s="14"/>
    </row>
    <row r="65" spans="1:9" s="60" customFormat="1" ht="27" customHeight="1" x14ac:dyDescent="0.3">
      <c r="A65" s="15">
        <v>1695</v>
      </c>
      <c r="B65" s="15" t="s">
        <v>108</v>
      </c>
      <c r="C65" s="58"/>
      <c r="D65" s="14">
        <v>-544199828</v>
      </c>
      <c r="E65" s="14"/>
      <c r="F65" s="61"/>
      <c r="G65" s="61"/>
      <c r="H65" s="70"/>
      <c r="I65" s="61"/>
    </row>
    <row r="66" spans="1:9" s="60" customFormat="1" ht="27" customHeight="1" x14ac:dyDescent="0.2">
      <c r="E66" s="73"/>
    </row>
    <row r="67" spans="1:9" ht="27" customHeight="1" x14ac:dyDescent="0.35">
      <c r="A67" s="77">
        <v>19</v>
      </c>
      <c r="B67" s="77" t="s">
        <v>61</v>
      </c>
      <c r="C67" s="78"/>
      <c r="D67" s="90">
        <f>SUM(D69:D70)</f>
        <v>1811190022.2599998</v>
      </c>
      <c r="E67" s="75"/>
      <c r="F67" s="61"/>
      <c r="G67" s="61"/>
      <c r="H67" s="70"/>
      <c r="I67" s="61"/>
    </row>
    <row r="68" spans="1:9" ht="27" customHeight="1" x14ac:dyDescent="0.35">
      <c r="A68" s="77"/>
      <c r="B68" s="77"/>
      <c r="C68" s="78"/>
      <c r="D68" s="75"/>
      <c r="E68" s="75"/>
    </row>
    <row r="69" spans="1:9" ht="27" customHeight="1" x14ac:dyDescent="0.3">
      <c r="A69" s="15">
        <v>1970</v>
      </c>
      <c r="B69" s="17" t="s">
        <v>109</v>
      </c>
      <c r="C69" s="58"/>
      <c r="D69" s="13">
        <v>3058904596.1999998</v>
      </c>
      <c r="E69" s="14"/>
    </row>
    <row r="70" spans="1:9" ht="27" customHeight="1" x14ac:dyDescent="0.3">
      <c r="A70" s="15">
        <v>1975</v>
      </c>
      <c r="B70" s="17" t="s">
        <v>110</v>
      </c>
      <c r="C70" s="58"/>
      <c r="D70" s="13">
        <v>-1247714573.9400001</v>
      </c>
      <c r="E70" s="61"/>
    </row>
    <row r="71" spans="1:9" ht="27" customHeight="1" x14ac:dyDescent="0.3">
      <c r="A71" s="68"/>
      <c r="B71" s="68"/>
      <c r="C71" s="68"/>
      <c r="D71" s="68"/>
      <c r="E71" s="19"/>
    </row>
    <row r="72" spans="1:9" ht="27" customHeight="1" x14ac:dyDescent="0.35">
      <c r="E72" s="75"/>
    </row>
    <row r="73" spans="1:9" ht="27" customHeight="1" thickBot="1" x14ac:dyDescent="0.45">
      <c r="B73" s="23" t="s">
        <v>111</v>
      </c>
      <c r="C73" s="64"/>
      <c r="D73" s="94">
        <f>D37+D11</f>
        <v>66042877214.270004</v>
      </c>
      <c r="E73" s="75"/>
      <c r="F73" s="65"/>
      <c r="G73" s="23" t="s">
        <v>112</v>
      </c>
      <c r="H73" s="64"/>
      <c r="I73" s="112">
        <f>+I44+I55</f>
        <v>66042877214.380005</v>
      </c>
    </row>
    <row r="74" spans="1:9" ht="27" customHeight="1" thickTop="1" x14ac:dyDescent="0.4">
      <c r="B74" s="23"/>
      <c r="C74" s="64"/>
      <c r="D74" s="74"/>
      <c r="E74" s="14"/>
    </row>
    <row r="75" spans="1:9" ht="27" customHeight="1" x14ac:dyDescent="0.4">
      <c r="B75" s="23"/>
      <c r="C75" s="64"/>
      <c r="D75" s="74"/>
      <c r="E75" s="14"/>
    </row>
    <row r="76" spans="1:9" ht="27" customHeight="1" x14ac:dyDescent="0.4">
      <c r="A76" s="23">
        <v>8</v>
      </c>
      <c r="B76" s="23" t="s">
        <v>113</v>
      </c>
      <c r="C76" s="64"/>
      <c r="D76" s="104">
        <f>+D77+D78+D79</f>
        <v>0</v>
      </c>
      <c r="E76" s="14"/>
      <c r="F76" s="23">
        <v>9</v>
      </c>
      <c r="G76" s="23" t="s">
        <v>114</v>
      </c>
      <c r="H76" s="64"/>
      <c r="I76" s="104">
        <f>+I77+I78+I79</f>
        <v>0</v>
      </c>
    </row>
    <row r="77" spans="1:9" ht="27" customHeight="1" x14ac:dyDescent="0.35">
      <c r="A77" s="28">
        <v>81</v>
      </c>
      <c r="B77" s="28" t="s">
        <v>115</v>
      </c>
      <c r="C77" s="116"/>
      <c r="D77" s="117">
        <v>0</v>
      </c>
      <c r="E77" s="14"/>
      <c r="F77" s="28">
        <v>91</v>
      </c>
      <c r="G77" s="28" t="s">
        <v>116</v>
      </c>
      <c r="H77" s="116"/>
      <c r="I77" s="118">
        <v>8996355978</v>
      </c>
    </row>
    <row r="78" spans="1:9" ht="27" customHeight="1" x14ac:dyDescent="0.35">
      <c r="A78" s="28">
        <v>83</v>
      </c>
      <c r="B78" s="28" t="s">
        <v>117</v>
      </c>
      <c r="C78" s="116"/>
      <c r="D78" s="117">
        <v>468719810.57999998</v>
      </c>
      <c r="E78" s="14"/>
      <c r="F78" s="28">
        <v>93</v>
      </c>
      <c r="G78" s="28" t="s">
        <v>118</v>
      </c>
      <c r="H78" s="116"/>
      <c r="I78" s="118">
        <v>0</v>
      </c>
    </row>
    <row r="79" spans="1:9" ht="27" customHeight="1" x14ac:dyDescent="0.35">
      <c r="A79" s="28">
        <v>89</v>
      </c>
      <c r="B79" s="28" t="s">
        <v>119</v>
      </c>
      <c r="C79" s="116"/>
      <c r="D79" s="117">
        <f>-D78</f>
        <v>-468719810.57999998</v>
      </c>
      <c r="E79" s="14"/>
      <c r="F79" s="28">
        <v>99</v>
      </c>
      <c r="G79" s="28" t="s">
        <v>120</v>
      </c>
      <c r="H79" s="116"/>
      <c r="I79" s="118">
        <f>-I77</f>
        <v>-8996355978</v>
      </c>
    </row>
    <row r="80" spans="1:9" ht="27" customHeight="1" x14ac:dyDescent="0.3">
      <c r="E80" s="14"/>
    </row>
    <row r="81" spans="1:9" s="61" customFormat="1" ht="27" customHeight="1" x14ac:dyDescent="0.3">
      <c r="D81" s="141"/>
      <c r="E81" s="14"/>
    </row>
    <row r="82" spans="1:9" s="19" customFormat="1" ht="27" customHeight="1" x14ac:dyDescent="0.3">
      <c r="A82" s="15"/>
      <c r="B82" s="139" t="s">
        <v>125</v>
      </c>
      <c r="C82" s="58"/>
      <c r="D82" s="13"/>
      <c r="E82" s="14"/>
      <c r="G82" s="140" t="s">
        <v>125</v>
      </c>
    </row>
    <row r="83" spans="1:9" ht="27" customHeight="1" x14ac:dyDescent="0.4">
      <c r="A83" s="67"/>
      <c r="B83" s="120" t="s">
        <v>121</v>
      </c>
      <c r="C83" s="120"/>
      <c r="D83" s="74"/>
      <c r="F83" s="121"/>
      <c r="G83" s="121" t="s">
        <v>40</v>
      </c>
      <c r="H83" s="121"/>
      <c r="I83" s="121"/>
    </row>
    <row r="84" spans="1:9" ht="27" customHeight="1" x14ac:dyDescent="0.35">
      <c r="A84" s="67"/>
      <c r="B84" s="122" t="s">
        <v>122</v>
      </c>
      <c r="C84" s="122"/>
      <c r="D84" s="117"/>
      <c r="F84" s="119"/>
      <c r="G84" s="119" t="s">
        <v>41</v>
      </c>
      <c r="H84" s="119"/>
      <c r="I84" s="119"/>
    </row>
    <row r="85" spans="1:9" ht="27" customHeight="1" x14ac:dyDescent="0.35">
      <c r="A85" s="67"/>
      <c r="B85" s="122"/>
      <c r="C85" s="122"/>
      <c r="D85" s="117"/>
      <c r="F85" s="119"/>
      <c r="G85" s="119" t="s">
        <v>42</v>
      </c>
      <c r="H85" s="119"/>
      <c r="I85" s="119"/>
    </row>
    <row r="86" spans="1:9" ht="9" customHeight="1" x14ac:dyDescent="0.35">
      <c r="A86" s="67"/>
      <c r="B86" s="122"/>
      <c r="C86" s="122"/>
      <c r="D86" s="117"/>
      <c r="F86" s="119"/>
      <c r="G86" s="119"/>
      <c r="H86" s="119"/>
      <c r="I86" s="119"/>
    </row>
    <row r="87" spans="1:9" ht="27" customHeight="1" x14ac:dyDescent="0.35">
      <c r="A87" s="67"/>
      <c r="B87" s="30" t="s">
        <v>129</v>
      </c>
      <c r="C87" s="122"/>
      <c r="D87" s="117"/>
      <c r="F87" s="119"/>
      <c r="G87" s="119"/>
      <c r="H87" s="119"/>
      <c r="I87" s="119"/>
    </row>
    <row r="88" spans="1:9" ht="27" customHeight="1" x14ac:dyDescent="0.4">
      <c r="A88" s="67"/>
      <c r="B88" s="30" t="s">
        <v>130</v>
      </c>
      <c r="C88" s="69"/>
      <c r="D88" s="37"/>
      <c r="F88" s="119"/>
      <c r="G88" s="119"/>
      <c r="H88" s="119"/>
      <c r="I88" s="119"/>
    </row>
  </sheetData>
  <pageMargins left="0.70866141732283472" right="0.51181102362204722" top="0.94488188976377963" bottom="0.94488188976377963" header="0.31496062992125984" footer="0.31496062992125984"/>
  <pageSetup scale="4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zoomScale="50" zoomScaleNormal="50" zoomScaleSheetLayoutView="10" workbookViewId="0">
      <pane ySplit="8" topLeftCell="A63" activePane="bottomLeft" state="frozen"/>
      <selection activeCell="A153" sqref="A153"/>
      <selection pane="bottomLeft" activeCell="A77" sqref="A77:XFD86"/>
    </sheetView>
  </sheetViews>
  <sheetFormatPr baseColWidth="10" defaultRowHeight="12.75" x14ac:dyDescent="0.2"/>
  <cols>
    <col min="1" max="1" width="11.7109375" style="71" customWidth="1"/>
    <col min="2" max="2" width="100.7109375" style="72" customWidth="1"/>
    <col min="3" max="3" width="29.140625" style="72" customWidth="1"/>
    <col min="4" max="4" width="37.7109375" style="67" customWidth="1"/>
    <col min="5" max="16384" width="11.42578125" style="67"/>
  </cols>
  <sheetData>
    <row r="1" spans="1:4" s="1" customFormat="1" ht="27" customHeight="1" x14ac:dyDescent="0.35">
      <c r="A1" s="126"/>
      <c r="B1" s="127"/>
      <c r="C1" s="127"/>
      <c r="D1" s="128"/>
    </row>
    <row r="2" spans="1:4" s="4" customFormat="1" ht="27" customHeight="1" x14ac:dyDescent="0.4">
      <c r="A2" s="132" t="s">
        <v>0</v>
      </c>
      <c r="B2" s="133"/>
      <c r="C2" s="133"/>
      <c r="D2" s="134"/>
    </row>
    <row r="3" spans="1:4" s="4" customFormat="1" ht="27" customHeight="1" x14ac:dyDescent="0.4">
      <c r="A3" s="132" t="s">
        <v>1</v>
      </c>
      <c r="B3" s="133"/>
      <c r="C3" s="133"/>
      <c r="D3" s="134"/>
    </row>
    <row r="4" spans="1:4" s="4" customFormat="1" ht="27" customHeight="1" x14ac:dyDescent="0.4">
      <c r="A4" s="135" t="s">
        <v>124</v>
      </c>
      <c r="B4" s="133"/>
      <c r="C4" s="133"/>
      <c r="D4" s="134"/>
    </row>
    <row r="5" spans="1:4" s="8" customFormat="1" ht="27" customHeight="1" x14ac:dyDescent="0.35">
      <c r="A5" s="136" t="s">
        <v>2</v>
      </c>
      <c r="B5" s="137"/>
      <c r="C5" s="137"/>
      <c r="D5" s="138"/>
    </row>
    <row r="6" spans="1:4" s="1" customFormat="1" ht="27" customHeight="1" thickBot="1" x14ac:dyDescent="0.4">
      <c r="A6" s="129"/>
      <c r="B6" s="130"/>
      <c r="C6" s="130"/>
      <c r="D6" s="131"/>
    </row>
    <row r="7" spans="1:4" ht="27" customHeight="1" x14ac:dyDescent="0.35">
      <c r="A7" s="9"/>
      <c r="B7" s="81"/>
      <c r="C7" s="81"/>
      <c r="D7" s="10"/>
    </row>
    <row r="8" spans="1:4" s="8" customFormat="1" ht="51" customHeight="1" x14ac:dyDescent="0.4">
      <c r="A8" s="82"/>
      <c r="B8" s="83"/>
      <c r="C8" s="83"/>
      <c r="D8" s="11"/>
    </row>
    <row r="9" spans="1:4" s="8" customFormat="1" ht="27" customHeight="1" x14ac:dyDescent="0.4">
      <c r="A9" s="82"/>
      <c r="B9" s="83"/>
      <c r="C9" s="83"/>
      <c r="D9" s="12"/>
    </row>
    <row r="10" spans="1:4" s="85" customFormat="1" ht="27" customHeight="1" x14ac:dyDescent="0.4">
      <c r="A10" s="83"/>
      <c r="B10" s="83" t="s">
        <v>3</v>
      </c>
      <c r="C10" s="83"/>
      <c r="D10" s="84">
        <f>+D12+D20</f>
        <v>40982696250</v>
      </c>
    </row>
    <row r="11" spans="1:4" s="85" customFormat="1" ht="27" customHeight="1" x14ac:dyDescent="0.4">
      <c r="A11" s="83"/>
      <c r="B11" s="83"/>
      <c r="C11" s="83"/>
      <c r="D11" s="12"/>
    </row>
    <row r="12" spans="1:4" ht="27" customHeight="1" x14ac:dyDescent="0.35">
      <c r="A12" s="77">
        <v>41</v>
      </c>
      <c r="B12" s="77" t="s">
        <v>4</v>
      </c>
      <c r="C12" s="86"/>
      <c r="D12" s="87">
        <f>SUM(D14:D14)</f>
        <v>2591380147</v>
      </c>
    </row>
    <row r="13" spans="1:4" s="88" customFormat="1" ht="27" customHeight="1" x14ac:dyDescent="0.35">
      <c r="A13" s="77"/>
      <c r="B13" s="77"/>
      <c r="C13" s="77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2591380147</v>
      </c>
    </row>
    <row r="15" spans="1:4" ht="27" customHeight="1" x14ac:dyDescent="0.25">
      <c r="A15" s="16"/>
      <c r="B15" s="16"/>
      <c r="C15" s="16"/>
      <c r="D15" s="89"/>
    </row>
    <row r="16" spans="1:4" s="91" customFormat="1" ht="27" customHeight="1" x14ac:dyDescent="0.35">
      <c r="A16" s="77">
        <v>44</v>
      </c>
      <c r="B16" s="77" t="s">
        <v>6</v>
      </c>
      <c r="C16" s="86"/>
      <c r="D16" s="90">
        <f>SUM(D18:D18)</f>
        <v>0</v>
      </c>
    </row>
    <row r="17" spans="1:4" s="91" customFormat="1" ht="27" customHeight="1" x14ac:dyDescent="0.35">
      <c r="A17" s="77"/>
      <c r="B17" s="77"/>
      <c r="C17" s="77"/>
      <c r="D17" s="75"/>
    </row>
    <row r="18" spans="1:4" s="91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1" customFormat="1" ht="27" customHeight="1" x14ac:dyDescent="0.3">
      <c r="A19" s="15"/>
      <c r="B19" s="15"/>
      <c r="C19" s="15"/>
      <c r="D19" s="14"/>
    </row>
    <row r="20" spans="1:4" s="91" customFormat="1" ht="27" customHeight="1" x14ac:dyDescent="0.35">
      <c r="A20" s="77">
        <v>47</v>
      </c>
      <c r="B20" s="77" t="s">
        <v>8</v>
      </c>
      <c r="C20" s="86"/>
      <c r="D20" s="90">
        <f>SUM(D22:D24)</f>
        <v>38391316103</v>
      </c>
    </row>
    <row r="21" spans="1:4" s="91" customFormat="1" ht="27" customHeight="1" x14ac:dyDescent="0.35">
      <c r="A21" s="77"/>
      <c r="B21" s="77"/>
      <c r="C21" s="77"/>
      <c r="D21" s="75"/>
    </row>
    <row r="22" spans="1:4" s="91" customFormat="1" ht="27" customHeight="1" x14ac:dyDescent="0.3">
      <c r="A22" s="15">
        <v>4705</v>
      </c>
      <c r="B22" s="15" t="s">
        <v>9</v>
      </c>
      <c r="C22" s="15"/>
      <c r="D22" s="13">
        <v>38351996926</v>
      </c>
    </row>
    <row r="23" spans="1:4" s="91" customFormat="1" ht="27" customHeight="1" x14ac:dyDescent="0.3">
      <c r="A23" s="15">
        <v>4720</v>
      </c>
      <c r="B23" s="17" t="s">
        <v>10</v>
      </c>
      <c r="C23" s="15"/>
      <c r="D23" s="13">
        <v>39319177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1" customFormat="1" ht="27" customHeight="1" x14ac:dyDescent="0.3">
      <c r="A25" s="15"/>
      <c r="B25" s="15"/>
      <c r="C25" s="15"/>
      <c r="D25" s="14"/>
    </row>
    <row r="26" spans="1:4" s="91" customFormat="1" ht="27" customHeight="1" x14ac:dyDescent="0.4">
      <c r="A26" s="83"/>
      <c r="B26" s="83" t="s">
        <v>12</v>
      </c>
      <c r="C26" s="83"/>
      <c r="D26" s="84">
        <f>+D28+D39+D47+D52</f>
        <v>42967997390.839996</v>
      </c>
    </row>
    <row r="27" spans="1:4" s="91" customFormat="1" ht="27" customHeight="1" x14ac:dyDescent="0.3">
      <c r="A27" s="92"/>
      <c r="B27" s="92"/>
      <c r="C27" s="92"/>
      <c r="D27" s="89"/>
    </row>
    <row r="28" spans="1:4" s="91" customFormat="1" ht="27" customHeight="1" x14ac:dyDescent="0.35">
      <c r="A28" s="77">
        <v>51</v>
      </c>
      <c r="B28" s="77" t="s">
        <v>13</v>
      </c>
      <c r="C28" s="86"/>
      <c r="D28" s="87">
        <f>SUM(D30:D37)</f>
        <v>34861780310.559998</v>
      </c>
    </row>
    <row r="29" spans="1:4" s="91" customFormat="1" ht="27" customHeight="1" x14ac:dyDescent="0.35">
      <c r="A29" s="77"/>
      <c r="B29" s="77"/>
      <c r="C29" s="77"/>
      <c r="D29" s="75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11551645276.559999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3342451311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480453500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6126800997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1410810094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11949619132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1" customFormat="1" ht="27" customHeight="1" x14ac:dyDescent="0.3">
      <c r="A38" s="93"/>
      <c r="B38" s="93"/>
      <c r="C38" s="93"/>
      <c r="D38" s="89"/>
    </row>
    <row r="39" spans="1:4" s="1" customFormat="1" ht="27" customHeight="1" x14ac:dyDescent="0.35">
      <c r="A39" s="77">
        <v>53</v>
      </c>
      <c r="B39" s="77" t="s">
        <v>22</v>
      </c>
      <c r="C39" s="86"/>
      <c r="D39" s="87">
        <f>SUM(D41:D45)</f>
        <v>4354979308.7600002</v>
      </c>
    </row>
    <row r="40" spans="1:4" s="1" customFormat="1" ht="27" customHeight="1" x14ac:dyDescent="0.35">
      <c r="A40" s="77"/>
      <c r="B40" s="77"/>
      <c r="C40" s="77"/>
      <c r="D40" s="75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20">
        <v>2518115251.6799998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106764730.08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1730099327</v>
      </c>
    </row>
    <row r="46" spans="1:4" s="72" customFormat="1" ht="27" customHeight="1" x14ac:dyDescent="0.2">
      <c r="A46" s="71"/>
      <c r="D46" s="67"/>
    </row>
    <row r="47" spans="1:4" s="72" customFormat="1" ht="27" customHeight="1" x14ac:dyDescent="0.35">
      <c r="A47" s="77">
        <v>57</v>
      </c>
      <c r="B47" s="77" t="s">
        <v>8</v>
      </c>
      <c r="C47" s="86"/>
      <c r="D47" s="90">
        <f>SUM(D48:D50)</f>
        <v>3671001120</v>
      </c>
    </row>
    <row r="48" spans="1:4" s="72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2" customFormat="1" ht="27" customHeight="1" x14ac:dyDescent="0.3">
      <c r="A49" s="15">
        <v>5720</v>
      </c>
      <c r="B49" s="15" t="s">
        <v>29</v>
      </c>
      <c r="C49" s="15"/>
      <c r="D49" s="13">
        <v>3671001120</v>
      </c>
    </row>
    <row r="50" spans="1:4" s="72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2" customFormat="1" ht="27" customHeight="1" x14ac:dyDescent="0.35">
      <c r="A51" s="21"/>
      <c r="B51" s="22"/>
      <c r="C51" s="22"/>
      <c r="D51" s="1"/>
    </row>
    <row r="52" spans="1:4" s="72" customFormat="1" ht="27" customHeight="1" x14ac:dyDescent="0.35">
      <c r="A52" s="77">
        <v>58</v>
      </c>
      <c r="B52" s="77" t="s">
        <v>30</v>
      </c>
      <c r="C52" s="86"/>
      <c r="D52" s="87">
        <f>SUM(D53:D55)</f>
        <v>80236651.519999996</v>
      </c>
    </row>
    <row r="53" spans="1:4" s="72" customFormat="1" ht="27" customHeight="1" x14ac:dyDescent="0.3">
      <c r="A53" s="15"/>
      <c r="B53" s="15"/>
      <c r="C53" s="15"/>
      <c r="D53" s="13">
        <v>0</v>
      </c>
    </row>
    <row r="54" spans="1:4" s="72" customFormat="1" ht="27" customHeight="1" x14ac:dyDescent="0.3">
      <c r="A54" s="15">
        <v>5802</v>
      </c>
      <c r="B54" s="15" t="s">
        <v>31</v>
      </c>
      <c r="C54" s="15"/>
      <c r="D54" s="13">
        <v>249476</v>
      </c>
    </row>
    <row r="55" spans="1:4" s="72" customFormat="1" ht="27" customHeight="1" x14ac:dyDescent="0.3">
      <c r="A55" s="15">
        <v>5890</v>
      </c>
      <c r="B55" s="15" t="s">
        <v>32</v>
      </c>
      <c r="C55" s="15"/>
      <c r="D55" s="13">
        <v>79987175.519999996</v>
      </c>
    </row>
    <row r="56" spans="1:4" s="72" customFormat="1" ht="27" customHeight="1" x14ac:dyDescent="0.35">
      <c r="A56" s="21"/>
      <c r="B56" s="22"/>
      <c r="C56" s="22"/>
      <c r="D56" s="1"/>
    </row>
    <row r="57" spans="1:4" s="72" customFormat="1" ht="27" customHeight="1" thickBot="1" x14ac:dyDescent="0.45">
      <c r="A57" s="23"/>
      <c r="B57" s="23" t="s">
        <v>33</v>
      </c>
      <c r="C57" s="23"/>
      <c r="D57" s="94">
        <f>+D10-D26</f>
        <v>-1985301140.8399963</v>
      </c>
    </row>
    <row r="58" spans="1:4" s="72" customFormat="1" ht="27" customHeight="1" thickTop="1" x14ac:dyDescent="0.25">
      <c r="A58" s="67"/>
      <c r="B58" s="24"/>
      <c r="C58" s="24"/>
      <c r="D58" s="95"/>
    </row>
    <row r="59" spans="1:4" s="72" customFormat="1" ht="27" customHeight="1" x14ac:dyDescent="0.35">
      <c r="A59" s="67"/>
      <c r="B59" s="77" t="s">
        <v>34</v>
      </c>
      <c r="C59" s="24"/>
      <c r="D59" s="90">
        <f>+D60</f>
        <v>114321771</v>
      </c>
    </row>
    <row r="60" spans="1:4" s="72" customFormat="1" ht="27" customHeight="1" x14ac:dyDescent="0.35">
      <c r="A60" s="15" t="s">
        <v>35</v>
      </c>
      <c r="B60" s="15" t="s">
        <v>36</v>
      </c>
      <c r="C60" s="86"/>
      <c r="D60" s="13">
        <v>114321771</v>
      </c>
    </row>
    <row r="61" spans="1:4" s="72" customFormat="1" ht="27" customHeight="1" x14ac:dyDescent="0.35">
      <c r="A61" s="77"/>
      <c r="B61" s="77"/>
      <c r="C61" s="77"/>
      <c r="D61" s="95"/>
    </row>
    <row r="62" spans="1:4" s="72" customFormat="1" ht="27" customHeight="1" x14ac:dyDescent="0.35">
      <c r="A62" s="77">
        <v>58</v>
      </c>
      <c r="B62" s="77" t="s">
        <v>30</v>
      </c>
      <c r="C62" s="86"/>
      <c r="D62" s="90">
        <f>+D63</f>
        <v>0</v>
      </c>
    </row>
    <row r="63" spans="1:4" s="72" customFormat="1" ht="27" customHeight="1" x14ac:dyDescent="0.3">
      <c r="A63" s="15"/>
      <c r="B63" s="15"/>
      <c r="C63" s="15"/>
      <c r="D63" s="13">
        <v>0</v>
      </c>
    </row>
    <row r="64" spans="1:4" s="72" customFormat="1" ht="27" customHeight="1" x14ac:dyDescent="0.3">
      <c r="A64" s="19"/>
      <c r="B64" s="19"/>
      <c r="C64" s="19"/>
      <c r="D64" s="95"/>
    </row>
    <row r="65" spans="1:6" s="72" customFormat="1" ht="27" customHeight="1" thickBot="1" x14ac:dyDescent="0.45">
      <c r="A65" s="16"/>
      <c r="B65" s="23" t="s">
        <v>37</v>
      </c>
      <c r="C65" s="16"/>
      <c r="D65" s="94">
        <f>+D59-D62</f>
        <v>114321771</v>
      </c>
    </row>
    <row r="66" spans="1:6" s="72" customFormat="1" ht="27" customHeight="1" thickTop="1" x14ac:dyDescent="0.25">
      <c r="A66" s="16"/>
      <c r="B66" s="16"/>
      <c r="C66" s="16"/>
      <c r="D66" s="89"/>
    </row>
    <row r="67" spans="1:6" s="72" customFormat="1" ht="27" customHeight="1" x14ac:dyDescent="0.25">
      <c r="A67" s="16"/>
      <c r="B67" s="16"/>
      <c r="C67" s="16"/>
      <c r="D67" s="89"/>
    </row>
    <row r="68" spans="1:6" s="76" customFormat="1" ht="27" customHeight="1" thickBot="1" x14ac:dyDescent="0.45">
      <c r="A68" s="16"/>
      <c r="B68" s="23" t="s">
        <v>38</v>
      </c>
      <c r="C68" s="16"/>
      <c r="D68" s="94">
        <f>+D57+D65</f>
        <v>-1870979369.8399963</v>
      </c>
    </row>
    <row r="69" spans="1:6" s="76" customFormat="1" ht="27" customHeight="1" thickTop="1" x14ac:dyDescent="0.25">
      <c r="A69" s="16"/>
      <c r="B69" s="16"/>
      <c r="C69" s="16"/>
      <c r="D69" s="89"/>
    </row>
    <row r="70" spans="1:6" s="76" customFormat="1" ht="27" customHeight="1" x14ac:dyDescent="0.25">
      <c r="A70" s="16"/>
      <c r="B70" s="16"/>
      <c r="C70" s="16"/>
      <c r="D70" s="89"/>
    </row>
    <row r="71" spans="1:6" s="76" customFormat="1" ht="27" customHeight="1" thickBot="1" x14ac:dyDescent="0.45">
      <c r="A71" s="23"/>
      <c r="B71" s="23" t="s">
        <v>39</v>
      </c>
      <c r="C71" s="23"/>
      <c r="D71" s="94">
        <f>+D68</f>
        <v>-1870979369.8399963</v>
      </c>
    </row>
    <row r="72" spans="1:6" s="76" customFormat="1" ht="27" customHeight="1" thickTop="1" x14ac:dyDescent="0.25">
      <c r="A72" s="27"/>
      <c r="B72" s="27"/>
      <c r="C72" s="27"/>
      <c r="D72" s="25"/>
    </row>
    <row r="73" spans="1:6" s="76" customFormat="1" ht="27" customHeight="1" x14ac:dyDescent="0.25">
      <c r="A73" s="27"/>
      <c r="B73" s="27"/>
      <c r="C73" s="27"/>
      <c r="D73" s="25"/>
    </row>
    <row r="74" spans="1:6" s="76" customFormat="1" ht="27" customHeight="1" x14ac:dyDescent="0.25">
      <c r="A74" s="27"/>
      <c r="B74" s="27"/>
      <c r="C74" s="27"/>
      <c r="D74" s="25"/>
    </row>
    <row r="75" spans="1:6" s="76" customFormat="1" ht="27" customHeight="1" x14ac:dyDescent="0.25">
      <c r="A75" s="27"/>
      <c r="B75" s="27"/>
      <c r="C75" s="27"/>
      <c r="D75" s="26"/>
    </row>
    <row r="76" spans="1:6" s="76" customFormat="1" ht="27" customHeight="1" x14ac:dyDescent="0.25">
      <c r="A76" s="27"/>
      <c r="B76" s="27"/>
      <c r="C76" s="27"/>
      <c r="D76" s="27"/>
    </row>
    <row r="77" spans="1:6" s="76" customFormat="1" ht="27" customHeight="1" x14ac:dyDescent="0.3">
      <c r="A77" s="27"/>
      <c r="B77" s="139" t="s">
        <v>125</v>
      </c>
      <c r="D77" s="92" t="s">
        <v>125</v>
      </c>
      <c r="E77" s="14"/>
      <c r="F77" s="19"/>
    </row>
    <row r="78" spans="1:6" s="76" customFormat="1" ht="27" customHeight="1" x14ac:dyDescent="0.4">
      <c r="A78" s="123"/>
      <c r="B78" s="23" t="s">
        <v>121</v>
      </c>
      <c r="C78" s="124" t="s">
        <v>40</v>
      </c>
      <c r="D78" s="125"/>
    </row>
    <row r="79" spans="1:6" s="76" customFormat="1" ht="27" customHeight="1" x14ac:dyDescent="0.4">
      <c r="A79" s="123"/>
      <c r="B79" s="28" t="s">
        <v>122</v>
      </c>
      <c r="C79" s="28" t="s">
        <v>41</v>
      </c>
      <c r="D79" s="29"/>
    </row>
    <row r="80" spans="1:6" s="76" customFormat="1" ht="27" customHeight="1" x14ac:dyDescent="0.4">
      <c r="A80" s="123"/>
      <c r="B80" s="30"/>
      <c r="C80" s="31" t="s">
        <v>42</v>
      </c>
      <c r="D80" s="32"/>
    </row>
    <row r="81" spans="1:4" s="76" customFormat="1" ht="27" customHeight="1" x14ac:dyDescent="0.4">
      <c r="A81" s="123"/>
      <c r="B81" s="30"/>
      <c r="C81" s="31"/>
      <c r="D81" s="32"/>
    </row>
    <row r="82" spans="1:4" s="76" customFormat="1" ht="27" customHeight="1" x14ac:dyDescent="0.4">
      <c r="A82" s="123"/>
      <c r="B82" s="30"/>
      <c r="C82" s="31"/>
      <c r="D82" s="32"/>
    </row>
    <row r="83" spans="1:4" s="76" customFormat="1" ht="27" customHeight="1" x14ac:dyDescent="0.4">
      <c r="A83" s="123"/>
      <c r="B83" s="30"/>
      <c r="C83" s="31"/>
      <c r="D83" s="32"/>
    </row>
    <row r="84" spans="1:4" s="76" customFormat="1" ht="27" customHeight="1" x14ac:dyDescent="0.4">
      <c r="A84" s="123"/>
      <c r="B84" s="30" t="s">
        <v>126</v>
      </c>
      <c r="C84" s="31"/>
      <c r="D84" s="32"/>
    </row>
    <row r="85" spans="1:4" s="76" customFormat="1" ht="27" customHeight="1" x14ac:dyDescent="0.4">
      <c r="B85" s="30" t="s">
        <v>127</v>
      </c>
      <c r="C85" s="33"/>
      <c r="D85" s="34"/>
    </row>
    <row r="86" spans="1:4" s="76" customFormat="1" ht="27" customHeight="1" x14ac:dyDescent="0.35">
      <c r="B86" s="30" t="s">
        <v>128</v>
      </c>
      <c r="C86" s="35"/>
      <c r="D86" s="36"/>
    </row>
    <row r="87" spans="1:4" s="76" customFormat="1" ht="27" customHeight="1" x14ac:dyDescent="0.35">
      <c r="A87" s="37"/>
      <c r="B87" s="37"/>
      <c r="C87" s="38"/>
      <c r="D87" s="38"/>
    </row>
  </sheetData>
  <pageMargins left="0.70866141732283472" right="0.70866141732283472" top="0.74803149606299213" bottom="0.74803149606299213" header="0.31496062992125984" footer="0.31496062992125984"/>
  <pageSetup scale="41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2022-06-01T22:28:04Z</cp:lastPrinted>
  <dcterms:created xsi:type="dcterms:W3CDTF">2021-08-26T15:57:19Z</dcterms:created>
  <dcterms:modified xsi:type="dcterms:W3CDTF">2022-06-01T22:32:00Z</dcterms:modified>
</cp:coreProperties>
</file>