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dgarzon\Documents\Institucional\CGN\CGN VIGENCIA 2019\"/>
    </mc:Choice>
  </mc:AlternateContent>
  <bookViews>
    <workbookView xWindow="0" yWindow="0" windowWidth="14505" windowHeight="11700"/>
  </bookViews>
  <sheets>
    <sheet name="BALANCE2" sheetId="6" r:id="rId1"/>
    <sheet name="ACTIVIDAD2" sheetId="7" r:id="rId2"/>
  </sheets>
  <externalReferences>
    <externalReference r:id="rId3"/>
  </externalReferences>
  <definedNames>
    <definedName name="_xlnm._FilterDatabase" localSheetId="1" hidden="1">ACTIVIDAD2!$A$1:$G$153</definedName>
    <definedName name="_xlnm._FilterDatabase" localSheetId="0" hidden="1">BALANCE2!$A$1:$IS$372</definedName>
    <definedName name="_xlnm.Print_Area" localSheetId="1">ACTIVIDAD2!$A$1:$F$153</definedName>
    <definedName name="_xlnm.Print_Area" localSheetId="0">BALANCE2!$A$1:$L$199</definedName>
  </definedNames>
  <calcPr calcId="152511"/>
</workbook>
</file>

<file path=xl/calcChain.xml><?xml version="1.0" encoding="utf-8"?>
<calcChain xmlns="http://schemas.openxmlformats.org/spreadsheetml/2006/main">
  <c r="K187" i="6" l="1"/>
  <c r="D64" i="7"/>
  <c r="D53" i="7"/>
  <c r="D36" i="7"/>
  <c r="D30" i="7"/>
  <c r="D18" i="7"/>
  <c r="D25" i="7"/>
  <c r="C147" i="7"/>
  <c r="B147" i="7"/>
  <c r="D135" i="7"/>
  <c r="D125" i="7"/>
  <c r="D122" i="7"/>
  <c r="D110" i="7"/>
  <c r="D104" i="7"/>
  <c r="D92" i="7"/>
  <c r="D87" i="7"/>
  <c r="G85" i="7"/>
  <c r="F85" i="7"/>
  <c r="D73" i="7"/>
  <c r="G66" i="7"/>
  <c r="F66" i="7"/>
  <c r="G63" i="7"/>
  <c r="G61" i="7"/>
  <c r="F61" i="7"/>
  <c r="G57" i="7"/>
  <c r="F57" i="7"/>
  <c r="G56" i="7"/>
  <c r="F56" i="7"/>
  <c r="D45" i="7"/>
  <c r="D43" i="7" s="1"/>
  <c r="G28" i="7"/>
  <c r="F28" i="7"/>
  <c r="G27" i="7"/>
  <c r="F27" i="7"/>
  <c r="G25" i="7"/>
  <c r="F25" i="7"/>
  <c r="G24" i="7"/>
  <c r="F24" i="7"/>
  <c r="G23" i="7"/>
  <c r="F23" i="7"/>
  <c r="G20" i="7"/>
  <c r="F20" i="7"/>
  <c r="G18" i="7"/>
  <c r="F18" i="7"/>
  <c r="F16" i="7"/>
  <c r="G16" i="7"/>
  <c r="G15" i="7"/>
  <c r="F15" i="7"/>
  <c r="G14" i="7"/>
  <c r="F13" i="7"/>
  <c r="A2" i="7"/>
  <c r="K193" i="6"/>
  <c r="D193" i="6"/>
  <c r="K190" i="6"/>
  <c r="D190" i="6"/>
  <c r="D167" i="6"/>
  <c r="D155" i="6"/>
  <c r="K142" i="6"/>
  <c r="K133" i="6"/>
  <c r="D129" i="6"/>
  <c r="K128" i="6"/>
  <c r="K123" i="6"/>
  <c r="D121" i="6"/>
  <c r="D120" i="6"/>
  <c r="D119" i="6"/>
  <c r="D109" i="6" s="1"/>
  <c r="K103" i="6"/>
  <c r="D103" i="6"/>
  <c r="D100" i="6"/>
  <c r="D99" i="6"/>
  <c r="D98" i="6"/>
  <c r="D97" i="6"/>
  <c r="D96" i="6"/>
  <c r="D95" i="6"/>
  <c r="K93" i="6"/>
  <c r="D92" i="6"/>
  <c r="K85" i="6"/>
  <c r="D80" i="6"/>
  <c r="D79" i="6"/>
  <c r="D78" i="6"/>
  <c r="K74" i="6"/>
  <c r="K63" i="6"/>
  <c r="D63" i="6"/>
  <c r="K59" i="6"/>
  <c r="K54" i="6"/>
  <c r="M54" i="6" s="1"/>
  <c r="D42" i="6"/>
  <c r="K32" i="6"/>
  <c r="D32" i="6"/>
  <c r="K22" i="6"/>
  <c r="D22" i="6"/>
  <c r="K14" i="6"/>
  <c r="D14" i="6"/>
  <c r="A2" i="6"/>
  <c r="D68" i="6" l="1"/>
  <c r="M68" i="6" s="1"/>
  <c r="K82" i="6"/>
  <c r="D129" i="7"/>
  <c r="D90" i="6"/>
  <c r="D51" i="7"/>
  <c r="K12" i="6"/>
  <c r="K150" i="6" s="1"/>
  <c r="F63" i="7"/>
  <c r="D12" i="7"/>
  <c r="F14" i="7"/>
  <c r="G13" i="7"/>
  <c r="G10" i="7" s="1"/>
  <c r="D88" i="6"/>
  <c r="D12" i="6" l="1"/>
  <c r="D187" i="6"/>
  <c r="D10" i="7"/>
  <c r="F10" i="7" l="1"/>
  <c r="D119" i="7"/>
  <c r="D132" i="7" s="1"/>
  <c r="K160" i="6" s="1"/>
  <c r="K156" i="6" l="1"/>
  <c r="K168" i="6" s="1"/>
  <c r="K188" i="6" s="1"/>
  <c r="D142" i="7"/>
</calcChain>
</file>

<file path=xl/sharedStrings.xml><?xml version="1.0" encoding="utf-8"?>
<sst xmlns="http://schemas.openxmlformats.org/spreadsheetml/2006/main" count="359" uniqueCount="259">
  <si>
    <t>ACTIVO</t>
  </si>
  <si>
    <t>EFECTIVO Y EQUIVALENTES AL EFECTIVO</t>
  </si>
  <si>
    <t>CAJA</t>
  </si>
  <si>
    <t>DEPÓSITOS EN INSTITUCIONES FINANCIERAS</t>
  </si>
  <si>
    <t>FONDOS EN TRÁNSITO</t>
  </si>
  <si>
    <t>INVERSIONES ADMINISTRACIÓN DE LIQUIDEZ EN TÍTULOS DE DEUDA</t>
  </si>
  <si>
    <t>INVERSIONES ADMINISTRACIÓN DE LIQUIDEZ EN TÍTULOS PARTICIPATIVOS</t>
  </si>
  <si>
    <t>INVERSIONES CON FINES DE POLÍTICA EN TÍTULOS DE DEUDA</t>
  </si>
  <si>
    <t>INVERSIONES PATRIMONIALES EN ENTIDADES NO CONTROLADAS</t>
  </si>
  <si>
    <t>INVERSIONES PATRIMONIALES EN ENTIDADES CONTROLADAS</t>
  </si>
  <si>
    <t>INSTRUMENTOS DERIVADOS CON FINES DE COBERTURA DE ACTIVOS</t>
  </si>
  <si>
    <t>INSTRUMENTOS DERIVADOS CON FINES DE ESPECULACIÓN</t>
  </si>
  <si>
    <t>CUENTAS POR COBRAR</t>
  </si>
  <si>
    <t>APORTES SOBRE LA NÓMINA</t>
  </si>
  <si>
    <t>VENTA DE BIENES</t>
  </si>
  <si>
    <t>PRESTACIÓN DE SERVICIOS</t>
  </si>
  <si>
    <t>TRANSFERENCIAS POR COBRAR</t>
  </si>
  <si>
    <t>OTRAS CUENTAS POR COBRAR</t>
  </si>
  <si>
    <t>CUENTAS POR COBRAR DE DIFÍCIL RECAUDO</t>
  </si>
  <si>
    <t>DETERIORO ACUMULADO DE CUENTAS POR COBRAR (CR)</t>
  </si>
  <si>
    <t>PRÉSTAMOS POR COBRAR</t>
  </si>
  <si>
    <t>INGRESOS NO TRIBUTARIOS</t>
  </si>
  <si>
    <t>SERVICIOS DE SALUD</t>
  </si>
  <si>
    <t>PRÉSTAMOS CONCEDIDOS</t>
  </si>
  <si>
    <t>PRÉSTAMOS GUBERNAMENTALES OTORGADOS</t>
  </si>
  <si>
    <t>AVANCES Y ANTICIPOS ENTREGADOS</t>
  </si>
  <si>
    <t>ANTICIPOS O SALDOS A FAVOR POR IMPUESTOS Y CONTRIBUCIONES</t>
  </si>
  <si>
    <t>RECURSOS ENTREGADOS EN ADMINISTRACIÓN</t>
  </si>
  <si>
    <t>DEPÓSITOS ENTREGADOS EN GARANTÍA</t>
  </si>
  <si>
    <t>DERECHOS DE RECOMPRA DE PRÉSTAMOS POR COBRAR</t>
  </si>
  <si>
    <t>OTROS DEUDORES</t>
  </si>
  <si>
    <t>DEUDAS DE DIFÍCIL RECAUDO</t>
  </si>
  <si>
    <t>PRÉSTAMOS POR COBRAR DE DIFÍCIL RECAUDO</t>
  </si>
  <si>
    <t>DETERIORO ACUMULADO DE PRÉSTAMOS POR COBRAR (CR)</t>
  </si>
  <si>
    <t>INVENTARIOS</t>
  </si>
  <si>
    <t>MATERIALES Y SUMINISTROS</t>
  </si>
  <si>
    <t>PROPIEDADES, PLANTA Y EQUIPO</t>
  </si>
  <si>
    <t>TERRENOS</t>
  </si>
  <si>
    <t>CONSTRUCCIONES EN CURSO</t>
  </si>
  <si>
    <t>MAQUINARIA, PLANTA Y EQUIPO EN MONTAJE</t>
  </si>
  <si>
    <t>PROPIEDADES, PLANTA Y EQUIPO EN TRÁNSITO</t>
  </si>
  <si>
    <t>BIENES MUEBLES EN BODEGA</t>
  </si>
  <si>
    <t>PROPIEDADES, PLANTA Y EQUIPO EN MANTENIMIENTO</t>
  </si>
  <si>
    <t>PROPIEDADES, PLANTA Y EQUIPO NO EXPLOTADOS</t>
  </si>
  <si>
    <t>EDIFICACIONES</t>
  </si>
  <si>
    <t>PLANTAS, DUCTOS Y TÚNELES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</si>
  <si>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</si>
  <si>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</si>
  <si>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</si>
  <si>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</si>
  <si>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</si>
  <si>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</si>
  <si>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</si>
  <si>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</si>
  <si>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BIENES DE USO PÚBLICO E HISTÓRICOS Y CULTURALES</t>
  </si>
  <si>
    <t>MATERIALES</t>
  </si>
  <si>
    <t>MATERIALES EN TRÁNSITO</t>
  </si>
  <si>
    <t>OTROS ACTIVOS</t>
  </si>
  <si>
    <t>RESERVA FINANCIERA ACTUARIAL</t>
  </si>
  <si>
    <t>PLAN DE ACTIVOS PARA BENEFICIOS A LOS EMPLEADOS A LARGO PLAZO</t>
  </si>
  <si>
    <t>BIENES Y SERVICIOS PAGADOS POR ANTICIPADO</t>
  </si>
  <si>
    <t>CARGOS DIFERIDOS</t>
  </si>
  <si>
    <t>OBRAS Y MEJORAS EN PROPIEDAD AJENA</t>
  </si>
  <si>
    <t>AMORTIZACIÓN ACUMULADA DE BIENES ENTREGADOS A TERCEROS (CR)</t>
  </si>
  <si>
    <t>BIENES RECIBIDOS EN DACIÓN DE PAGO</t>
  </si>
  <si>
    <t>PROVISIÓN BIENES RECIBIDOS EN DACIÓN DE PAGO (CR)</t>
  </si>
  <si>
    <t>BIENES ADQUIRIDOS EN LEASING FINANCIERO</t>
  </si>
  <si>
    <t>DEPRECIACIÓN DE BIENES ADQUIRIDOS EN LEASING FINANCIERO (CR)</t>
  </si>
  <si>
    <t>ACTIVOS INTANGIBLES</t>
  </si>
  <si>
    <t>AMORTIZACIÓN ACUMULADA DE ACTIVOS INTANGIBLES (CR)</t>
  </si>
  <si>
    <t>VALORIZACIONES</t>
  </si>
  <si>
    <t>PASIVO</t>
  </si>
  <si>
    <t>EMISIÓN Y COLOCACIÓN DE TÍTULOS DE DEUDA</t>
  </si>
  <si>
    <t>OPERACIONES DE CRÉDITO PÚBLICO INTERNAS DE CORTO PLAZO</t>
  </si>
  <si>
    <t>OPERACIONES DE CRÉDITO PÚBLICO INTERNAS DE LARGO PLAZO</t>
  </si>
  <si>
    <t>OPERACIONES DE CRÉDITO PÚBLICO EXTERNAS DE CORTO PLAZO</t>
  </si>
  <si>
    <t>OPERACIONES DE CRÉDITO PÚBLICO EXTERNAS DE LARGO PLAZO</t>
  </si>
  <si>
    <t>FINANCIAMIENTO INTERNO DE LARGO PLAZO</t>
  </si>
  <si>
    <t>OPERACIONES DE FINANCIAMIENTO INTERNAS DE LARGO PLAZO</t>
  </si>
  <si>
    <t>INSTRUMENTOS DERIVADOS CON FINES DE COBERTURA DE OPERACIONES DE CRÉDITO PÚBLICO</t>
  </si>
  <si>
    <t>INSTRUMENTOS DERIVADOS CON FINES DE COBERTURA DE OPERACIONES DE FINANCIAMIENTO</t>
  </si>
  <si>
    <t>CUENTAS POR PAGAR</t>
  </si>
  <si>
    <t>ADQUISICIÓN DE BIENES Y SERVICIOS NACIONALES</t>
  </si>
  <si>
    <t>TRANSFERENCIAS POR PAGAR</t>
  </si>
  <si>
    <t>INTERESES POR PAGAR</t>
  </si>
  <si>
    <t>COMISIONES POR PAGAR</t>
  </si>
  <si>
    <t>DESCUENTOS DE NÓMINA</t>
  </si>
  <si>
    <t>SUBSIDIOS ASIGNADOS</t>
  </si>
  <si>
    <t>RETENCIÓN EN LA FUENTE E IMPUESTO DE TIMBRE</t>
  </si>
  <si>
    <t>IMPUESTOS, CONTRIBUCIONES Y TASAS</t>
  </si>
  <si>
    <t>IMPUESTO AL VALOR AGREGADO - IVA</t>
  </si>
  <si>
    <t>AVANCES Y ANTICIPOS RECIBIDOS</t>
  </si>
  <si>
    <t>RECURSOS RECIBIDOS EN ADMINISTRACIÓN</t>
  </si>
  <si>
    <t>DEPÓSITOS RECIBIDOS EN GARANTÍA</t>
  </si>
  <si>
    <t>CRÉDITOS JUDICIALES</t>
  </si>
  <si>
    <t>ADMINISTRACIÓN Y PRESTACIÓN DE SERVICIOS DE SALUD</t>
  </si>
  <si>
    <t>OTRAS CUENTAS POR PAGAR</t>
  </si>
  <si>
    <t>BENEFICIOS A LOS EMPLEADOS</t>
  </si>
  <si>
    <t>BENEFICIOS A LOS EMPLEADOS A CORTO PLAZO</t>
  </si>
  <si>
    <t>BENEFICIOS A LOS EMPLEADOS A LARGO PLAZO</t>
  </si>
  <si>
    <t>OPERACIONES CON INSTRUMENTOS DERIVADOS</t>
  </si>
  <si>
    <t>BONOS PENSIONALES</t>
  </si>
  <si>
    <t>PROVISIONES</t>
  </si>
  <si>
    <t>LITIGIOS Y DEMANDAS</t>
  </si>
  <si>
    <t>PROVISIÓN PARA OBLIGACIONES FISCALES</t>
  </si>
  <si>
    <t>GARANTÍAS</t>
  </si>
  <si>
    <t>PROVISIONES DIVERSAS</t>
  </si>
  <si>
    <t>OTROS PASIVOS</t>
  </si>
  <si>
    <t>RECAUDOS A FAVOR DE TERCEROS</t>
  </si>
  <si>
    <t>INGRESOS RECIBIDOS POR ANTICIPADO</t>
  </si>
  <si>
    <t>PATRIMONIO</t>
  </si>
  <si>
    <t>CAPITAL FISCAL</t>
  </si>
  <si>
    <t>RESULTADOS DE EJERCICIOS ANTERIORES</t>
  </si>
  <si>
    <t>RESULTADO DEL EJERCICIO</t>
  </si>
  <si>
    <t>SUPERÁVIT POR EL MÉTODO DE PARTICIPACIÓN PATRIMONIAL</t>
  </si>
  <si>
    <t>SUPERÁVIT POR DONACIÓN</t>
  </si>
  <si>
    <t>RESERVAS PROBADAS DE RECURSOS NATURALES NO RENOVABLES</t>
  </si>
  <si>
    <t>IMPACTOS POR LA TRANSICIÓN AL NUEVO MARCO DE REGULACIÓN</t>
  </si>
  <si>
    <t>CUENTAS DE ORDEN DEUDORAS</t>
  </si>
  <si>
    <t>DEUDORAS DE CONTROL</t>
  </si>
  <si>
    <t>DEUDORAS POR CONTRA (CR)</t>
  </si>
  <si>
    <t>CUENTAS DE ORDEN ACREEDORAS</t>
  </si>
  <si>
    <t>ACREEDORAS DE CONTROL</t>
  </si>
  <si>
    <t>ACREEDORAS POR CONTRA (DB)</t>
  </si>
  <si>
    <t>SERVICIOS DE DOCUMENTACIÓN E IDENTIFICACIÓN</t>
  </si>
  <si>
    <t>OTROS SERVICIOS</t>
  </si>
  <si>
    <t>SERVICIOS EDUCATIVOS</t>
  </si>
  <si>
    <t>GASTOS DIVERSOS</t>
  </si>
  <si>
    <t>FINANCIEROS</t>
  </si>
  <si>
    <t>AJUSTE POR DIFERENCIA EN CAMBIO</t>
  </si>
  <si>
    <t>COMISIONES</t>
  </si>
  <si>
    <t>OTROS GASTOS</t>
  </si>
  <si>
    <t>OPERACIONES SIN FLUJO DE EFECTIVO</t>
  </si>
  <si>
    <t>OPERACIONES DE ENLACE</t>
  </si>
  <si>
    <t>FONDOS ENTREGADOS</t>
  </si>
  <si>
    <t>OPERACIONES INTERINSTITUCIONALES</t>
  </si>
  <si>
    <t>MEDIO AMBIENTE</t>
  </si>
  <si>
    <t>DESARROLLO COMUNITARIO Y BIENESTAR SOCIAL</t>
  </si>
  <si>
    <t>CULTURA</t>
  </si>
  <si>
    <t>VIVIENDA</t>
  </si>
  <si>
    <t>SALUD</t>
  </si>
  <si>
    <t>PROVISIÓN LITIGIOS Y DEMANDAS</t>
  </si>
  <si>
    <t>DEPRECIACIÓN DE PROPIEDADES, PLANTA Y EQUIPO</t>
  </si>
  <si>
    <t>DETERIORO DE PROPIEDADES, PLANTA Y EQUIPO</t>
  </si>
  <si>
    <t>DETERIORO DE CUENTAS POR COBRAR</t>
  </si>
  <si>
    <t>DETERIORO, DEPRECIACIONES, AMORTIZACIONES Y PROVISIONES</t>
  </si>
  <si>
    <t>GASTOS DE PERSONAL DIVERSOS</t>
  </si>
  <si>
    <t>GENERALES</t>
  </si>
  <si>
    <t>PRESTACIONES SOCIALES</t>
  </si>
  <si>
    <t>CONTRIBUCIONES EFECTIVAS</t>
  </si>
  <si>
    <t>CONTRIBUCIONES IMPUTADAS</t>
  </si>
  <si>
    <t>SUELDOS Y SALARIOS</t>
  </si>
  <si>
    <t>DE VENTAS</t>
  </si>
  <si>
    <t>DE ADMINISTRACIÓN Y OPERACIÓN</t>
  </si>
  <si>
    <t>GASTOS</t>
  </si>
  <si>
    <t>GANANCIAS POR ACTUALIZACIÓN DE INVENTARIOS</t>
  </si>
  <si>
    <t>INGRESOS DIVERSOS</t>
  </si>
  <si>
    <t>OTROS INGRESOS</t>
  </si>
  <si>
    <t>FONDOS RECIBIDOS</t>
  </si>
  <si>
    <t>DEVOLUCIONES, REBAJAS Y DESCUENTOS EN VENTA DE SERVICIOS (DB)</t>
  </si>
  <si>
    <t>VENTA DE SERVICIOS</t>
  </si>
  <si>
    <t>DEVOLUCIONES Y DESCUENTOS (DB)</t>
  </si>
  <si>
    <t>NO TRIBUTARIOS</t>
  </si>
  <si>
    <t>TRIBUTARIOS</t>
  </si>
  <si>
    <t>INGRESOS FISCALES</t>
  </si>
  <si>
    <t>(Cifras en Pesos)</t>
  </si>
  <si>
    <t>31/12/2013</t>
  </si>
  <si>
    <t>CORRIENTE</t>
  </si>
  <si>
    <t>OPERACIONES DE CRÉDITO PÚBLICO Y FINANCIAMIENTO CON BANCA CENTRAL</t>
  </si>
  <si>
    <t>ADMINISTRACION DE LIQUIDEZ</t>
  </si>
  <si>
    <t xml:space="preserve">INVERSIONES </t>
  </si>
  <si>
    <t xml:space="preserve">OPERACIONES DE FINANCIAMIENTO E INSTRUMENTOS DERIVADOS </t>
  </si>
  <si>
    <t>OPERACIONES DE FINANCIAMIENTO INTERNAS DE  CORTO PLAZO</t>
  </si>
  <si>
    <t>OPERACIONES DE FINANCIAMIENTO EXTERNAS DE  CORTO PLAZO</t>
  </si>
  <si>
    <t xml:space="preserve">INVERSIONES ADMINISTRACIÓN DE LIQUIDEZ EN INSTRUMENTOS DERIVADOS </t>
  </si>
  <si>
    <t>OPERACIONES DE FINANCIAMIENTO EXTERNAS DE  LARGO PLAZO</t>
  </si>
  <si>
    <t>INVERSIONES PATRIMONIALES EN ENTIDADES EN LIQUIDACIÓN</t>
  </si>
  <si>
    <t>RENTAS POR COBRAR</t>
  </si>
  <si>
    <t>VIGENCIAS ANTERIORES</t>
  </si>
  <si>
    <t>ADQUISICION DE BIENES Y SERVICIOS  DEL EXTERIOR</t>
  </si>
  <si>
    <t>DEUDORES</t>
  </si>
  <si>
    <t>SERVICIOS PUBLICOS</t>
  </si>
  <si>
    <t xml:space="preserve">PRÉSTAMOS CONCEDIDOS </t>
  </si>
  <si>
    <t>OTROS BONOS Y TÍTULOS EMITIDOS</t>
  </si>
  <si>
    <t>CUOTAS PARTES DE BONOS  Y TÍTULOS PENSIONALES</t>
  </si>
  <si>
    <t>PROVISION PARA DEUDORES (CR)</t>
  </si>
  <si>
    <t xml:space="preserve">BIENES Y SERVICIOS PAGADOS POR ANTICIPADO </t>
  </si>
  <si>
    <t>PROVISIONES PARA PROTECCION DE BIENES ENTREGADOS A TERCEROS (CR)</t>
  </si>
  <si>
    <t xml:space="preserve">DERECHOS EN FIDEICOMISO </t>
  </si>
  <si>
    <t xml:space="preserve">CRÉDITOS DIFERIDOS </t>
  </si>
  <si>
    <t>ANTICIPO DE IMPUESTOS</t>
  </si>
  <si>
    <t>NO CORRIENTE</t>
  </si>
  <si>
    <t>INTANGIBLES</t>
  </si>
  <si>
    <t>AMORTIZACIÓN ACUMULADA DE INTANGIBLES (CR)</t>
  </si>
  <si>
    <t>PROVISIÓN PARA PROTECCIÓN DE INVERSIONES (CR)</t>
  </si>
  <si>
    <t>SEMOVIENTES</t>
  </si>
  <si>
    <t>TOTAL PASIVO</t>
  </si>
  <si>
    <t>HACIENDA PÚBLICA</t>
  </si>
  <si>
    <t>BIENES DE BENEFICIO Y USO PÚBLICO E HISTÓRICOS Y CULTURALES EN CONSTRUCCIÓN</t>
  </si>
  <si>
    <t xml:space="preserve">BIENES DE BENEFICIO Y  USO PÚBLICO EN CONSTRUCCIÓN-CONCESIONES </t>
  </si>
  <si>
    <t>BIENES DE BENEFICIO Y USO PÚBLICO EN SERVICIO</t>
  </si>
  <si>
    <t xml:space="preserve">BIENES DE BENEFICIO Y USO PÚBLICO EN SERVICIO-CONCESIONES </t>
  </si>
  <si>
    <t xml:space="preserve"> </t>
  </si>
  <si>
    <t xml:space="preserve">BIENES HISTÓRICOS Y CULTURALES </t>
  </si>
  <si>
    <t>BIENES DE BENEFICIO Y USO PÚBLICO E HISTÓRICOS Y CULTURALES  ENTREGADOS EN ADMINISTRACIÓN</t>
  </si>
  <si>
    <t>TOTAL PATRIMONIO</t>
  </si>
  <si>
    <t>TOTAL ACTIVO</t>
  </si>
  <si>
    <t>TOTAL PASIVO + PATRIMONIO</t>
  </si>
  <si>
    <t>DERECHOS CONTINGENTES</t>
  </si>
  <si>
    <t>RESPONSABILIDADES CONTINGENTES</t>
  </si>
  <si>
    <t>CARLOS DANILO GARZON BELLO</t>
  </si>
  <si>
    <t>Subdirectora de Gestion Corporativa</t>
  </si>
  <si>
    <t>Contador T.P. 27.917-T</t>
  </si>
  <si>
    <t>INGRESOS OPERACIONALES</t>
  </si>
  <si>
    <t>TRANSFERENCIAS</t>
  </si>
  <si>
    <t xml:space="preserve">OTRAS TRANSFERENCIAS </t>
  </si>
  <si>
    <t>48</t>
  </si>
  <si>
    <t>4806</t>
  </si>
  <si>
    <t>COSTO DE VENTAS Y OPERACIÓN</t>
  </si>
  <si>
    <t>COSTO DE VENTAS DE  SERVICIOS</t>
  </si>
  <si>
    <t>PROVISIÓN PARA PROTECCIÓN DE INVERSIONES</t>
  </si>
  <si>
    <t>PROVISION PARA DEUDORES</t>
  </si>
  <si>
    <t>PROVISIÓN PARA PROTECCIÓN DE PROPIEDADES, PLANTA Y EQUIPO</t>
  </si>
  <si>
    <t>PROVISION PARA PROTECCION DE BIENES ENTREGADOS A TERCEROS</t>
  </si>
  <si>
    <t>AMORTIZACIÓN DE BIENES ENTREGADOS A TERCEROS</t>
  </si>
  <si>
    <t>TRANSFERENCIAS AL SECTOR PRIVADO</t>
  </si>
  <si>
    <t>GASTO PUBLICO SOCIAL</t>
  </si>
  <si>
    <t xml:space="preserve">EDUCACION </t>
  </si>
  <si>
    <t>AGUA POTABLE Y SANEAMIENTO BASICO</t>
  </si>
  <si>
    <t>RECREACION Y DEPORTE</t>
  </si>
  <si>
    <t>SUBSIDIOS ASIFNADOS</t>
  </si>
  <si>
    <t xml:space="preserve">OPERACIONES DE ENLACE </t>
  </si>
  <si>
    <t xml:space="preserve">FINANCIEROS </t>
  </si>
  <si>
    <t>EXCEDENTE (DEFICIT) OPERACIONAL</t>
  </si>
  <si>
    <t>INGRESOS NO OPERACIONALES</t>
  </si>
  <si>
    <t>4808</t>
  </si>
  <si>
    <t>EXCEDENTE O DÉFICIT NO OPERACIONAL</t>
  </si>
  <si>
    <t>EXCEDENTE O DÉFICIT DE ACTIVIDADES ORDINARIAS</t>
  </si>
  <si>
    <t>PARTIDAS EXTRAORDINARIAS</t>
  </si>
  <si>
    <t>4810</t>
  </si>
  <si>
    <t>INGRESOS EXTRAORDINARIOS</t>
  </si>
  <si>
    <t>EXCEDENTE(DEFICIT) DEL EJERCICIO</t>
  </si>
  <si>
    <t>Subdirectra de Gestion Corporativa</t>
  </si>
  <si>
    <t>Contador T.P.27.917.-T</t>
  </si>
  <si>
    <t>1514</t>
  </si>
  <si>
    <t>DEPRECIACIÓN ACUMULADA DE PROPIEDADES, PLANTA Y EQUIPO (CR</t>
  </si>
  <si>
    <t>DETERIORO ACUMULADO DE PROPIEDADES, PLANTA Y EQUIPO (CR</t>
  </si>
  <si>
    <t>DEPRECIACIÓN ACUMULADA DE BIENES DE USO PÚBLICO (CR</t>
  </si>
  <si>
    <t>PROVISIÓN PASIVO PENSIONAL CONMUTADO PARCIALMENTE</t>
  </si>
  <si>
    <t>AGOTAMIENTO DE LAS RESERVAS PROBADAS DE LOS RECURSOS NATURALES NO RENOVABLES (Db</t>
  </si>
  <si>
    <t>PÉRDIDAS POR LA APLICACIÓN DEL MÉTODO DE PARTICIPACIÓN PATRIMONIAL DE INVERSIONES EN CONTROLADAS</t>
  </si>
  <si>
    <t>ESTADO DE RESULTADOS</t>
  </si>
  <si>
    <t>Director</t>
  </si>
  <si>
    <t xml:space="preserve">Director </t>
  </si>
  <si>
    <t>ESTADO DE LA SITUACIÓN FINANCIERA</t>
  </si>
  <si>
    <t>PEDRO ANDRES MANOSALVA</t>
  </si>
  <si>
    <t>GLORIA VERONICA ZAMBRANO</t>
  </si>
  <si>
    <t>A AGOSTO 31 DE 2019</t>
  </si>
  <si>
    <t>DEL 01 DE  ENERO AL 31  DE  AGOSTO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</si>
</sst>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1]_-;\-* #,##0.00\ [$€-1]_-;_-* &quot;-&quot;??\ [$€-1]_-"/>
    <numFmt numFmtId="165" formatCode="[$-C0A]d\-mmm\-yyyy;@"/>
    <numFmt numFmtId="166" formatCode="dd\-mm\-yy;@"/>
  </numFmts>
  <fonts count="4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color indexed="39"/>
      <name val="Arial"/>
      <family val="2"/>
    </font>
    <font>
      <b/>
      <sz val="18"/>
      <color indexed="8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8"/>
      <color indexed="12"/>
      <name val="Arial"/>
      <family val="2"/>
    </font>
    <font>
      <sz val="16"/>
      <color indexed="8"/>
      <name val="Arial"/>
      <family val="2"/>
    </font>
    <font>
      <b/>
      <sz val="11"/>
      <color indexed="8"/>
      <name val="Arial"/>
      <family val="2"/>
    </font>
    <font>
      <sz val="14"/>
      <color indexed="10"/>
      <name val="Arial"/>
      <family val="2"/>
    </font>
    <font>
      <sz val="14"/>
      <color indexed="39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8"/>
      <color indexed="10"/>
      <name val="Arial"/>
      <family val="2"/>
    </font>
    <font>
      <sz val="2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6"/>
      <color indexed="10"/>
      <name val="Arial"/>
      <family val="2"/>
    </font>
    <font>
      <b/>
      <sz val="18"/>
      <color indexed="10"/>
      <name val="Arial"/>
      <family val="2"/>
    </font>
    <font>
      <sz val="18"/>
      <color indexed="39"/>
      <name val="Arial"/>
      <family val="2"/>
    </font>
    <font>
      <b/>
      <sz val="20"/>
      <color indexed="39"/>
      <name val="Arial"/>
      <family val="2"/>
    </font>
    <font>
      <b/>
      <sz val="24"/>
      <name val="Arial"/>
      <family val="2"/>
    </font>
    <font>
      <b/>
      <sz val="11"/>
      <name val="Arial"/>
      <family val="2"/>
    </font>
    <font>
      <b/>
      <sz val="14"/>
      <color indexed="39"/>
      <name val="Arial"/>
      <family val="2"/>
    </font>
    <font>
      <b/>
      <sz val="22"/>
      <name val="Arial"/>
      <family val="2"/>
    </font>
    <font>
      <b/>
      <sz val="16"/>
      <color indexed="39"/>
      <name val="Arial"/>
      <family val="2"/>
    </font>
    <font>
      <sz val="16"/>
      <color indexed="39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rgb="FFFFFF00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4" tint="0.79998168889431442"/>
        <bgColor indexed="9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2" fillId="0" borderId="0"/>
    <xf numFmtId="0" fontId="44" fillId="0" borderId="0"/>
    <xf numFmtId="0" fontId="2" fillId="0" borderId="0"/>
    <xf numFmtId="0" fontId="2" fillId="0" borderId="0"/>
  </cellStyleXfs>
  <cellXfs count="216">
    <xf numFmtId="0" fontId="0" fillId="0" borderId="0" xfId="0"/>
    <xf numFmtId="0" fontId="5" fillId="3" borderId="1" xfId="3" applyFont="1" applyFill="1" applyBorder="1" applyAlignment="1">
      <alignment horizontal="centerContinuous"/>
    </xf>
    <xf numFmtId="0" fontId="2" fillId="3" borderId="2" xfId="3" applyFill="1" applyBorder="1" applyAlignment="1">
      <alignment horizontal="centerContinuous"/>
    </xf>
    <xf numFmtId="0" fontId="2" fillId="3" borderId="2" xfId="3" applyFill="1" applyBorder="1" applyAlignment="1" applyProtection="1">
      <alignment horizontal="centerContinuous"/>
    </xf>
    <xf numFmtId="0" fontId="2" fillId="4" borderId="0" xfId="3" applyFill="1" applyBorder="1"/>
    <xf numFmtId="0" fontId="6" fillId="3" borderId="3" xfId="3" applyFont="1" applyFill="1" applyBorder="1" applyAlignment="1">
      <alignment horizontal="centerContinuous"/>
    </xf>
    <xf numFmtId="0" fontId="6" fillId="3" borderId="0" xfId="3" applyFont="1" applyFill="1" applyBorder="1" applyAlignment="1">
      <alignment horizontal="centerContinuous"/>
    </xf>
    <xf numFmtId="0" fontId="6" fillId="3" borderId="0" xfId="3" applyFont="1" applyFill="1" applyBorder="1" applyAlignment="1" applyProtection="1">
      <alignment horizontal="centerContinuous"/>
    </xf>
    <xf numFmtId="0" fontId="7" fillId="4" borderId="0" xfId="3" applyFont="1" applyFill="1" applyBorder="1"/>
    <xf numFmtId="0" fontId="6" fillId="3" borderId="3" xfId="3" applyFont="1" applyFill="1" applyBorder="1" applyAlignment="1" applyProtection="1">
      <alignment horizontal="centerContinuous"/>
      <protection locked="0"/>
    </xf>
    <xf numFmtId="164" fontId="6" fillId="3" borderId="0" xfId="3" applyNumberFormat="1" applyFont="1" applyFill="1" applyBorder="1" applyAlignment="1">
      <alignment horizontal="centerContinuous"/>
    </xf>
    <xf numFmtId="0" fontId="8" fillId="3" borderId="3" xfId="3" applyFont="1" applyFill="1" applyBorder="1" applyAlignment="1">
      <alignment horizontal="centerContinuous"/>
    </xf>
    <xf numFmtId="0" fontId="8" fillId="3" borderId="0" xfId="3" applyFont="1" applyFill="1" applyBorder="1" applyAlignment="1">
      <alignment horizontal="centerContinuous"/>
    </xf>
    <xf numFmtId="0" fontId="8" fillId="3" borderId="0" xfId="3" applyFont="1" applyFill="1" applyBorder="1" applyAlignment="1" applyProtection="1">
      <alignment horizontal="centerContinuous"/>
    </xf>
    <xf numFmtId="0" fontId="9" fillId="4" borderId="0" xfId="3" applyFont="1" applyFill="1" applyBorder="1"/>
    <xf numFmtId="0" fontId="5" fillId="3" borderId="4" xfId="3" applyFont="1" applyFill="1" applyBorder="1" applyAlignment="1">
      <alignment horizontal="centerContinuous"/>
    </xf>
    <xf numFmtId="0" fontId="2" fillId="3" borderId="5" xfId="3" applyFill="1" applyBorder="1" applyAlignment="1">
      <alignment horizontal="centerContinuous"/>
    </xf>
    <xf numFmtId="0" fontId="2" fillId="3" borderId="5" xfId="3" applyFill="1" applyBorder="1" applyAlignment="1" applyProtection="1">
      <alignment horizontal="centerContinuous"/>
    </xf>
    <xf numFmtId="0" fontId="10" fillId="5" borderId="0" xfId="3" applyFont="1" applyFill="1" applyAlignment="1">
      <alignment horizontal="left"/>
    </xf>
    <xf numFmtId="0" fontId="2" fillId="5" borderId="0" xfId="3" applyFill="1"/>
    <xf numFmtId="0" fontId="11" fillId="5" borderId="0" xfId="3" applyFont="1" applyFill="1" applyBorder="1" applyAlignment="1" applyProtection="1">
      <alignment horizontal="center"/>
    </xf>
    <xf numFmtId="0" fontId="2" fillId="5" borderId="0" xfId="3" applyFill="1" applyBorder="1"/>
    <xf numFmtId="0" fontId="11" fillId="5" borderId="0" xfId="3" applyFont="1" applyFill="1" applyBorder="1" applyAlignment="1">
      <alignment horizontal="center"/>
    </xf>
    <xf numFmtId="0" fontId="8" fillId="5" borderId="0" xfId="3" applyFont="1" applyFill="1" applyAlignment="1">
      <alignment horizontal="left"/>
    </xf>
    <xf numFmtId="0" fontId="9" fillId="5" borderId="0" xfId="3" applyFont="1" applyFill="1"/>
    <xf numFmtId="49" fontId="12" fillId="2" borderId="0" xfId="3" applyNumberFormat="1" applyFont="1" applyFill="1" applyAlignment="1" applyProtection="1">
      <alignment horizontal="center"/>
    </xf>
    <xf numFmtId="49" fontId="13" fillId="5" borderId="0" xfId="3" applyNumberFormat="1" applyFont="1" applyFill="1" applyBorder="1" applyAlignment="1" applyProtection="1">
      <alignment horizontal="center"/>
      <protection locked="0"/>
    </xf>
    <xf numFmtId="165" fontId="13" fillId="5" borderId="0" xfId="3" applyNumberFormat="1" applyFont="1" applyFill="1" applyBorder="1" applyAlignment="1" applyProtection="1">
      <alignment horizontal="center"/>
      <protection locked="0"/>
    </xf>
    <xf numFmtId="0" fontId="9" fillId="5" borderId="0" xfId="3" applyFont="1" applyFill="1" applyBorder="1" applyProtection="1"/>
    <xf numFmtId="165" fontId="13" fillId="5" borderId="0" xfId="3" applyNumberFormat="1" applyFont="1" applyFill="1" applyBorder="1" applyAlignment="1" applyProtection="1">
      <alignment horizontal="center"/>
    </xf>
    <xf numFmtId="0" fontId="9" fillId="5" borderId="0" xfId="3" applyFont="1" applyFill="1" applyBorder="1"/>
    <xf numFmtId="1" fontId="13" fillId="5" borderId="0" xfId="3" applyNumberFormat="1" applyFont="1" applyFill="1" applyBorder="1" applyAlignment="1">
      <alignment horizontal="left"/>
    </xf>
    <xf numFmtId="0" fontId="13" fillId="5" borderId="0" xfId="3" applyFont="1" applyFill="1" applyBorder="1" applyAlignment="1">
      <alignment horizontal="left"/>
    </xf>
    <xf numFmtId="3" fontId="9" fillId="5" borderId="0" xfId="3" applyNumberFormat="1" applyFont="1" applyFill="1" applyBorder="1" applyAlignment="1" applyProtection="1">
      <alignment horizontal="right"/>
    </xf>
    <xf numFmtId="3" fontId="9" fillId="5" borderId="0" xfId="3" applyNumberFormat="1" applyFont="1" applyFill="1" applyBorder="1" applyAlignment="1">
      <alignment horizontal="right"/>
    </xf>
    <xf numFmtId="0" fontId="9" fillId="6" borderId="0" xfId="3" applyFont="1" applyFill="1" applyBorder="1" applyAlignment="1">
      <alignment horizontal="right"/>
    </xf>
    <xf numFmtId="1" fontId="9" fillId="5" borderId="0" xfId="3" applyNumberFormat="1" applyFont="1" applyFill="1" applyBorder="1" applyAlignment="1">
      <alignment horizontal="left"/>
    </xf>
    <xf numFmtId="3" fontId="14" fillId="5" borderId="6" xfId="3" applyNumberFormat="1" applyFont="1" applyFill="1" applyBorder="1" applyProtection="1"/>
    <xf numFmtId="3" fontId="14" fillId="5" borderId="0" xfId="3" applyNumberFormat="1" applyFont="1" applyFill="1" applyBorder="1" applyProtection="1"/>
    <xf numFmtId="3" fontId="14" fillId="5" borderId="6" xfId="3" applyNumberFormat="1" applyFont="1" applyFill="1" applyBorder="1"/>
    <xf numFmtId="0" fontId="13" fillId="6" borderId="0" xfId="3" applyFont="1" applyFill="1" applyBorder="1" applyAlignment="1">
      <alignment horizontal="right"/>
    </xf>
    <xf numFmtId="1" fontId="15" fillId="5" borderId="0" xfId="3" applyNumberFormat="1" applyFont="1" applyFill="1" applyBorder="1" applyAlignment="1">
      <alignment horizontal="left"/>
    </xf>
    <xf numFmtId="0" fontId="16" fillId="5" borderId="0" xfId="3" applyFont="1" applyFill="1" applyBorder="1" applyAlignment="1">
      <alignment horizontal="left"/>
    </xf>
    <xf numFmtId="3" fontId="2" fillId="5" borderId="0" xfId="3" applyNumberFormat="1" applyFill="1" applyBorder="1" applyAlignment="1" applyProtection="1">
      <alignment horizontal="right"/>
    </xf>
    <xf numFmtId="3" fontId="2" fillId="5" borderId="0" xfId="3" applyNumberFormat="1" applyFill="1" applyBorder="1" applyAlignment="1">
      <alignment horizontal="right"/>
    </xf>
    <xf numFmtId="0" fontId="2" fillId="6" borderId="0" xfId="3" applyFill="1" applyBorder="1" applyAlignment="1">
      <alignment horizontal="right"/>
    </xf>
    <xf numFmtId="0" fontId="17" fillId="5" borderId="0" xfId="3" applyFont="1" applyFill="1" applyBorder="1" applyAlignment="1">
      <alignment horizontal="left"/>
    </xf>
    <xf numFmtId="49" fontId="18" fillId="2" borderId="0" xfId="4" applyNumberFormat="1" applyFont="1" applyFill="1" applyAlignment="1" applyProtection="1">
      <alignment horizontal="center"/>
      <protection locked="0"/>
    </xf>
    <xf numFmtId="3" fontId="17" fillId="5" borderId="6" xfId="3" applyNumberFormat="1" applyFont="1" applyFill="1" applyBorder="1" applyProtection="1"/>
    <xf numFmtId="3" fontId="17" fillId="5" borderId="0" xfId="3" applyNumberFormat="1" applyFont="1" applyFill="1" applyBorder="1" applyProtection="1"/>
    <xf numFmtId="0" fontId="17" fillId="5" borderId="0" xfId="3" applyFont="1" applyFill="1" applyBorder="1" applyAlignment="1" applyProtection="1">
      <alignment horizontal="left"/>
      <protection locked="0"/>
    </xf>
    <xf numFmtId="3" fontId="17" fillId="5" borderId="6" xfId="3" applyNumberFormat="1" applyFont="1" applyFill="1" applyBorder="1"/>
    <xf numFmtId="0" fontId="19" fillId="4" borderId="0" xfId="3" applyFont="1" applyFill="1" applyBorder="1"/>
    <xf numFmtId="0" fontId="15" fillId="5" borderId="0" xfId="3" applyFont="1" applyFill="1" applyBorder="1" applyAlignment="1">
      <alignment horizontal="left"/>
    </xf>
    <xf numFmtId="0" fontId="15" fillId="5" borderId="0" xfId="3" applyFont="1" applyFill="1" applyBorder="1" applyAlignment="1" applyProtection="1">
      <alignment horizontal="left"/>
      <protection locked="0"/>
    </xf>
    <xf numFmtId="3" fontId="15" fillId="5" borderId="0" xfId="3" applyNumberFormat="1" applyFont="1" applyFill="1" applyBorder="1"/>
    <xf numFmtId="0" fontId="15" fillId="4" borderId="0" xfId="3" applyFont="1" applyFill="1" applyBorder="1"/>
    <xf numFmtId="3" fontId="15" fillId="5" borderId="0" xfId="3" applyNumberFormat="1" applyFont="1" applyFill="1" applyBorder="1" applyProtection="1"/>
    <xf numFmtId="0" fontId="16" fillId="4" borderId="0" xfId="3" applyFont="1" applyFill="1" applyBorder="1"/>
    <xf numFmtId="0" fontId="1" fillId="4" borderId="0" xfId="3" applyFont="1" applyFill="1" applyBorder="1"/>
    <xf numFmtId="0" fontId="20" fillId="4" borderId="0" xfId="3" applyFont="1" applyFill="1" applyBorder="1"/>
    <xf numFmtId="0" fontId="21" fillId="5" borderId="0" xfId="3" applyFont="1" applyFill="1" applyBorder="1" applyAlignment="1">
      <alignment horizontal="left"/>
    </xf>
    <xf numFmtId="0" fontId="2" fillId="4" borderId="0" xfId="3" applyFill="1" applyBorder="1" applyProtection="1">
      <protection locked="0"/>
    </xf>
    <xf numFmtId="0" fontId="2" fillId="4" borderId="0" xfId="3" applyFill="1" applyBorder="1" applyProtection="1"/>
    <xf numFmtId="0" fontId="2" fillId="4" borderId="0" xfId="3" applyFill="1" applyAlignment="1">
      <alignment horizontal="left"/>
    </xf>
    <xf numFmtId="0" fontId="2" fillId="4" borderId="0" xfId="3" applyFill="1"/>
    <xf numFmtId="0" fontId="2" fillId="5" borderId="0" xfId="3" applyFill="1" applyProtection="1">
      <protection locked="0"/>
    </xf>
    <xf numFmtId="3" fontId="2" fillId="5" borderId="0" xfId="3" applyNumberFormat="1" applyFill="1" applyProtection="1"/>
    <xf numFmtId="0" fontId="2" fillId="4" borderId="0" xfId="3" applyFill="1" applyProtection="1">
      <protection locked="0"/>
    </xf>
    <xf numFmtId="0" fontId="1" fillId="4" borderId="0" xfId="3" applyFont="1" applyFill="1" applyBorder="1" applyProtection="1">
      <protection locked="0"/>
    </xf>
    <xf numFmtId="3" fontId="2" fillId="5" borderId="0" xfId="3" applyNumberFormat="1" applyFill="1"/>
    <xf numFmtId="49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 applyProtection="1">
      <alignment horizontal="left"/>
      <protection locked="0"/>
    </xf>
    <xf numFmtId="0" fontId="20" fillId="4" borderId="0" xfId="3" applyFont="1" applyFill="1" applyBorder="1" applyProtection="1">
      <protection locked="0"/>
    </xf>
    <xf numFmtId="0" fontId="15" fillId="4" borderId="0" xfId="3" applyFont="1" applyFill="1" applyBorder="1" applyProtection="1">
      <protection locked="0"/>
    </xf>
    <xf numFmtId="3" fontId="15" fillId="4" borderId="0" xfId="3" applyNumberFormat="1" applyFont="1" applyFill="1" applyBorder="1"/>
    <xf numFmtId="3" fontId="15" fillId="5" borderId="0" xfId="3" applyNumberFormat="1" applyFont="1" applyFill="1" applyBorder="1" applyProtection="1">
      <protection locked="0"/>
    </xf>
    <xf numFmtId="0" fontId="13" fillId="5" borderId="0" xfId="3" applyFont="1" applyFill="1"/>
    <xf numFmtId="0" fontId="13" fillId="5" borderId="0" xfId="3" applyFont="1" applyFill="1" applyBorder="1" applyAlignment="1" applyProtection="1">
      <alignment horizontal="left"/>
      <protection locked="0"/>
    </xf>
    <xf numFmtId="0" fontId="22" fillId="5" borderId="0" xfId="3" applyFont="1" applyFill="1" applyBorder="1" applyAlignment="1">
      <alignment horizontal="left"/>
    </xf>
    <xf numFmtId="0" fontId="22" fillId="5" borderId="0" xfId="3" applyFont="1" applyFill="1" applyBorder="1" applyAlignment="1" applyProtection="1">
      <alignment horizontal="left"/>
      <protection locked="0"/>
    </xf>
    <xf numFmtId="3" fontId="2" fillId="5" borderId="0" xfId="3" applyNumberFormat="1" applyFill="1" applyBorder="1"/>
    <xf numFmtId="0" fontId="16" fillId="5" borderId="0" xfId="3" applyFont="1" applyFill="1" applyBorder="1" applyAlignment="1" applyProtection="1">
      <alignment horizontal="left"/>
      <protection locked="0"/>
    </xf>
    <xf numFmtId="0" fontId="23" fillId="4" borderId="0" xfId="3" applyFont="1" applyFill="1" applyBorder="1"/>
    <xf numFmtId="0" fontId="14" fillId="4" borderId="0" xfId="3" applyFont="1" applyFill="1" applyBorder="1"/>
    <xf numFmtId="0" fontId="14" fillId="4" borderId="0" xfId="3" applyFont="1" applyFill="1" applyBorder="1" applyProtection="1">
      <protection locked="0"/>
    </xf>
    <xf numFmtId="0" fontId="2" fillId="4" borderId="0" xfId="3" applyFont="1" applyFill="1" applyBorder="1"/>
    <xf numFmtId="0" fontId="2" fillId="4" borderId="0" xfId="3" applyFont="1" applyFill="1" applyBorder="1" applyProtection="1">
      <protection locked="0"/>
    </xf>
    <xf numFmtId="0" fontId="24" fillId="4" borderId="0" xfId="3" applyFont="1" applyFill="1" applyBorder="1"/>
    <xf numFmtId="0" fontId="24" fillId="4" borderId="0" xfId="3" applyFont="1" applyFill="1" applyBorder="1" applyProtection="1">
      <protection locked="0"/>
    </xf>
    <xf numFmtId="0" fontId="13" fillId="5" borderId="0" xfId="3" applyFont="1" applyFill="1" applyBorder="1"/>
    <xf numFmtId="0" fontId="14" fillId="5" borderId="0" xfId="3" applyFont="1" applyFill="1" applyBorder="1" applyAlignment="1">
      <alignment horizontal="left"/>
    </xf>
    <xf numFmtId="0" fontId="14" fillId="5" borderId="0" xfId="3" applyFont="1" applyFill="1" applyBorder="1" applyAlignment="1" applyProtection="1">
      <alignment horizontal="left"/>
      <protection locked="0"/>
    </xf>
    <xf numFmtId="3" fontId="14" fillId="5" borderId="7" xfId="3" applyNumberFormat="1" applyFont="1" applyFill="1" applyBorder="1"/>
    <xf numFmtId="3" fontId="13" fillId="5" borderId="0" xfId="3" applyNumberFormat="1" applyFont="1" applyFill="1" applyBorder="1"/>
    <xf numFmtId="0" fontId="25" fillId="5" borderId="0" xfId="3" applyFont="1" applyFill="1" applyBorder="1" applyAlignment="1">
      <alignment horizontal="left"/>
    </xf>
    <xf numFmtId="0" fontId="25" fillId="5" borderId="0" xfId="3" applyFont="1" applyFill="1" applyBorder="1" applyAlignment="1" applyProtection="1">
      <alignment horizontal="left"/>
      <protection locked="0"/>
    </xf>
    <xf numFmtId="0" fontId="26" fillId="4" borderId="0" xfId="3" applyFont="1" applyFill="1" applyBorder="1"/>
    <xf numFmtId="0" fontId="26" fillId="4" borderId="0" xfId="3" applyFont="1" applyFill="1" applyBorder="1" applyProtection="1">
      <protection locked="0"/>
    </xf>
    <xf numFmtId="3" fontId="27" fillId="5" borderId="0" xfId="3" applyNumberFormat="1" applyFont="1" applyFill="1" applyBorder="1"/>
    <xf numFmtId="0" fontId="28" fillId="4" borderId="0" xfId="3" applyFont="1" applyFill="1" applyBorder="1"/>
    <xf numFmtId="0" fontId="28" fillId="4" borderId="0" xfId="3" applyFont="1" applyFill="1" applyBorder="1" applyProtection="1">
      <protection locked="0"/>
    </xf>
    <xf numFmtId="0" fontId="29" fillId="4" borderId="0" xfId="3" applyFont="1" applyFill="1" applyBorder="1"/>
    <xf numFmtId="0" fontId="29" fillId="4" borderId="0" xfId="3" applyFont="1" applyFill="1" applyBorder="1" applyProtection="1">
      <protection locked="0"/>
    </xf>
    <xf numFmtId="3" fontId="29" fillId="4" borderId="0" xfId="3" applyNumberFormat="1" applyFont="1" applyFill="1" applyBorder="1"/>
    <xf numFmtId="0" fontId="25" fillId="4" borderId="0" xfId="3" applyFont="1" applyFill="1" applyBorder="1"/>
    <xf numFmtId="0" fontId="30" fillId="4" borderId="0" xfId="3" applyFont="1" applyFill="1" applyBorder="1"/>
    <xf numFmtId="0" fontId="31" fillId="4" borderId="0" xfId="3" applyFont="1" applyFill="1" applyBorder="1"/>
    <xf numFmtId="0" fontId="32" fillId="4" borderId="0" xfId="3" applyFont="1" applyFill="1" applyBorder="1"/>
    <xf numFmtId="3" fontId="14" fillId="5" borderId="7" xfId="3" applyNumberFormat="1" applyFont="1" applyFill="1" applyBorder="1" applyProtection="1"/>
    <xf numFmtId="0" fontId="14" fillId="5" borderId="0" xfId="3" applyFont="1" applyFill="1" applyBorder="1"/>
    <xf numFmtId="0" fontId="33" fillId="4" borderId="0" xfId="3" applyFont="1" applyFill="1" applyBorder="1"/>
    <xf numFmtId="3" fontId="34" fillId="5" borderId="0" xfId="3" applyNumberFormat="1" applyFont="1" applyFill="1" applyBorder="1"/>
    <xf numFmtId="3" fontId="14" fillId="5" borderId="0" xfId="3" applyNumberFormat="1" applyFont="1" applyFill="1" applyBorder="1"/>
    <xf numFmtId="3" fontId="35" fillId="5" borderId="6" xfId="3" applyNumberFormat="1" applyFont="1" applyFill="1" applyBorder="1"/>
    <xf numFmtId="0" fontId="34" fillId="5" borderId="0" xfId="3" applyFont="1" applyFill="1" applyBorder="1" applyAlignment="1">
      <alignment horizontal="left"/>
    </xf>
    <xf numFmtId="0" fontId="34" fillId="5" borderId="0" xfId="3" applyFont="1" applyFill="1" applyBorder="1" applyAlignment="1" applyProtection="1">
      <alignment horizontal="left"/>
      <protection locked="0"/>
    </xf>
    <xf numFmtId="3" fontId="34" fillId="5" borderId="0" xfId="3" applyNumberFormat="1" applyFont="1" applyFill="1" applyBorder="1" applyProtection="1"/>
    <xf numFmtId="0" fontId="28" fillId="5" borderId="0" xfId="3" applyFont="1" applyFill="1" applyBorder="1" applyAlignment="1">
      <alignment horizontal="left"/>
    </xf>
    <xf numFmtId="0" fontId="28" fillId="5" borderId="0" xfId="3" applyFont="1" applyFill="1" applyBorder="1" applyAlignment="1" applyProtection="1">
      <alignment horizontal="left"/>
      <protection locked="0"/>
    </xf>
    <xf numFmtId="3" fontId="28" fillId="5" borderId="0" xfId="3" applyNumberFormat="1" applyFont="1" applyFill="1" applyBorder="1" applyProtection="1"/>
    <xf numFmtId="3" fontId="28" fillId="5" borderId="0" xfId="3" applyNumberFormat="1" applyFont="1" applyFill="1" applyBorder="1"/>
    <xf numFmtId="0" fontId="36" fillId="2" borderId="0" xfId="3" applyFont="1" applyFill="1" applyBorder="1" applyAlignment="1" applyProtection="1">
      <alignment horizontal="center"/>
      <protection locked="0"/>
    </xf>
    <xf numFmtId="3" fontId="28" fillId="5" borderId="0" xfId="3" applyNumberFormat="1" applyFont="1" applyFill="1" applyBorder="1" applyProtection="1">
      <protection locked="0"/>
    </xf>
    <xf numFmtId="3" fontId="13" fillId="5" borderId="0" xfId="3" applyNumberFormat="1" applyFont="1" applyFill="1" applyBorder="1" applyAlignment="1">
      <alignment horizontal="left"/>
    </xf>
    <xf numFmtId="3" fontId="19" fillId="5" borderId="0" xfId="3" applyNumberFormat="1" applyFont="1" applyFill="1" applyBorder="1" applyAlignment="1">
      <alignment horizontal="left"/>
    </xf>
    <xf numFmtId="3" fontId="13" fillId="2" borderId="0" xfId="3" applyNumberFormat="1" applyFont="1" applyFill="1" applyBorder="1" applyAlignment="1" applyProtection="1">
      <alignment horizontal="right"/>
      <protection locked="0"/>
    </xf>
    <xf numFmtId="0" fontId="7" fillId="2" borderId="0" xfId="3" applyFont="1" applyFill="1" applyBorder="1" applyAlignment="1" applyProtection="1">
      <alignment horizontal="centerContinuous"/>
      <protection locked="0"/>
    </xf>
    <xf numFmtId="0" fontId="37" fillId="4" borderId="0" xfId="3" applyFont="1" applyFill="1" applyBorder="1" applyAlignment="1" applyProtection="1">
      <alignment horizontal="left"/>
      <protection locked="0"/>
    </xf>
    <xf numFmtId="0" fontId="37" fillId="2" borderId="0" xfId="3" quotePrefix="1" applyFont="1" applyFill="1" applyBorder="1" applyAlignment="1" applyProtection="1">
      <alignment horizontal="left"/>
      <protection locked="0"/>
    </xf>
    <xf numFmtId="4" fontId="38" fillId="4" borderId="0" xfId="3" applyNumberFormat="1" applyFont="1" applyFill="1" applyBorder="1" applyProtection="1">
      <protection locked="0"/>
    </xf>
    <xf numFmtId="3" fontId="35" fillId="5" borderId="0" xfId="3" applyNumberFormat="1" applyFont="1" applyFill="1" applyBorder="1"/>
    <xf numFmtId="0" fontId="36" fillId="2" borderId="0" xfId="3" applyFont="1" applyFill="1" applyBorder="1" applyAlignment="1" applyProtection="1">
      <alignment horizontal="centerContinuous"/>
      <protection locked="0"/>
    </xf>
    <xf numFmtId="0" fontId="39" fillId="2" borderId="0" xfId="3" applyFont="1" applyFill="1" applyBorder="1" applyAlignment="1" applyProtection="1">
      <alignment horizontal="centerContinuous"/>
      <protection locked="0"/>
    </xf>
    <xf numFmtId="0" fontId="7" fillId="2" borderId="0" xfId="3" applyFont="1" applyFill="1" applyBorder="1" applyAlignment="1" applyProtection="1">
      <alignment horizontal="center"/>
      <protection locked="0"/>
    </xf>
    <xf numFmtId="0" fontId="19" fillId="4" borderId="0" xfId="3" applyFont="1" applyFill="1" applyBorder="1" applyProtection="1">
      <protection locked="0"/>
    </xf>
    <xf numFmtId="0" fontId="7" fillId="4" borderId="0" xfId="3" applyFont="1" applyFill="1" applyBorder="1" applyProtection="1">
      <protection locked="0"/>
    </xf>
    <xf numFmtId="0" fontId="39" fillId="2" borderId="0" xfId="3" applyFont="1" applyFill="1" applyBorder="1" applyAlignment="1" applyProtection="1">
      <alignment horizontal="center"/>
      <protection locked="0"/>
    </xf>
    <xf numFmtId="0" fontId="2" fillId="0" borderId="0" xfId="3" applyProtection="1">
      <protection locked="0"/>
    </xf>
    <xf numFmtId="0" fontId="2" fillId="0" borderId="0" xfId="3"/>
    <xf numFmtId="0" fontId="5" fillId="3" borderId="1" xfId="3" applyFont="1" applyFill="1" applyBorder="1" applyAlignment="1" applyProtection="1">
      <alignment horizontal="centerContinuous"/>
    </xf>
    <xf numFmtId="0" fontId="5" fillId="3" borderId="2" xfId="3" applyFont="1" applyFill="1" applyBorder="1" applyAlignment="1" applyProtection="1">
      <alignment horizontal="centerContinuous"/>
    </xf>
    <xf numFmtId="0" fontId="5" fillId="3" borderId="8" xfId="3" applyFont="1" applyFill="1" applyBorder="1" applyAlignment="1">
      <alignment horizontal="centerContinuous"/>
    </xf>
    <xf numFmtId="0" fontId="19" fillId="4" borderId="2" xfId="3" applyFont="1" applyFill="1" applyBorder="1"/>
    <xf numFmtId="0" fontId="6" fillId="3" borderId="3" xfId="3" applyFont="1" applyFill="1" applyBorder="1" applyAlignment="1" applyProtection="1">
      <alignment horizontal="centerContinuous"/>
    </xf>
    <xf numFmtId="0" fontId="6" fillId="3" borderId="9" xfId="3" applyFont="1" applyFill="1" applyBorder="1" applyAlignment="1">
      <alignment horizontal="centerContinuous"/>
    </xf>
    <xf numFmtId="0" fontId="8" fillId="3" borderId="3" xfId="3" applyFont="1" applyFill="1" applyBorder="1" applyAlignment="1" applyProtection="1">
      <alignment horizontal="centerContinuous"/>
    </xf>
    <xf numFmtId="0" fontId="8" fillId="3" borderId="9" xfId="3" applyFont="1" applyFill="1" applyBorder="1" applyAlignment="1">
      <alignment horizontal="centerContinuous"/>
    </xf>
    <xf numFmtId="0" fontId="5" fillId="3" borderId="4" xfId="3" applyFont="1" applyFill="1" applyBorder="1" applyAlignment="1" applyProtection="1">
      <alignment horizontal="centerContinuous"/>
    </xf>
    <xf numFmtId="0" fontId="5" fillId="3" borderId="5" xfId="3" applyFont="1" applyFill="1" applyBorder="1" applyAlignment="1" applyProtection="1">
      <alignment horizontal="centerContinuous"/>
    </xf>
    <xf numFmtId="0" fontId="5" fillId="3" borderId="10" xfId="3" applyFont="1" applyFill="1" applyBorder="1" applyAlignment="1">
      <alignment horizontal="centerContinuous"/>
    </xf>
    <xf numFmtId="0" fontId="19" fillId="4" borderId="5" xfId="3" applyFont="1" applyFill="1" applyBorder="1"/>
    <xf numFmtId="0" fontId="10" fillId="4" borderId="0" xfId="3" applyFont="1" applyFill="1" applyAlignment="1"/>
    <xf numFmtId="0" fontId="2" fillId="4" borderId="0" xfId="3" applyFill="1" applyAlignment="1"/>
    <xf numFmtId="0" fontId="11" fillId="4" borderId="0" xfId="3" applyFont="1" applyFill="1" applyBorder="1" applyAlignment="1">
      <alignment horizontal="center"/>
    </xf>
    <xf numFmtId="0" fontId="29" fillId="4" borderId="0" xfId="3" applyFont="1" applyFill="1" applyBorder="1" applyAlignment="1">
      <alignment horizontal="left"/>
    </xf>
    <xf numFmtId="0" fontId="14" fillId="4" borderId="0" xfId="3" applyFont="1" applyFill="1" applyBorder="1" applyAlignment="1">
      <alignment horizontal="left"/>
    </xf>
    <xf numFmtId="4" fontId="29" fillId="4" borderId="0" xfId="3" applyNumberFormat="1" applyFont="1" applyFill="1" applyBorder="1"/>
    <xf numFmtId="3" fontId="14" fillId="4" borderId="0" xfId="3" applyNumberFormat="1" applyFont="1" applyFill="1" applyBorder="1"/>
    <xf numFmtId="3" fontId="30" fillId="4" borderId="0" xfId="3" applyNumberFormat="1" applyFont="1" applyFill="1" applyBorder="1"/>
    <xf numFmtId="3" fontId="17" fillId="5" borderId="0" xfId="3" applyNumberFormat="1" applyFont="1" applyFill="1" applyBorder="1"/>
    <xf numFmtId="0" fontId="37" fillId="4" borderId="0" xfId="3" applyFont="1" applyFill="1" applyBorder="1" applyAlignment="1">
      <alignment horizontal="left"/>
    </xf>
    <xf numFmtId="3" fontId="30" fillId="4" borderId="0" xfId="3" applyNumberFormat="1" applyFont="1" applyFill="1" applyBorder="1" applyProtection="1"/>
    <xf numFmtId="0" fontId="16" fillId="4" borderId="0" xfId="3" applyFont="1" applyFill="1" applyBorder="1" applyAlignment="1">
      <alignment horizontal="left"/>
    </xf>
    <xf numFmtId="3" fontId="22" fillId="4" borderId="0" xfId="3" applyNumberFormat="1" applyFont="1" applyFill="1" applyBorder="1" applyProtection="1"/>
    <xf numFmtId="0" fontId="11" fillId="4" borderId="0" xfId="3" applyFont="1" applyFill="1"/>
    <xf numFmtId="3" fontId="26" fillId="4" borderId="0" xfId="3" applyNumberFormat="1" applyFont="1" applyFill="1" applyBorder="1"/>
    <xf numFmtId="0" fontId="37" fillId="0" borderId="11" xfId="3" applyFont="1" applyBorder="1" applyAlignment="1">
      <alignment horizontal="left"/>
    </xf>
    <xf numFmtId="0" fontId="37" fillId="0" borderId="12" xfId="3" applyFont="1" applyBorder="1" applyAlignment="1">
      <alignment horizontal="left"/>
    </xf>
    <xf numFmtId="0" fontId="37" fillId="0" borderId="13" xfId="3" applyFont="1" applyBorder="1" applyAlignment="1">
      <alignment horizontal="left"/>
    </xf>
    <xf numFmtId="3" fontId="3" fillId="4" borderId="13" xfId="3" applyNumberFormat="1" applyFont="1" applyFill="1" applyBorder="1" applyProtection="1"/>
    <xf numFmtId="0" fontId="40" fillId="5" borderId="0" xfId="3" applyFont="1" applyFill="1" applyBorder="1" applyAlignment="1">
      <alignment horizontal="left"/>
    </xf>
    <xf numFmtId="3" fontId="32" fillId="4" borderId="0" xfId="3" applyNumberFormat="1" applyFont="1" applyFill="1" applyBorder="1"/>
    <xf numFmtId="3" fontId="40" fillId="0" borderId="0" xfId="3" applyNumberFormat="1" applyFont="1" applyFill="1" applyBorder="1" applyAlignment="1" applyProtection="1">
      <alignment horizontal="right"/>
    </xf>
    <xf numFmtId="0" fontId="26" fillId="4" borderId="0" xfId="3" applyFont="1" applyFill="1" applyBorder="1" applyAlignment="1">
      <alignment horizontal="left"/>
    </xf>
    <xf numFmtId="3" fontId="17" fillId="8" borderId="6" xfId="3" applyNumberFormat="1" applyFont="1" applyFill="1" applyBorder="1" applyProtection="1"/>
    <xf numFmtId="3" fontId="2" fillId="4" borderId="0" xfId="3" applyNumberFormat="1" applyFill="1" applyBorder="1"/>
    <xf numFmtId="0" fontId="25" fillId="4" borderId="0" xfId="3" applyFont="1" applyFill="1" applyBorder="1" applyAlignment="1">
      <alignment horizontal="left"/>
    </xf>
    <xf numFmtId="0" fontId="41" fillId="4" borderId="0" xfId="3" applyFont="1" applyFill="1" applyBorder="1"/>
    <xf numFmtId="3" fontId="3" fillId="5" borderId="0" xfId="3" applyNumberFormat="1" applyFont="1" applyFill="1" applyBorder="1"/>
    <xf numFmtId="4" fontId="38" fillId="5" borderId="0" xfId="3" applyNumberFormat="1" applyFont="1" applyFill="1" applyBorder="1"/>
    <xf numFmtId="4" fontId="3" fillId="5" borderId="0" xfId="3" applyNumberFormat="1" applyFont="1" applyFill="1" applyBorder="1"/>
    <xf numFmtId="4" fontId="30" fillId="4" borderId="0" xfId="3" applyNumberFormat="1" applyFont="1" applyFill="1" applyBorder="1"/>
    <xf numFmtId="0" fontId="19" fillId="4" borderId="0" xfId="3" applyFont="1" applyFill="1" applyAlignment="1">
      <alignment horizontal="left"/>
    </xf>
    <xf numFmtId="0" fontId="19" fillId="4" borderId="0" xfId="3" applyFont="1" applyFill="1"/>
    <xf numFmtId="0" fontId="4" fillId="5" borderId="0" xfId="3" applyFont="1" applyFill="1" applyBorder="1" applyAlignment="1">
      <alignment horizontal="left"/>
    </xf>
    <xf numFmtId="3" fontId="42" fillId="4" borderId="0" xfId="3" applyNumberFormat="1" applyFont="1" applyFill="1" applyBorder="1" applyProtection="1"/>
    <xf numFmtId="0" fontId="2" fillId="2" borderId="0" xfId="3" applyFill="1"/>
    <xf numFmtId="3" fontId="2" fillId="4" borderId="0" xfId="3" applyNumberFormat="1" applyFill="1" applyBorder="1" applyProtection="1"/>
    <xf numFmtId="0" fontId="3" fillId="4" borderId="0" xfId="3" applyFont="1" applyFill="1" applyProtection="1">
      <protection locked="0"/>
    </xf>
    <xf numFmtId="0" fontId="2" fillId="2" borderId="0" xfId="2" applyFont="1" applyFill="1"/>
    <xf numFmtId="3" fontId="15" fillId="7" borderId="0" xfId="3" applyNumberFormat="1" applyFont="1" applyFill="1" applyBorder="1" applyProtection="1">
      <protection locked="0"/>
    </xf>
    <xf numFmtId="3" fontId="15" fillId="8" borderId="0" xfId="3" applyNumberFormat="1" applyFont="1" applyFill="1" applyBorder="1" applyProtection="1">
      <protection locked="0"/>
    </xf>
    <xf numFmtId="0" fontId="20" fillId="4" borderId="0" xfId="3" applyFont="1" applyFill="1" applyAlignment="1">
      <alignment horizontal="centerContinuous"/>
    </xf>
    <xf numFmtId="3" fontId="20" fillId="4" borderId="0" xfId="3" applyNumberFormat="1" applyFont="1" applyFill="1" applyAlignment="1">
      <alignment horizontal="right"/>
    </xf>
    <xf numFmtId="3" fontId="20" fillId="4" borderId="0" xfId="3" applyNumberFormat="1" applyFont="1" applyFill="1" applyAlignment="1">
      <alignment horizontal="center"/>
    </xf>
    <xf numFmtId="0" fontId="20" fillId="4" borderId="0" xfId="3" applyFont="1" applyFill="1" applyAlignment="1">
      <alignment horizontal="center"/>
    </xf>
    <xf numFmtId="3" fontId="43" fillId="4" borderId="0" xfId="3" applyNumberFormat="1" applyFont="1" applyFill="1" applyProtection="1">
      <protection locked="0"/>
    </xf>
    <xf numFmtId="0" fontId="20" fillId="4" borderId="0" xfId="3" applyFont="1" applyFill="1" applyAlignment="1" applyProtection="1">
      <alignment horizontal="centerContinuous"/>
      <protection locked="0"/>
    </xf>
    <xf numFmtId="0" fontId="13" fillId="4" borderId="0" xfId="3" applyFont="1" applyFill="1" applyAlignment="1" applyProtection="1">
      <alignment horizontal="left"/>
      <protection locked="0"/>
    </xf>
    <xf numFmtId="0" fontId="20" fillId="4" borderId="0" xfId="3" applyFont="1" applyFill="1" applyAlignment="1" applyProtection="1">
      <alignment horizontal="center"/>
      <protection locked="0"/>
    </xf>
    <xf numFmtId="0" fontId="9" fillId="4" borderId="0" xfId="3" applyFont="1" applyFill="1" applyAlignment="1" applyProtection="1">
      <alignment horizontal="left"/>
      <protection locked="0"/>
    </xf>
    <xf numFmtId="0" fontId="9" fillId="2" borderId="0" xfId="3" applyFont="1" applyFill="1" applyBorder="1" applyAlignment="1" applyProtection="1">
      <alignment horizontal="left"/>
      <protection locked="0"/>
    </xf>
    <xf numFmtId="0" fontId="13" fillId="2" borderId="0" xfId="3" applyFont="1" applyFill="1" applyBorder="1" applyAlignment="1" applyProtection="1">
      <alignment horizontal="center"/>
      <protection locked="0"/>
    </xf>
    <xf numFmtId="3" fontId="17" fillId="9" borderId="6" xfId="3" applyNumberFormat="1" applyFont="1" applyFill="1" applyBorder="1" applyProtection="1"/>
    <xf numFmtId="166" fontId="13" fillId="5" borderId="0" xfId="3" applyNumberFormat="1" applyFont="1" applyFill="1" applyBorder="1" applyAlignment="1" applyProtection="1">
      <alignment horizontal="right"/>
    </xf>
    <xf numFmtId="3" fontId="15" fillId="0" borderId="0" xfId="3" applyNumberFormat="1" applyFont="1" applyFill="1" applyBorder="1" applyProtection="1"/>
    <xf numFmtId="0" fontId="36" fillId="2" borderId="0" xfId="3" applyFont="1" applyFill="1" applyBorder="1" applyAlignment="1" applyProtection="1">
      <alignment horizontal="center" vertical="center" wrapText="1"/>
      <protection locked="0"/>
    </xf>
    <xf numFmtId="0" fontId="13" fillId="5" borderId="0" xfId="3" applyFont="1" applyFill="1" applyBorder="1" applyAlignment="1">
      <alignment horizontal="center"/>
    </xf>
    <xf numFmtId="3" fontId="13" fillId="5" borderId="0" xfId="3" applyNumberFormat="1" applyFont="1" applyFill="1" applyBorder="1" applyAlignment="1" applyProtection="1">
      <alignment horizontal="center"/>
    </xf>
    <xf numFmtId="0" fontId="19" fillId="5" borderId="0" xfId="3" applyFont="1" applyFill="1" applyBorder="1" applyAlignment="1">
      <alignment horizontal="center"/>
    </xf>
    <xf numFmtId="3" fontId="19" fillId="5" borderId="0" xfId="3" applyNumberFormat="1" applyFont="1" applyFill="1" applyBorder="1" applyAlignment="1" applyProtection="1">
      <alignment horizontal="center"/>
    </xf>
    <xf numFmtId="0" fontId="36" fillId="2" borderId="0" xfId="3" applyFont="1" applyFill="1" applyBorder="1" applyAlignment="1" applyProtection="1">
      <alignment horizontal="center"/>
      <protection locked="0"/>
    </xf>
    <xf numFmtId="3" fontId="13" fillId="2" borderId="0" xfId="3" applyNumberFormat="1" applyFont="1" applyFill="1" applyBorder="1" applyAlignment="1" applyProtection="1">
      <alignment horizontal="center"/>
      <protection locked="0"/>
    </xf>
    <xf numFmtId="0" fontId="13" fillId="2" borderId="0" xfId="3" applyFont="1" applyFill="1" applyBorder="1" applyAlignment="1" applyProtection="1">
      <alignment horizontal="center"/>
      <protection locked="0"/>
    </xf>
  </cellXfs>
  <cellStyles count="5">
    <cellStyle name="Normal" xfId="0" builtinId="0"/>
    <cellStyle name="Normal 2 2" xfId="1"/>
    <cellStyle name="Normal 2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garzon/Documents/Institucional/CGN/CGN%20VIGENCIA%202018/MARZO%202018/MATRIZ%20MARZO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A"/>
      <sheetName val="NUEVO"/>
      <sheetName val="CGN-2005-002"/>
      <sheetName val="BGENERAL2"/>
      <sheetName val="ACTIVIDAD2"/>
      <sheetName val="FORM_CONCIL_SIPROJ"/>
    </sheetNames>
    <sheetDataSet>
      <sheetData sheetId="0">
        <row r="3">
          <cell r="B3" t="str">
            <v>UNIDAD ADMINISTRATIVA ESPECIAL CUERPO OFICIAL DE BOMBEROS</v>
          </cell>
        </row>
        <row r="37">
          <cell r="H37">
            <v>0</v>
          </cell>
        </row>
        <row r="70">
          <cell r="H70">
            <v>0</v>
          </cell>
        </row>
        <row r="75">
          <cell r="H75">
            <v>0</v>
          </cell>
        </row>
        <row r="82">
          <cell r="H82">
            <v>0</v>
          </cell>
        </row>
        <row r="88">
          <cell r="H88">
            <v>0</v>
          </cell>
        </row>
        <row r="95">
          <cell r="H95">
            <v>0</v>
          </cell>
        </row>
        <row r="100">
          <cell r="H100">
            <v>0</v>
          </cell>
        </row>
        <row r="261">
          <cell r="H261">
            <v>0</v>
          </cell>
        </row>
        <row r="270">
          <cell r="H270">
            <v>0</v>
          </cell>
        </row>
        <row r="277">
          <cell r="H277">
            <v>0</v>
          </cell>
        </row>
        <row r="713">
          <cell r="G713">
            <v>0</v>
          </cell>
        </row>
        <row r="719">
          <cell r="G719">
            <v>0</v>
          </cell>
        </row>
        <row r="725">
          <cell r="G725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72"/>
  <sheetViews>
    <sheetView tabSelected="1" topLeftCell="A148" zoomScale="40" zoomScaleNormal="40" zoomScalePageLayoutView="40" workbookViewId="0">
      <selection activeCell="K160" sqref="K160"/>
    </sheetView>
  </sheetViews>
  <sheetFormatPr baseColWidth="10" defaultRowHeight="12.75" x14ac:dyDescent="0.2"/>
  <cols>
    <col min="1" max="1" width="9.7109375" style="64" customWidth="1"/>
    <col min="2" max="2" width="85.85546875" style="65" customWidth="1"/>
    <col min="3" max="3" width="27.85546875" style="65" customWidth="1"/>
    <col min="4" max="4" width="34.7109375" style="63" customWidth="1"/>
    <col min="5" max="5" width="6.7109375" style="63" hidden="1" customWidth="1"/>
    <col min="6" max="6" width="30.7109375" style="63" hidden="1" customWidth="1"/>
    <col min="7" max="7" width="6.7109375" style="63" customWidth="1"/>
    <col min="8" max="8" width="9.7109375" style="4" customWidth="1"/>
    <col min="9" max="9" width="93.5703125" style="4" customWidth="1"/>
    <col min="10" max="10" width="21.28515625" style="4" customWidth="1"/>
    <col min="11" max="11" width="41.7109375" style="4" customWidth="1"/>
    <col min="12" max="12" width="5.42578125" style="4" customWidth="1"/>
    <col min="13" max="13" width="28.28515625" style="4" customWidth="1"/>
    <col min="14" max="14" width="11.42578125" style="4"/>
    <col min="15" max="15" width="23.28515625" style="4" bestFit="1" customWidth="1"/>
    <col min="16" max="16384" width="11.42578125" style="4"/>
  </cols>
  <sheetData>
    <row r="1" spans="1:12" ht="27" customHeight="1" x14ac:dyDescent="0.35">
      <c r="A1" s="1"/>
      <c r="B1" s="2"/>
      <c r="C1" s="2"/>
      <c r="D1" s="3"/>
      <c r="E1" s="3"/>
      <c r="F1" s="3"/>
      <c r="G1" s="3"/>
      <c r="H1" s="2"/>
      <c r="I1" s="2"/>
      <c r="J1" s="2"/>
      <c r="K1" s="2"/>
      <c r="L1" s="2"/>
    </row>
    <row r="2" spans="1:12" s="8" customFormat="1" ht="27" customHeight="1" x14ac:dyDescent="0.4">
      <c r="A2" s="5" t="str">
        <f>+'[1]CGN-2005-001A'!B3</f>
        <v>UNIDAD ADMINISTRATIVA ESPECIAL CUERPO OFICIAL DE BOMBEROS</v>
      </c>
      <c r="B2" s="6"/>
      <c r="C2" s="6"/>
      <c r="D2" s="7"/>
      <c r="E2" s="7"/>
      <c r="F2" s="7"/>
      <c r="G2" s="7"/>
      <c r="H2" s="6"/>
      <c r="I2" s="6"/>
      <c r="J2" s="6"/>
      <c r="K2" s="6"/>
      <c r="L2" s="6"/>
    </row>
    <row r="3" spans="1:12" s="8" customFormat="1" ht="27" customHeight="1" x14ac:dyDescent="0.4">
      <c r="A3" s="5" t="s">
        <v>254</v>
      </c>
      <c r="B3" s="6"/>
      <c r="C3" s="6"/>
      <c r="D3" s="7"/>
      <c r="E3" s="7"/>
      <c r="F3" s="7"/>
      <c r="G3" s="7"/>
      <c r="H3" s="6"/>
      <c r="I3" s="6"/>
      <c r="J3" s="6"/>
      <c r="K3" s="6"/>
      <c r="L3" s="6"/>
    </row>
    <row r="4" spans="1:12" s="8" customFormat="1" ht="27" customHeight="1" x14ac:dyDescent="0.4">
      <c r="A4" s="9" t="s">
        <v>257</v>
      </c>
      <c r="B4" s="10"/>
      <c r="C4" s="10"/>
      <c r="D4" s="7"/>
      <c r="E4" s="7"/>
      <c r="F4" s="7"/>
      <c r="G4" s="7"/>
      <c r="H4" s="6"/>
      <c r="I4" s="6"/>
      <c r="J4" s="6"/>
      <c r="K4" s="6"/>
      <c r="L4" s="6"/>
    </row>
    <row r="5" spans="1:12" s="14" customFormat="1" ht="27" customHeight="1" x14ac:dyDescent="0.35">
      <c r="A5" s="11" t="s">
        <v>165</v>
      </c>
      <c r="B5" s="12"/>
      <c r="C5" s="12"/>
      <c r="D5" s="13"/>
      <c r="E5" s="13"/>
      <c r="F5" s="13"/>
      <c r="G5" s="13"/>
      <c r="H5" s="12"/>
      <c r="I5" s="12"/>
      <c r="J5" s="12"/>
      <c r="K5" s="12"/>
      <c r="L5" s="12"/>
    </row>
    <row r="6" spans="1:12" ht="27" customHeight="1" thickBot="1" x14ac:dyDescent="0.4">
      <c r="A6" s="15"/>
      <c r="B6" s="16"/>
      <c r="C6" s="16"/>
      <c r="D6" s="17"/>
      <c r="E6" s="17"/>
      <c r="F6" s="17"/>
      <c r="G6" s="17"/>
      <c r="H6" s="16"/>
      <c r="I6" s="16"/>
      <c r="J6" s="16"/>
      <c r="K6" s="16"/>
      <c r="L6" s="16"/>
    </row>
    <row r="7" spans="1:12" ht="27" customHeight="1" x14ac:dyDescent="0.35">
      <c r="A7" s="18"/>
      <c r="B7" s="19"/>
      <c r="C7" s="19"/>
      <c r="D7" s="20"/>
      <c r="E7" s="20"/>
      <c r="F7" s="20"/>
      <c r="G7" s="20"/>
      <c r="H7" s="21"/>
      <c r="I7" s="21"/>
      <c r="J7" s="21"/>
      <c r="K7" s="22"/>
      <c r="L7" s="22"/>
    </row>
    <row r="8" spans="1:12" s="14" customFormat="1" ht="27" customHeight="1" x14ac:dyDescent="0.4">
      <c r="A8" s="23"/>
      <c r="B8" s="24"/>
      <c r="C8" s="25"/>
      <c r="D8" s="26"/>
      <c r="E8" s="27"/>
      <c r="F8" s="26" t="s">
        <v>166</v>
      </c>
      <c r="G8" s="26"/>
      <c r="H8" s="28"/>
      <c r="I8" s="28"/>
      <c r="J8" s="25"/>
      <c r="K8" s="26"/>
      <c r="L8" s="27"/>
    </row>
    <row r="9" spans="1:12" s="14" customFormat="1" ht="27" customHeight="1" x14ac:dyDescent="0.4">
      <c r="A9" s="23"/>
      <c r="B9" s="24"/>
      <c r="C9" s="24"/>
      <c r="D9" s="29"/>
      <c r="E9" s="27"/>
      <c r="F9" s="27"/>
      <c r="G9" s="29"/>
      <c r="H9" s="30"/>
      <c r="I9" s="30"/>
      <c r="J9" s="30"/>
      <c r="K9" s="29"/>
      <c r="L9" s="27"/>
    </row>
    <row r="10" spans="1:12" s="35" customFormat="1" ht="27" customHeight="1" x14ac:dyDescent="0.4">
      <c r="A10" s="31">
        <v>1</v>
      </c>
      <c r="B10" s="32" t="s">
        <v>0</v>
      </c>
      <c r="C10" s="32"/>
      <c r="D10" s="206"/>
      <c r="E10" s="27"/>
      <c r="F10" s="27"/>
      <c r="G10" s="33"/>
      <c r="H10" s="32">
        <v>2</v>
      </c>
      <c r="I10" s="32" t="s">
        <v>71</v>
      </c>
      <c r="J10" s="32"/>
      <c r="K10" s="206"/>
      <c r="L10" s="27"/>
    </row>
    <row r="11" spans="1:12" s="35" customFormat="1" ht="27" customHeight="1" x14ac:dyDescent="0.4">
      <c r="A11" s="36"/>
      <c r="B11" s="32"/>
      <c r="C11" s="32"/>
      <c r="D11" s="33"/>
      <c r="E11" s="27"/>
      <c r="F11" s="27"/>
      <c r="G11" s="33"/>
      <c r="H11" s="32"/>
      <c r="I11" s="32"/>
      <c r="J11" s="32"/>
      <c r="K11" s="34"/>
      <c r="L11" s="27"/>
    </row>
    <row r="12" spans="1:12" s="40" customFormat="1" ht="27" customHeight="1" x14ac:dyDescent="0.4">
      <c r="A12" s="31"/>
      <c r="B12" s="32" t="s">
        <v>167</v>
      </c>
      <c r="C12" s="32"/>
      <c r="D12" s="37">
        <f>+D14+D32+D42+D63+D68</f>
        <v>5993571032</v>
      </c>
      <c r="E12" s="27"/>
      <c r="F12" s="27"/>
      <c r="G12" s="38"/>
      <c r="H12" s="32"/>
      <c r="I12" s="32" t="s">
        <v>167</v>
      </c>
      <c r="J12" s="32"/>
      <c r="K12" s="39">
        <f>+K14+K32+K54+K63+K74</f>
        <v>11265676433.68</v>
      </c>
      <c r="L12" s="27"/>
    </row>
    <row r="13" spans="1:12" s="45" customFormat="1" ht="27" customHeight="1" x14ac:dyDescent="0.4">
      <c r="A13" s="41"/>
      <c r="B13" s="42"/>
      <c r="C13" s="42"/>
      <c r="D13" s="43"/>
      <c r="E13" s="27"/>
      <c r="F13" s="27"/>
      <c r="G13" s="43"/>
      <c r="H13" s="42"/>
      <c r="I13" s="42"/>
      <c r="J13" s="42"/>
      <c r="K13" s="44"/>
      <c r="L13" s="27"/>
    </row>
    <row r="14" spans="1:12" s="52" customFormat="1" ht="27" customHeight="1" x14ac:dyDescent="0.4">
      <c r="A14" s="46">
        <v>11</v>
      </c>
      <c r="B14" s="46" t="s">
        <v>1</v>
      </c>
      <c r="C14" s="47"/>
      <c r="D14" s="48">
        <f>SUM(D16:D19)</f>
        <v>2200000</v>
      </c>
      <c r="E14" s="27"/>
      <c r="F14" s="27"/>
      <c r="G14" s="49"/>
      <c r="H14" s="46">
        <v>22</v>
      </c>
      <c r="I14" s="46" t="s">
        <v>72</v>
      </c>
      <c r="J14" s="50"/>
      <c r="K14" s="51">
        <f>SUM(K16:K19)</f>
        <v>0</v>
      </c>
      <c r="L14" s="27"/>
    </row>
    <row r="15" spans="1:12" s="56" customFormat="1" ht="27" customHeight="1" x14ac:dyDescent="0.4">
      <c r="A15" s="46"/>
      <c r="B15" s="46"/>
      <c r="C15" s="50"/>
      <c r="D15" s="49"/>
      <c r="E15" s="27"/>
      <c r="F15" s="27"/>
      <c r="G15" s="49"/>
      <c r="H15" s="53"/>
      <c r="I15" s="53"/>
      <c r="J15" s="54"/>
      <c r="K15" s="55"/>
      <c r="L15" s="27"/>
    </row>
    <row r="16" spans="1:12" s="56" customFormat="1" ht="27" customHeight="1" x14ac:dyDescent="0.4">
      <c r="A16" s="53">
        <v>1105</v>
      </c>
      <c r="B16" s="53" t="s">
        <v>2</v>
      </c>
      <c r="C16" s="54"/>
      <c r="D16" s="57">
        <v>2200000</v>
      </c>
      <c r="E16" s="27"/>
      <c r="F16" s="27"/>
      <c r="G16" s="57"/>
      <c r="H16" s="53">
        <v>2223</v>
      </c>
      <c r="I16" s="53" t="s">
        <v>77</v>
      </c>
      <c r="J16" s="54"/>
      <c r="K16" s="55">
        <v>0</v>
      </c>
      <c r="L16" s="27"/>
    </row>
    <row r="17" spans="1:12" s="56" customFormat="1" ht="27" customHeight="1" x14ac:dyDescent="0.4">
      <c r="A17" s="53">
        <v>1110</v>
      </c>
      <c r="B17" s="53" t="s">
        <v>3</v>
      </c>
      <c r="C17" s="54"/>
      <c r="D17" s="57">
        <v>0</v>
      </c>
      <c r="E17" s="27"/>
      <c r="F17" s="27"/>
      <c r="G17" s="57"/>
      <c r="H17" s="53">
        <v>2208</v>
      </c>
      <c r="I17" s="53" t="s">
        <v>74</v>
      </c>
      <c r="J17" s="54"/>
      <c r="K17" s="55">
        <v>0</v>
      </c>
      <c r="L17" s="27"/>
    </row>
    <row r="18" spans="1:12" s="56" customFormat="1" ht="27" customHeight="1" x14ac:dyDescent="0.4">
      <c r="A18" s="53">
        <v>1112</v>
      </c>
      <c r="B18" s="53" t="s">
        <v>169</v>
      </c>
      <c r="C18" s="54"/>
      <c r="D18" s="57">
        <v>0</v>
      </c>
      <c r="E18" s="27"/>
      <c r="F18" s="27"/>
      <c r="G18" s="57"/>
      <c r="H18" s="53">
        <v>2212</v>
      </c>
      <c r="I18" s="53" t="s">
        <v>75</v>
      </c>
      <c r="J18" s="54"/>
      <c r="K18" s="55">
        <v>0</v>
      </c>
      <c r="L18" s="27"/>
    </row>
    <row r="19" spans="1:12" s="58" customFormat="1" ht="27" customHeight="1" x14ac:dyDescent="0.4">
      <c r="A19" s="53">
        <v>1120</v>
      </c>
      <c r="B19" s="53" t="s">
        <v>4</v>
      </c>
      <c r="C19" s="54"/>
      <c r="D19" s="57">
        <v>0</v>
      </c>
      <c r="E19" s="27"/>
      <c r="F19" s="27"/>
      <c r="G19" s="57"/>
      <c r="H19" s="53">
        <v>2213</v>
      </c>
      <c r="I19" s="53" t="s">
        <v>76</v>
      </c>
      <c r="J19" s="54"/>
      <c r="K19" s="55">
        <v>0</v>
      </c>
      <c r="L19" s="27"/>
    </row>
    <row r="20" spans="1:12" s="59" customFormat="1" ht="27" customHeight="1" x14ac:dyDescent="0.4">
      <c r="A20" s="53"/>
      <c r="B20" s="53"/>
      <c r="C20" s="54"/>
      <c r="D20" s="57"/>
      <c r="E20" s="27"/>
      <c r="F20" s="27"/>
      <c r="G20" s="57"/>
      <c r="H20" s="53"/>
      <c r="I20" s="53"/>
      <c r="J20" s="54"/>
      <c r="K20" s="55"/>
      <c r="L20" s="27"/>
    </row>
    <row r="21" spans="1:12" s="60" customFormat="1" ht="27" customHeight="1" x14ac:dyDescent="0.4">
      <c r="A21" s="53"/>
      <c r="B21" s="53"/>
      <c r="C21" s="54"/>
      <c r="D21" s="57"/>
      <c r="E21" s="27"/>
      <c r="F21" s="27"/>
      <c r="G21" s="57"/>
      <c r="H21" s="53"/>
      <c r="I21" s="53"/>
      <c r="J21" s="54"/>
      <c r="K21" s="55"/>
      <c r="L21" s="27"/>
    </row>
    <row r="22" spans="1:12" s="60" customFormat="1" ht="27" customHeight="1" x14ac:dyDescent="0.4">
      <c r="A22" s="46">
        <v>12</v>
      </c>
      <c r="B22" s="46" t="s">
        <v>170</v>
      </c>
      <c r="C22" s="47"/>
      <c r="D22" s="48">
        <f>SUM(D24:D31)</f>
        <v>0</v>
      </c>
      <c r="E22" s="27"/>
      <c r="F22" s="27"/>
      <c r="G22" s="57"/>
      <c r="H22" s="46">
        <v>23</v>
      </c>
      <c r="I22" s="46" t="s">
        <v>171</v>
      </c>
      <c r="J22" s="50"/>
      <c r="K22" s="51">
        <f>SUM(K24:K29)</f>
        <v>0</v>
      </c>
      <c r="L22" s="27"/>
    </row>
    <row r="23" spans="1:12" ht="27" customHeight="1" x14ac:dyDescent="0.4">
      <c r="A23" s="46"/>
      <c r="B23" s="46"/>
      <c r="C23" s="50"/>
      <c r="D23" s="49"/>
      <c r="E23" s="27"/>
      <c r="F23" s="27"/>
      <c r="G23" s="57"/>
      <c r="H23" s="53"/>
      <c r="I23" s="53"/>
      <c r="J23" s="54"/>
      <c r="K23" s="55"/>
      <c r="L23" s="27"/>
    </row>
    <row r="24" spans="1:12" ht="27" customHeight="1" x14ac:dyDescent="0.4">
      <c r="A24" s="53">
        <v>1201</v>
      </c>
      <c r="B24" s="53" t="s">
        <v>5</v>
      </c>
      <c r="C24" s="54"/>
      <c r="D24" s="57">
        <v>0</v>
      </c>
      <c r="E24" s="27"/>
      <c r="F24" s="27"/>
      <c r="G24" s="49"/>
      <c r="H24" s="53">
        <v>2306</v>
      </c>
      <c r="I24" s="53" t="s">
        <v>172</v>
      </c>
      <c r="J24" s="54"/>
      <c r="K24" s="55">
        <v>0</v>
      </c>
      <c r="L24" s="27"/>
    </row>
    <row r="25" spans="1:12" ht="27" customHeight="1" x14ac:dyDescent="0.4">
      <c r="A25" s="53">
        <v>1202</v>
      </c>
      <c r="B25" s="53" t="s">
        <v>6</v>
      </c>
      <c r="C25" s="54"/>
      <c r="D25" s="57">
        <v>0</v>
      </c>
      <c r="E25" s="27"/>
      <c r="F25" s="27"/>
      <c r="G25" s="49"/>
      <c r="H25" s="53">
        <v>2307</v>
      </c>
      <c r="I25" s="53" t="s">
        <v>78</v>
      </c>
      <c r="J25" s="54"/>
      <c r="K25" s="55">
        <v>0</v>
      </c>
      <c r="L25" s="27"/>
    </row>
    <row r="26" spans="1:12" ht="27" customHeight="1" x14ac:dyDescent="0.4">
      <c r="A26" s="53">
        <v>1203</v>
      </c>
      <c r="B26" s="53" t="s">
        <v>7</v>
      </c>
      <c r="C26" s="54"/>
      <c r="D26" s="57">
        <v>0</v>
      </c>
      <c r="E26" s="27"/>
      <c r="F26" s="27"/>
      <c r="G26" s="57"/>
      <c r="H26" s="53">
        <v>2308</v>
      </c>
      <c r="I26" s="53" t="s">
        <v>173</v>
      </c>
      <c r="J26" s="54"/>
      <c r="K26" s="55">
        <v>0</v>
      </c>
      <c r="L26" s="27"/>
    </row>
    <row r="27" spans="1:12" ht="27" customHeight="1" x14ac:dyDescent="0.4">
      <c r="A27" s="53">
        <v>1204</v>
      </c>
      <c r="B27" s="53" t="s">
        <v>174</v>
      </c>
      <c r="C27" s="54"/>
      <c r="D27" s="57">
        <v>0</v>
      </c>
      <c r="E27" s="27"/>
      <c r="F27" s="27"/>
      <c r="G27" s="57"/>
      <c r="H27" s="53">
        <v>2309</v>
      </c>
      <c r="I27" s="53" t="s">
        <v>175</v>
      </c>
      <c r="J27" s="54"/>
      <c r="K27" s="55">
        <v>0</v>
      </c>
      <c r="L27" s="27"/>
    </row>
    <row r="28" spans="1:12" s="60" customFormat="1" ht="27" customHeight="1" x14ac:dyDescent="0.4">
      <c r="A28" s="53">
        <v>1207</v>
      </c>
      <c r="B28" s="53" t="s">
        <v>8</v>
      </c>
      <c r="C28" s="54"/>
      <c r="D28" s="57">
        <v>0</v>
      </c>
      <c r="E28" s="27"/>
      <c r="F28" s="27"/>
      <c r="G28" s="57"/>
      <c r="H28" s="53">
        <v>2311</v>
      </c>
      <c r="I28" s="53" t="s">
        <v>79</v>
      </c>
      <c r="J28" s="54"/>
      <c r="K28" s="55">
        <v>0</v>
      </c>
      <c r="L28" s="27"/>
    </row>
    <row r="29" spans="1:12" s="60" customFormat="1" ht="27" customHeight="1" x14ac:dyDescent="0.4">
      <c r="A29" s="53">
        <v>1208</v>
      </c>
      <c r="B29" s="53" t="s">
        <v>9</v>
      </c>
      <c r="C29" s="54"/>
      <c r="D29" s="57">
        <v>0</v>
      </c>
      <c r="E29" s="27"/>
      <c r="F29" s="27"/>
      <c r="G29" s="57"/>
      <c r="H29" s="53">
        <v>2312</v>
      </c>
      <c r="I29" s="53" t="s">
        <v>80</v>
      </c>
      <c r="J29" s="54"/>
      <c r="K29" s="55">
        <v>0</v>
      </c>
      <c r="L29" s="27"/>
    </row>
    <row r="30" spans="1:12" s="60" customFormat="1" ht="27" customHeight="1" x14ac:dyDescent="0.4">
      <c r="A30" s="53">
        <v>1216</v>
      </c>
      <c r="B30" s="53" t="s">
        <v>176</v>
      </c>
      <c r="C30" s="54"/>
      <c r="D30" s="57">
        <v>0</v>
      </c>
      <c r="E30" s="27"/>
      <c r="F30" s="27"/>
      <c r="G30" s="57"/>
      <c r="H30" s="53"/>
      <c r="I30" s="53"/>
      <c r="J30" s="54"/>
      <c r="K30" s="55"/>
      <c r="L30" s="27"/>
    </row>
    <row r="31" spans="1:12" s="60" customFormat="1" ht="27" customHeight="1" x14ac:dyDescent="0.4">
      <c r="A31" s="53">
        <v>1217</v>
      </c>
      <c r="B31" s="53" t="s">
        <v>10</v>
      </c>
      <c r="C31" s="54"/>
      <c r="D31" s="57">
        <v>0</v>
      </c>
      <c r="E31" s="27"/>
      <c r="F31" s="27"/>
      <c r="G31" s="57"/>
      <c r="H31" s="53"/>
      <c r="I31" s="53"/>
      <c r="J31" s="54"/>
      <c r="K31" s="55"/>
      <c r="L31" s="27"/>
    </row>
    <row r="32" spans="1:12" s="60" customFormat="1" ht="27" customHeight="1" x14ac:dyDescent="0.4">
      <c r="A32" s="46">
        <v>13</v>
      </c>
      <c r="B32" s="46" t="s">
        <v>12</v>
      </c>
      <c r="C32" s="47"/>
      <c r="D32" s="48">
        <f>SUM(D38:D41)</f>
        <v>156508316</v>
      </c>
      <c r="E32" s="27"/>
      <c r="F32" s="27"/>
      <c r="G32" s="57"/>
      <c r="H32" s="61">
        <v>24</v>
      </c>
      <c r="I32" s="61" t="s">
        <v>81</v>
      </c>
      <c r="J32" s="47"/>
      <c r="K32" s="51">
        <f>SUM(K34:K51)</f>
        <v>2210973472</v>
      </c>
      <c r="L32" s="27"/>
    </row>
    <row r="33" spans="1:15" s="60" customFormat="1" ht="27" customHeight="1" x14ac:dyDescent="0.4">
      <c r="A33" s="46"/>
      <c r="B33" s="46"/>
      <c r="C33" s="50"/>
      <c r="D33" s="49"/>
      <c r="E33" s="27"/>
      <c r="F33" s="27"/>
      <c r="G33" s="57"/>
      <c r="H33" s="4"/>
      <c r="I33" s="4"/>
      <c r="J33" s="62"/>
      <c r="K33" s="4"/>
      <c r="L33" s="27"/>
    </row>
    <row r="34" spans="1:15" s="60" customFormat="1" ht="27" customHeight="1" x14ac:dyDescent="0.4">
      <c r="E34" s="27"/>
      <c r="F34" s="27"/>
      <c r="G34" s="57"/>
      <c r="H34" s="53">
        <v>2401</v>
      </c>
      <c r="I34" s="53" t="s">
        <v>82</v>
      </c>
      <c r="J34" s="54"/>
      <c r="K34" s="55">
        <v>2183464203</v>
      </c>
      <c r="L34" s="27"/>
    </row>
    <row r="35" spans="1:15" s="60" customFormat="1" ht="27" customHeight="1" x14ac:dyDescent="0.4">
      <c r="A35" s="53">
        <v>1310</v>
      </c>
      <c r="B35" s="53" t="s">
        <v>178</v>
      </c>
      <c r="C35" s="54"/>
      <c r="D35" s="57">
        <v>0</v>
      </c>
      <c r="E35" s="27"/>
      <c r="F35" s="27"/>
      <c r="G35" s="57"/>
      <c r="H35" s="53">
        <v>2403</v>
      </c>
      <c r="I35" s="53" t="s">
        <v>83</v>
      </c>
      <c r="J35" s="54"/>
      <c r="K35" s="55">
        <v>0</v>
      </c>
      <c r="L35" s="27"/>
    </row>
    <row r="36" spans="1:15" s="60" customFormat="1" ht="27" customHeight="1" x14ac:dyDescent="0.4">
      <c r="E36" s="27"/>
      <c r="F36" s="27"/>
      <c r="G36" s="57"/>
      <c r="H36" s="53">
        <v>2406</v>
      </c>
      <c r="I36" s="53" t="s">
        <v>179</v>
      </c>
      <c r="J36" s="54"/>
      <c r="K36" s="55">
        <v>0</v>
      </c>
      <c r="L36" s="27"/>
    </row>
    <row r="37" spans="1:15" s="60" customFormat="1" ht="27" customHeight="1" x14ac:dyDescent="0.4">
      <c r="E37" s="27"/>
      <c r="F37" s="27"/>
      <c r="G37" s="63"/>
      <c r="H37" s="53">
        <v>2422</v>
      </c>
      <c r="I37" s="53" t="s">
        <v>84</v>
      </c>
      <c r="J37" s="54"/>
      <c r="K37" s="55">
        <v>0</v>
      </c>
      <c r="L37" s="27"/>
    </row>
    <row r="38" spans="1:15" ht="27" customHeight="1" x14ac:dyDescent="0.4">
      <c r="A38" s="53">
        <v>1384</v>
      </c>
      <c r="B38" s="53" t="s">
        <v>17</v>
      </c>
      <c r="C38" s="54"/>
      <c r="D38" s="57">
        <v>156508316</v>
      </c>
      <c r="E38" s="27"/>
      <c r="F38" s="27"/>
      <c r="H38" s="53">
        <v>2423</v>
      </c>
      <c r="I38" s="53" t="s">
        <v>85</v>
      </c>
      <c r="J38" s="54"/>
      <c r="K38" s="55">
        <v>0</v>
      </c>
      <c r="L38" s="27"/>
    </row>
    <row r="39" spans="1:15" ht="27" customHeight="1" x14ac:dyDescent="0.4">
      <c r="A39" s="53">
        <v>1385</v>
      </c>
      <c r="B39" s="53" t="s">
        <v>18</v>
      </c>
      <c r="C39" s="54"/>
      <c r="D39" s="57">
        <v>0</v>
      </c>
      <c r="E39" s="27"/>
      <c r="F39" s="27"/>
      <c r="H39" s="53">
        <v>2424</v>
      </c>
      <c r="I39" s="53" t="s">
        <v>86</v>
      </c>
      <c r="J39" s="54"/>
      <c r="K39" s="55">
        <v>27509269</v>
      </c>
      <c r="L39" s="27"/>
    </row>
    <row r="40" spans="1:15" ht="27" customHeight="1" x14ac:dyDescent="0.4">
      <c r="A40" s="53">
        <v>1386</v>
      </c>
      <c r="B40" s="53" t="s">
        <v>19</v>
      </c>
      <c r="C40" s="54"/>
      <c r="D40" s="57">
        <v>0</v>
      </c>
      <c r="E40" s="27"/>
      <c r="F40" s="27"/>
      <c r="G40" s="49"/>
      <c r="H40" s="53">
        <v>2430</v>
      </c>
      <c r="I40" s="53" t="s">
        <v>87</v>
      </c>
      <c r="J40" s="54"/>
      <c r="K40" s="55">
        <v>0</v>
      </c>
      <c r="L40" s="27"/>
    </row>
    <row r="41" spans="1:15" ht="27" customHeight="1" x14ac:dyDescent="0.4">
      <c r="C41" s="68"/>
      <c r="D41" s="48"/>
      <c r="E41" s="27"/>
      <c r="F41" s="27"/>
      <c r="G41" s="49"/>
      <c r="H41" s="53">
        <v>2436</v>
      </c>
      <c r="I41" s="53" t="s">
        <v>88</v>
      </c>
      <c r="J41" s="54"/>
      <c r="K41" s="55">
        <v>0</v>
      </c>
      <c r="L41" s="27"/>
    </row>
    <row r="42" spans="1:15" s="60" customFormat="1" ht="27" customHeight="1" x14ac:dyDescent="0.4">
      <c r="A42" s="46">
        <v>14</v>
      </c>
      <c r="B42" s="46" t="s">
        <v>20</v>
      </c>
      <c r="C42" s="47"/>
      <c r="D42" s="48">
        <f>SUM(D44:D61)</f>
        <v>0</v>
      </c>
      <c r="E42" s="27"/>
      <c r="G42" s="57"/>
      <c r="H42" s="53">
        <v>2460</v>
      </c>
      <c r="I42" s="53" t="s">
        <v>94</v>
      </c>
      <c r="J42" s="62"/>
      <c r="K42" s="55">
        <v>0</v>
      </c>
      <c r="L42" s="27"/>
      <c r="O42" s="27"/>
    </row>
    <row r="43" spans="1:15" s="60" customFormat="1" ht="27" customHeight="1" x14ac:dyDescent="0.4">
      <c r="A43" s="46"/>
      <c r="B43" s="46"/>
      <c r="C43" s="50"/>
      <c r="D43" s="49"/>
      <c r="E43" s="27"/>
      <c r="F43" s="27"/>
      <c r="G43" s="57"/>
      <c r="H43" s="53">
        <v>2445</v>
      </c>
      <c r="I43" s="53" t="s">
        <v>90</v>
      </c>
      <c r="J43" s="54"/>
      <c r="K43" s="55">
        <v>0</v>
      </c>
      <c r="L43" s="27"/>
    </row>
    <row r="44" spans="1:15" ht="27" customHeight="1" x14ac:dyDescent="0.4">
      <c r="A44" s="53">
        <v>1401</v>
      </c>
      <c r="B44" s="53" t="s">
        <v>21</v>
      </c>
      <c r="C44" s="54"/>
      <c r="D44" s="57">
        <v>0</v>
      </c>
      <c r="E44" s="27"/>
      <c r="F44" s="27"/>
      <c r="G44" s="67"/>
      <c r="H44" s="53">
        <v>2450</v>
      </c>
      <c r="I44" s="53" t="s">
        <v>91</v>
      </c>
      <c r="J44" s="54"/>
      <c r="K44" s="55">
        <v>0</v>
      </c>
      <c r="L44" s="27"/>
    </row>
    <row r="45" spans="1:15" ht="27" customHeight="1" x14ac:dyDescent="0.4">
      <c r="A45" s="53">
        <v>1402</v>
      </c>
      <c r="B45" s="53" t="s">
        <v>13</v>
      </c>
      <c r="C45" s="54"/>
      <c r="D45" s="57">
        <v>0</v>
      </c>
      <c r="E45" s="27"/>
      <c r="F45" s="27"/>
      <c r="H45" s="53">
        <v>2453</v>
      </c>
      <c r="I45" s="53" t="s">
        <v>92</v>
      </c>
      <c r="J45" s="54"/>
      <c r="K45" s="55">
        <v>0</v>
      </c>
      <c r="L45" s="27"/>
    </row>
    <row r="46" spans="1:15" ht="27" customHeight="1" x14ac:dyDescent="0.4">
      <c r="A46" s="53">
        <v>1406</v>
      </c>
      <c r="B46" s="53" t="s">
        <v>14</v>
      </c>
      <c r="C46" s="54"/>
      <c r="D46" s="57">
        <v>0</v>
      </c>
      <c r="E46" s="27"/>
      <c r="F46" s="27"/>
      <c r="G46" s="49"/>
      <c r="H46" s="53">
        <v>2455</v>
      </c>
      <c r="I46" s="53" t="s">
        <v>93</v>
      </c>
      <c r="J46" s="54"/>
      <c r="K46" s="55">
        <v>0</v>
      </c>
      <c r="L46" s="27"/>
    </row>
    <row r="47" spans="1:15" ht="27" customHeight="1" x14ac:dyDescent="0.4">
      <c r="A47" s="53">
        <v>1407</v>
      </c>
      <c r="B47" s="53" t="s">
        <v>15</v>
      </c>
      <c r="C47" s="54"/>
      <c r="D47" s="57">
        <v>0</v>
      </c>
      <c r="E47" s="27"/>
      <c r="F47" s="27"/>
      <c r="G47" s="49"/>
      <c r="H47" s="53">
        <v>2460</v>
      </c>
      <c r="I47" s="53" t="s">
        <v>94</v>
      </c>
      <c r="J47" s="54"/>
      <c r="K47" s="55">
        <v>0</v>
      </c>
      <c r="L47" s="27"/>
    </row>
    <row r="48" spans="1:15" ht="27" customHeight="1" x14ac:dyDescent="0.4">
      <c r="A48" s="53">
        <v>1408</v>
      </c>
      <c r="B48" s="53" t="s">
        <v>181</v>
      </c>
      <c r="C48" s="54"/>
      <c r="D48" s="57">
        <v>0</v>
      </c>
      <c r="E48" s="27"/>
      <c r="F48" s="27"/>
      <c r="G48" s="57"/>
      <c r="H48" s="53">
        <v>2480</v>
      </c>
      <c r="I48" s="53" t="s">
        <v>95</v>
      </c>
      <c r="J48" s="54"/>
      <c r="K48" s="55">
        <v>0</v>
      </c>
      <c r="L48" s="27"/>
    </row>
    <row r="49" spans="1:13" ht="27" customHeight="1" x14ac:dyDescent="0.4">
      <c r="A49" s="53">
        <v>1409</v>
      </c>
      <c r="B49" s="53" t="s">
        <v>22</v>
      </c>
      <c r="C49" s="54"/>
      <c r="D49" s="57">
        <v>0</v>
      </c>
      <c r="E49" s="27"/>
      <c r="F49" s="27"/>
      <c r="G49" s="57"/>
      <c r="H49" s="53">
        <v>2490</v>
      </c>
      <c r="I49" s="53" t="s">
        <v>96</v>
      </c>
      <c r="J49" s="54"/>
      <c r="K49" s="55">
        <v>0</v>
      </c>
      <c r="L49" s="27"/>
    </row>
    <row r="50" spans="1:13" ht="27" customHeight="1" x14ac:dyDescent="0.4">
      <c r="A50" s="53">
        <v>1413</v>
      </c>
      <c r="B50" s="53" t="s">
        <v>16</v>
      </c>
      <c r="C50" s="54"/>
      <c r="D50" s="57">
        <v>0</v>
      </c>
      <c r="E50" s="27"/>
      <c r="F50" s="27"/>
      <c r="G50" s="57"/>
      <c r="H50" s="53"/>
      <c r="I50" s="53"/>
      <c r="J50" s="62"/>
      <c r="K50" s="55"/>
      <c r="L50" s="27"/>
    </row>
    <row r="51" spans="1:13" ht="27" customHeight="1" x14ac:dyDescent="0.4">
      <c r="A51" s="53">
        <v>1415</v>
      </c>
      <c r="B51" s="53" t="s">
        <v>182</v>
      </c>
      <c r="C51" s="54"/>
      <c r="D51" s="57">
        <v>0</v>
      </c>
      <c r="E51" s="27"/>
      <c r="F51" s="27"/>
      <c r="G51" s="57"/>
      <c r="H51" s="53">
        <v>2490</v>
      </c>
      <c r="I51" s="53" t="s">
        <v>96</v>
      </c>
      <c r="K51" s="55">
        <v>0</v>
      </c>
      <c r="L51" s="27"/>
    </row>
    <row r="52" spans="1:13" ht="27" customHeight="1" x14ac:dyDescent="0.4">
      <c r="E52" s="27"/>
      <c r="F52" s="27"/>
      <c r="G52" s="57"/>
      <c r="L52" s="27"/>
    </row>
    <row r="53" spans="1:13" ht="27" customHeight="1" x14ac:dyDescent="0.4">
      <c r="E53" s="27"/>
      <c r="F53" s="27"/>
      <c r="G53" s="57"/>
      <c r="J53" s="62"/>
      <c r="L53" s="27"/>
    </row>
    <row r="54" spans="1:13" ht="27" customHeight="1" x14ac:dyDescent="0.4">
      <c r="A54" s="53">
        <v>1415</v>
      </c>
      <c r="B54" s="53" t="s">
        <v>23</v>
      </c>
      <c r="C54" s="54"/>
      <c r="D54" s="57">
        <v>0</v>
      </c>
      <c r="E54" s="27"/>
      <c r="F54" s="27"/>
      <c r="G54" s="57"/>
      <c r="H54" s="46">
        <v>25</v>
      </c>
      <c r="I54" s="46" t="s">
        <v>97</v>
      </c>
      <c r="J54" s="47"/>
      <c r="K54" s="51">
        <f>SUM(K56:K57)</f>
        <v>5742889570</v>
      </c>
      <c r="L54" s="27"/>
      <c r="M54" s="177">
        <f>+K54+K123</f>
        <v>10485410145</v>
      </c>
    </row>
    <row r="55" spans="1:13" s="60" customFormat="1" ht="27" customHeight="1" x14ac:dyDescent="0.4">
      <c r="A55" s="53">
        <v>1427</v>
      </c>
      <c r="B55" s="53" t="s">
        <v>29</v>
      </c>
      <c r="C55" s="54"/>
      <c r="D55" s="57">
        <v>0</v>
      </c>
      <c r="E55" s="27"/>
      <c r="F55" s="27"/>
      <c r="G55" s="57"/>
      <c r="H55" s="59"/>
      <c r="I55" s="59"/>
      <c r="J55" s="69"/>
      <c r="K55" s="59"/>
      <c r="L55" s="27"/>
    </row>
    <row r="56" spans="1:13" s="60" customFormat="1" ht="27" customHeight="1" x14ac:dyDescent="0.4">
      <c r="A56" s="53">
        <v>1477</v>
      </c>
      <c r="B56" s="53" t="s">
        <v>32</v>
      </c>
      <c r="C56" s="54"/>
      <c r="D56" s="57">
        <v>0</v>
      </c>
      <c r="E56" s="27"/>
      <c r="F56" s="27"/>
      <c r="G56" s="57"/>
      <c r="H56" s="53">
        <v>2511</v>
      </c>
      <c r="I56" s="53" t="s">
        <v>98</v>
      </c>
      <c r="J56" s="54"/>
      <c r="K56" s="55">
        <v>5742889570</v>
      </c>
      <c r="L56" s="27"/>
    </row>
    <row r="57" spans="1:13" ht="27" customHeight="1" x14ac:dyDescent="0.4">
      <c r="A57" s="53">
        <v>1480</v>
      </c>
      <c r="B57" s="53" t="s">
        <v>33</v>
      </c>
      <c r="C57" s="54"/>
      <c r="D57" s="57">
        <v>0</v>
      </c>
      <c r="E57" s="27"/>
      <c r="F57" s="27"/>
      <c r="G57" s="57"/>
      <c r="H57" s="53">
        <v>2512</v>
      </c>
      <c r="I57" s="53" t="s">
        <v>99</v>
      </c>
      <c r="J57" s="62"/>
      <c r="K57" s="55">
        <v>0</v>
      </c>
      <c r="L57" s="27"/>
    </row>
    <row r="58" spans="1:13" ht="27" customHeight="1" x14ac:dyDescent="0.4">
      <c r="A58" s="53"/>
      <c r="B58" s="53"/>
      <c r="C58" s="54"/>
      <c r="D58" s="57">
        <v>0</v>
      </c>
      <c r="E58" s="27"/>
      <c r="F58" s="27"/>
      <c r="G58" s="57"/>
      <c r="H58" s="19"/>
      <c r="I58" s="19"/>
      <c r="J58" s="66"/>
      <c r="K58" s="70"/>
      <c r="L58" s="27"/>
    </row>
    <row r="59" spans="1:13" ht="27" customHeight="1" x14ac:dyDescent="0.4">
      <c r="A59" s="53">
        <v>1475</v>
      </c>
      <c r="B59" s="53" t="s">
        <v>31</v>
      </c>
      <c r="C59" s="54"/>
      <c r="D59" s="57">
        <v>0</v>
      </c>
      <c r="E59" s="27"/>
      <c r="F59" s="27"/>
      <c r="G59" s="57"/>
      <c r="H59" s="46">
        <v>26</v>
      </c>
      <c r="I59" s="46" t="s">
        <v>183</v>
      </c>
      <c r="J59" s="47"/>
      <c r="K59" s="51">
        <f>+K61</f>
        <v>0</v>
      </c>
      <c r="L59" s="27"/>
    </row>
    <row r="60" spans="1:13" ht="27" customHeight="1" x14ac:dyDescent="0.4">
      <c r="A60" s="53">
        <v>1476</v>
      </c>
      <c r="B60" s="53" t="s">
        <v>184</v>
      </c>
      <c r="C60" s="54"/>
      <c r="D60" s="57">
        <v>0</v>
      </c>
      <c r="E60" s="27"/>
      <c r="F60" s="27"/>
      <c r="G60" s="57"/>
      <c r="J60" s="62"/>
      <c r="L60" s="27"/>
    </row>
    <row r="61" spans="1:13" ht="27" customHeight="1" x14ac:dyDescent="0.4">
      <c r="A61" s="53">
        <v>1480</v>
      </c>
      <c r="B61" s="53" t="s">
        <v>185</v>
      </c>
      <c r="C61" s="54"/>
      <c r="D61" s="57">
        <v>0</v>
      </c>
      <c r="E61" s="27"/>
      <c r="F61" s="27"/>
      <c r="G61" s="57"/>
      <c r="H61" s="53">
        <v>2625</v>
      </c>
      <c r="I61" s="53" t="s">
        <v>101</v>
      </c>
      <c r="J61" s="54"/>
      <c r="K61" s="55">
        <v>0</v>
      </c>
      <c r="L61" s="27"/>
    </row>
    <row r="62" spans="1:13" ht="27" customHeight="1" x14ac:dyDescent="0.4">
      <c r="C62" s="68"/>
      <c r="E62" s="27"/>
      <c r="F62" s="27"/>
      <c r="G62" s="57"/>
      <c r="H62" s="53"/>
      <c r="I62" s="53"/>
      <c r="J62" s="54"/>
      <c r="K62" s="55"/>
      <c r="L62" s="27"/>
    </row>
    <row r="63" spans="1:13" ht="27" customHeight="1" x14ac:dyDescent="0.4">
      <c r="A63" s="46">
        <v>15</v>
      </c>
      <c r="B63" s="46" t="s">
        <v>34</v>
      </c>
      <c r="C63" s="47"/>
      <c r="D63" s="48">
        <f>SUM(D65:D65)</f>
        <v>0</v>
      </c>
      <c r="E63" s="27"/>
      <c r="F63" s="27"/>
      <c r="G63" s="57"/>
      <c r="H63" s="46">
        <v>27</v>
      </c>
      <c r="I63" s="46" t="s">
        <v>102</v>
      </c>
      <c r="J63" s="47"/>
      <c r="K63" s="51">
        <f>SUM(K65:K71)</f>
        <v>2528429407</v>
      </c>
      <c r="L63" s="27"/>
    </row>
    <row r="64" spans="1:13" ht="27" customHeight="1" x14ac:dyDescent="0.4">
      <c r="A64" s="46"/>
      <c r="B64" s="46"/>
      <c r="C64" s="50"/>
      <c r="D64" s="49"/>
      <c r="E64" s="27"/>
      <c r="F64" s="27"/>
      <c r="G64" s="57"/>
      <c r="J64" s="62"/>
      <c r="L64" s="27"/>
    </row>
    <row r="65" spans="1:13" ht="27" customHeight="1" x14ac:dyDescent="0.4">
      <c r="A65" s="71" t="s">
        <v>244</v>
      </c>
      <c r="B65" s="72" t="s">
        <v>35</v>
      </c>
      <c r="C65" s="73"/>
      <c r="D65" s="57">
        <v>0</v>
      </c>
      <c r="E65" s="27"/>
      <c r="F65" s="27"/>
      <c r="G65" s="57"/>
      <c r="H65" s="53">
        <v>2701</v>
      </c>
      <c r="I65" s="53" t="s">
        <v>103</v>
      </c>
      <c r="J65" s="54"/>
      <c r="K65" s="55">
        <v>2528429407</v>
      </c>
      <c r="L65" s="27"/>
    </row>
    <row r="66" spans="1:13" s="60" customFormat="1" ht="27" customHeight="1" x14ac:dyDescent="0.4">
      <c r="C66" s="74"/>
      <c r="E66" s="27"/>
      <c r="F66" s="27"/>
      <c r="G66" s="57"/>
      <c r="H66" s="53">
        <v>2707</v>
      </c>
      <c r="I66" s="53" t="s">
        <v>105</v>
      </c>
      <c r="J66" s="54"/>
      <c r="K66" s="55">
        <v>0</v>
      </c>
      <c r="L66" s="27"/>
    </row>
    <row r="67" spans="1:13" s="60" customFormat="1" ht="27" customHeight="1" x14ac:dyDescent="0.4">
      <c r="A67" s="56"/>
      <c r="B67" s="56"/>
      <c r="C67" s="75"/>
      <c r="D67" s="76"/>
      <c r="E67" s="27"/>
      <c r="F67" s="27"/>
      <c r="G67" s="57"/>
      <c r="H67" s="53">
        <v>2722</v>
      </c>
      <c r="I67" s="53" t="s">
        <v>248</v>
      </c>
      <c r="J67" s="54"/>
      <c r="K67" s="55">
        <v>0</v>
      </c>
      <c r="L67" s="27"/>
    </row>
    <row r="68" spans="1:13" ht="27" customHeight="1" x14ac:dyDescent="0.4">
      <c r="A68" s="46">
        <v>19</v>
      </c>
      <c r="B68" s="46" t="s">
        <v>57</v>
      </c>
      <c r="C68" s="47"/>
      <c r="D68" s="48">
        <f>SUM(D70:D85)</f>
        <v>5834862716</v>
      </c>
      <c r="E68" s="27"/>
      <c r="F68" s="27"/>
      <c r="G68" s="57"/>
      <c r="H68" s="53"/>
      <c r="I68" s="53"/>
      <c r="J68" s="54"/>
      <c r="K68" s="55">
        <v>0</v>
      </c>
      <c r="L68" s="27"/>
      <c r="M68" s="48">
        <f>+D68+D167</f>
        <v>6744484213.46</v>
      </c>
    </row>
    <row r="69" spans="1:13" ht="27" customHeight="1" x14ac:dyDescent="0.4">
      <c r="A69" s="46"/>
      <c r="B69" s="46"/>
      <c r="C69" s="50"/>
      <c r="D69" s="49"/>
      <c r="E69" s="27"/>
      <c r="F69" s="27"/>
      <c r="G69" s="57"/>
      <c r="L69" s="27"/>
    </row>
    <row r="70" spans="1:13" s="59" customFormat="1" ht="27" customHeight="1" x14ac:dyDescent="0.4">
      <c r="A70" s="53">
        <v>1901</v>
      </c>
      <c r="B70" s="53" t="s">
        <v>58</v>
      </c>
      <c r="C70" s="54"/>
      <c r="D70" s="77">
        <v>0</v>
      </c>
      <c r="E70" s="27"/>
      <c r="F70" s="27"/>
      <c r="G70" s="57"/>
      <c r="L70" s="27"/>
    </row>
    <row r="71" spans="1:13" s="59" customFormat="1" ht="27" customHeight="1" x14ac:dyDescent="0.4">
      <c r="A71" s="53">
        <v>1902</v>
      </c>
      <c r="B71" s="53" t="s">
        <v>59</v>
      </c>
      <c r="C71" s="54"/>
      <c r="D71" s="77">
        <v>105709890</v>
      </c>
      <c r="E71" s="27"/>
      <c r="F71" s="27"/>
      <c r="G71" s="63"/>
      <c r="H71" s="53">
        <v>2790</v>
      </c>
      <c r="I71" s="53" t="s">
        <v>106</v>
      </c>
      <c r="J71" s="54"/>
      <c r="K71" s="55">
        <v>0</v>
      </c>
      <c r="L71" s="27"/>
    </row>
    <row r="72" spans="1:13" ht="27" customHeight="1" x14ac:dyDescent="0.4">
      <c r="A72" s="53">
        <v>1905</v>
      </c>
      <c r="B72" s="53" t="s">
        <v>60</v>
      </c>
      <c r="C72" s="54"/>
      <c r="D72" s="77">
        <v>3221985455</v>
      </c>
      <c r="E72" s="27"/>
      <c r="F72" s="27"/>
      <c r="G72" s="49"/>
      <c r="J72" s="62"/>
      <c r="L72" s="27"/>
    </row>
    <row r="73" spans="1:13" ht="27" customHeight="1" x14ac:dyDescent="0.4">
      <c r="A73" s="53">
        <v>1906</v>
      </c>
      <c r="B73" s="53" t="s">
        <v>25</v>
      </c>
      <c r="C73" s="54"/>
      <c r="D73" s="77">
        <v>2507167371</v>
      </c>
      <c r="E73" s="27"/>
      <c r="F73" s="27"/>
      <c r="G73" s="49"/>
      <c r="J73" s="62"/>
      <c r="L73" s="27"/>
    </row>
    <row r="74" spans="1:13" ht="27" customHeight="1" x14ac:dyDescent="0.4">
      <c r="A74" s="53">
        <v>1915</v>
      </c>
      <c r="B74" s="53" t="s">
        <v>62</v>
      </c>
      <c r="C74" s="54"/>
      <c r="D74" s="77">
        <v>0</v>
      </c>
      <c r="E74" s="27"/>
      <c r="F74" s="27"/>
      <c r="G74" s="57"/>
      <c r="H74" s="46">
        <v>29</v>
      </c>
      <c r="I74" s="46" t="s">
        <v>107</v>
      </c>
      <c r="J74" s="47"/>
      <c r="K74" s="51">
        <f>SUM(K76:K79)</f>
        <v>783383984.67999995</v>
      </c>
      <c r="L74" s="27"/>
    </row>
    <row r="75" spans="1:13" ht="27" customHeight="1" x14ac:dyDescent="0.4">
      <c r="A75" s="53">
        <v>1908</v>
      </c>
      <c r="B75" s="53" t="s">
        <v>27</v>
      </c>
      <c r="C75" s="73"/>
      <c r="D75" s="77">
        <v>0</v>
      </c>
      <c r="E75" s="27"/>
      <c r="F75" s="27"/>
      <c r="G75" s="60"/>
      <c r="J75" s="62"/>
      <c r="L75" s="27"/>
    </row>
    <row r="76" spans="1:13" ht="27" customHeight="1" x14ac:dyDescent="0.4">
      <c r="A76" s="53">
        <v>1925</v>
      </c>
      <c r="B76" s="53" t="s">
        <v>63</v>
      </c>
      <c r="C76" s="54"/>
      <c r="D76" s="77">
        <v>0</v>
      </c>
      <c r="E76" s="27"/>
      <c r="F76" s="27"/>
      <c r="G76" s="56"/>
      <c r="H76" s="53">
        <v>2905</v>
      </c>
      <c r="I76" s="53" t="s">
        <v>108</v>
      </c>
      <c r="J76" s="54"/>
      <c r="K76" s="55">
        <v>0</v>
      </c>
      <c r="L76" s="27"/>
    </row>
    <row r="77" spans="1:13" ht="27" customHeight="1" x14ac:dyDescent="0.4">
      <c r="A77" s="53">
        <v>1926</v>
      </c>
      <c r="B77" s="53" t="s">
        <v>188</v>
      </c>
      <c r="C77" s="54"/>
      <c r="D77" s="77">
        <v>0</v>
      </c>
      <c r="E77" s="27"/>
      <c r="F77" s="27"/>
      <c r="G77" s="49"/>
      <c r="H77" s="53">
        <v>2910</v>
      </c>
      <c r="I77" s="53" t="s">
        <v>109</v>
      </c>
      <c r="J77" s="54"/>
      <c r="K77" s="55">
        <v>783383984.67999995</v>
      </c>
      <c r="L77" s="27"/>
    </row>
    <row r="78" spans="1:13" ht="27" customHeight="1" x14ac:dyDescent="0.4">
      <c r="A78" s="53">
        <v>1930</v>
      </c>
      <c r="B78" s="53" t="s">
        <v>64</v>
      </c>
      <c r="C78" s="54"/>
      <c r="D78" s="77">
        <f>+'[1]CGN-2005-001A'!G713</f>
        <v>0</v>
      </c>
      <c r="E78" s="27"/>
      <c r="F78" s="27"/>
      <c r="G78" s="49"/>
      <c r="H78" s="53">
        <v>2915</v>
      </c>
      <c r="I78" s="53" t="s">
        <v>189</v>
      </c>
      <c r="J78" s="54"/>
      <c r="K78" s="55">
        <v>0</v>
      </c>
      <c r="L78" s="27"/>
    </row>
    <row r="79" spans="1:13" ht="27" customHeight="1" x14ac:dyDescent="0.4">
      <c r="A79" s="53">
        <v>1935</v>
      </c>
      <c r="B79" s="53" t="s">
        <v>65</v>
      </c>
      <c r="C79" s="54"/>
      <c r="D79" s="77">
        <f>+'[1]CGN-2005-001A'!G719</f>
        <v>0</v>
      </c>
      <c r="E79" s="27"/>
      <c r="F79" s="27"/>
      <c r="G79" s="57"/>
      <c r="H79" s="53">
        <v>2917</v>
      </c>
      <c r="I79" s="53" t="s">
        <v>190</v>
      </c>
      <c r="J79" s="54"/>
      <c r="K79" s="55">
        <v>0</v>
      </c>
      <c r="L79" s="27"/>
    </row>
    <row r="80" spans="1:13" ht="27" customHeight="1" x14ac:dyDescent="0.4">
      <c r="A80" s="53">
        <v>1941</v>
      </c>
      <c r="B80" s="53" t="s">
        <v>66</v>
      </c>
      <c r="C80" s="54"/>
      <c r="D80" s="77">
        <f>+'[1]CGN-2005-001A'!G725</f>
        <v>0</v>
      </c>
      <c r="E80" s="27"/>
      <c r="F80" s="27"/>
      <c r="G80" s="57"/>
      <c r="H80" s="53"/>
      <c r="I80" s="53"/>
      <c r="J80" s="54"/>
      <c r="K80" s="55">
        <v>0</v>
      </c>
      <c r="L80" s="27"/>
    </row>
    <row r="81" spans="1:12" ht="27" customHeight="1" x14ac:dyDescent="0.4">
      <c r="A81" s="53">
        <v>1906</v>
      </c>
      <c r="B81" s="53" t="s">
        <v>25</v>
      </c>
      <c r="C81" s="54"/>
      <c r="D81" s="77">
        <v>0</v>
      </c>
      <c r="E81" s="27"/>
      <c r="F81" s="27"/>
      <c r="G81" s="57"/>
      <c r="H81" s="53"/>
      <c r="I81" s="53"/>
      <c r="J81" s="54"/>
      <c r="K81" s="55"/>
      <c r="L81" s="27"/>
    </row>
    <row r="82" spans="1:12" ht="27" customHeight="1" x14ac:dyDescent="0.4">
      <c r="A82" s="53">
        <v>1908</v>
      </c>
      <c r="B82" s="53" t="s">
        <v>27</v>
      </c>
      <c r="C82" s="54"/>
      <c r="D82" s="77">
        <v>0</v>
      </c>
      <c r="E82" s="27"/>
      <c r="F82" s="27"/>
      <c r="G82" s="57"/>
      <c r="H82" s="78"/>
      <c r="I82" s="32" t="s">
        <v>191</v>
      </c>
      <c r="J82" s="79"/>
      <c r="K82" s="39">
        <f>+K85+K93+K103+K123+K128+K133+K142</f>
        <v>4742520575</v>
      </c>
      <c r="L82" s="27"/>
    </row>
    <row r="83" spans="1:12" ht="27" customHeight="1" x14ac:dyDescent="0.4">
      <c r="A83" s="53">
        <v>1970</v>
      </c>
      <c r="B83" s="53" t="s">
        <v>192</v>
      </c>
      <c r="C83" s="81"/>
      <c r="D83" s="77">
        <v>0</v>
      </c>
      <c r="E83" s="27"/>
      <c r="F83" s="27"/>
      <c r="G83" s="57"/>
      <c r="H83" s="19"/>
      <c r="I83" s="19"/>
      <c r="J83" s="66"/>
      <c r="K83" s="82"/>
      <c r="L83" s="27"/>
    </row>
    <row r="84" spans="1:12" ht="27" customHeight="1" x14ac:dyDescent="0.4">
      <c r="A84" s="80">
        <v>1975</v>
      </c>
      <c r="B84" s="80" t="s">
        <v>193</v>
      </c>
      <c r="C84" s="81"/>
      <c r="D84" s="77">
        <v>0</v>
      </c>
      <c r="E84" s="27"/>
      <c r="F84" s="27"/>
      <c r="G84" s="57"/>
      <c r="J84" s="62"/>
      <c r="L84" s="27"/>
    </row>
    <row r="85" spans="1:12" ht="27" customHeight="1" x14ac:dyDescent="0.4">
      <c r="A85" s="80">
        <v>1999</v>
      </c>
      <c r="B85" s="53" t="s">
        <v>70</v>
      </c>
      <c r="C85" s="54"/>
      <c r="D85" s="77">
        <v>0</v>
      </c>
      <c r="E85" s="27"/>
      <c r="F85" s="27"/>
      <c r="G85" s="57"/>
      <c r="H85" s="46">
        <v>22</v>
      </c>
      <c r="I85" s="46" t="s">
        <v>168</v>
      </c>
      <c r="J85" s="50"/>
      <c r="K85" s="51">
        <f>SUM(K87:K90)</f>
        <v>0</v>
      </c>
      <c r="L85" s="27"/>
    </row>
    <row r="86" spans="1:12" ht="27" customHeight="1" x14ac:dyDescent="0.4">
      <c r="A86" s="53"/>
      <c r="B86" s="53"/>
      <c r="C86" s="81"/>
      <c r="D86" s="77"/>
      <c r="E86" s="27"/>
      <c r="F86" s="27"/>
      <c r="G86" s="57"/>
      <c r="H86" s="53"/>
      <c r="I86" s="53"/>
      <c r="J86" s="54"/>
      <c r="K86" s="55"/>
      <c r="L86" s="27"/>
    </row>
    <row r="87" spans="1:12" ht="27" customHeight="1" x14ac:dyDescent="0.4">
      <c r="C87" s="68"/>
      <c r="E87" s="27"/>
      <c r="F87" s="27"/>
      <c r="G87" s="57"/>
      <c r="H87" s="53">
        <v>2203</v>
      </c>
      <c r="I87" s="53" t="s">
        <v>73</v>
      </c>
      <c r="J87" s="54"/>
      <c r="K87" s="55">
        <v>0</v>
      </c>
      <c r="L87" s="27"/>
    </row>
    <row r="88" spans="1:12" ht="27" customHeight="1" x14ac:dyDescent="0.4">
      <c r="A88" s="31"/>
      <c r="B88" s="32" t="s">
        <v>191</v>
      </c>
      <c r="C88" s="79"/>
      <c r="D88" s="37">
        <f>+D90+D103+D109+D129+D155+D167</f>
        <v>68582121485.409996</v>
      </c>
      <c r="E88" s="27"/>
      <c r="F88" s="27"/>
      <c r="G88" s="57"/>
      <c r="H88" s="53">
        <v>2223</v>
      </c>
      <c r="I88" s="53" t="s">
        <v>77</v>
      </c>
      <c r="J88" s="54"/>
      <c r="K88" s="55">
        <v>0</v>
      </c>
      <c r="L88" s="27"/>
    </row>
    <row r="89" spans="1:12" s="60" customFormat="1" ht="27" customHeight="1" x14ac:dyDescent="0.4">
      <c r="A89" s="41"/>
      <c r="B89" s="42"/>
      <c r="C89" s="83"/>
      <c r="D89" s="57"/>
      <c r="E89" s="27"/>
      <c r="F89" s="27"/>
      <c r="G89" s="57"/>
      <c r="H89" s="53"/>
      <c r="I89" s="53"/>
      <c r="J89" s="54"/>
      <c r="K89" s="55">
        <v>0</v>
      </c>
      <c r="L89" s="27"/>
    </row>
    <row r="90" spans="1:12" s="60" customFormat="1" ht="27" customHeight="1" x14ac:dyDescent="0.4">
      <c r="A90" s="46">
        <v>12</v>
      </c>
      <c r="B90" s="46" t="s">
        <v>170</v>
      </c>
      <c r="C90" s="50"/>
      <c r="D90" s="48">
        <f>SUM(D92:D100)</f>
        <v>0</v>
      </c>
      <c r="E90" s="27"/>
      <c r="F90" s="27"/>
      <c r="G90" s="57"/>
      <c r="H90" s="53"/>
      <c r="I90" s="53"/>
      <c r="J90" s="54"/>
      <c r="K90" s="55">
        <v>0</v>
      </c>
      <c r="L90" s="27"/>
    </row>
    <row r="91" spans="1:12" s="60" customFormat="1" ht="27" customHeight="1" x14ac:dyDescent="0.4">
      <c r="A91" s="46"/>
      <c r="B91" s="46"/>
      <c r="C91" s="50"/>
      <c r="D91" s="49"/>
      <c r="E91" s="27"/>
      <c r="F91" s="27"/>
      <c r="G91" s="57"/>
      <c r="H91" s="53"/>
      <c r="I91" s="53"/>
      <c r="J91" s="54"/>
      <c r="K91" s="55"/>
      <c r="L91" s="27"/>
    </row>
    <row r="92" spans="1:12" s="56" customFormat="1" ht="27" customHeight="1" x14ac:dyDescent="0.4">
      <c r="A92" s="53">
        <v>1201</v>
      </c>
      <c r="B92" s="53" t="s">
        <v>5</v>
      </c>
      <c r="C92" s="54"/>
      <c r="D92" s="57">
        <f>+'[1]CGN-2005-001A'!H37</f>
        <v>0</v>
      </c>
      <c r="E92" s="27"/>
      <c r="F92" s="27"/>
      <c r="G92" s="57"/>
      <c r="H92" s="53"/>
      <c r="I92" s="53"/>
      <c r="J92" s="54"/>
      <c r="K92" s="55"/>
      <c r="L92" s="27"/>
    </row>
    <row r="93" spans="1:12" ht="27" customHeight="1" x14ac:dyDescent="0.4">
      <c r="A93" s="53">
        <v>1202</v>
      </c>
      <c r="B93" s="53" t="s">
        <v>6</v>
      </c>
      <c r="C93" s="54"/>
      <c r="D93" s="57">
        <v>0</v>
      </c>
      <c r="E93" s="27"/>
      <c r="F93" s="27"/>
      <c r="G93" s="57"/>
      <c r="H93" s="46">
        <v>23</v>
      </c>
      <c r="I93" s="46" t="s">
        <v>171</v>
      </c>
      <c r="J93" s="50"/>
      <c r="K93" s="51">
        <f>SUM(K95:K100)</f>
        <v>0</v>
      </c>
      <c r="L93" s="27"/>
    </row>
    <row r="94" spans="1:12" ht="27" customHeight="1" x14ac:dyDescent="0.4">
      <c r="A94" s="53">
        <v>1203</v>
      </c>
      <c r="B94" s="53" t="s">
        <v>7</v>
      </c>
      <c r="C94" s="54"/>
      <c r="D94" s="57">
        <v>0</v>
      </c>
      <c r="E94" s="27"/>
      <c r="F94" s="27"/>
      <c r="G94" s="57"/>
      <c r="H94" s="53"/>
      <c r="I94" s="53"/>
      <c r="J94" s="54"/>
      <c r="K94" s="55"/>
      <c r="L94" s="27"/>
    </row>
    <row r="95" spans="1:12" ht="27" customHeight="1" x14ac:dyDescent="0.4">
      <c r="A95" s="53">
        <v>1204</v>
      </c>
      <c r="B95" s="53" t="s">
        <v>174</v>
      </c>
      <c r="C95" s="54"/>
      <c r="D95" s="57">
        <f>+'[1]CGN-2005-001A'!H70</f>
        <v>0</v>
      </c>
      <c r="E95" s="27"/>
      <c r="F95" s="27"/>
      <c r="G95" s="77"/>
      <c r="H95" s="53">
        <v>2306</v>
      </c>
      <c r="I95" s="53" t="s">
        <v>172</v>
      </c>
      <c r="J95" s="54"/>
      <c r="K95" s="55">
        <v>0</v>
      </c>
      <c r="L95" s="27"/>
    </row>
    <row r="96" spans="1:12" ht="27" customHeight="1" x14ac:dyDescent="0.4">
      <c r="A96" s="53">
        <v>1207</v>
      </c>
      <c r="B96" s="53" t="s">
        <v>8</v>
      </c>
      <c r="C96" s="54"/>
      <c r="D96" s="57">
        <f>+'[1]CGN-2005-001A'!H75</f>
        <v>0</v>
      </c>
      <c r="E96" s="27"/>
      <c r="F96" s="27"/>
      <c r="H96" s="53">
        <v>2307</v>
      </c>
      <c r="I96" s="53" t="s">
        <v>78</v>
      </c>
      <c r="J96" s="54"/>
      <c r="K96" s="55">
        <v>0</v>
      </c>
      <c r="L96" s="27"/>
    </row>
    <row r="97" spans="1:12" ht="27" customHeight="1" x14ac:dyDescent="0.4">
      <c r="A97" s="53">
        <v>1208</v>
      </c>
      <c r="B97" s="53" t="s">
        <v>9</v>
      </c>
      <c r="C97" s="54"/>
      <c r="D97" s="57">
        <f>+'[1]CGN-2005-001A'!H82</f>
        <v>0</v>
      </c>
      <c r="E97" s="27"/>
      <c r="F97" s="27"/>
      <c r="G97" s="38"/>
      <c r="H97" s="53">
        <v>2308</v>
      </c>
      <c r="I97" s="53" t="s">
        <v>173</v>
      </c>
      <c r="J97" s="54"/>
      <c r="K97" s="55">
        <v>0</v>
      </c>
      <c r="L97" s="27"/>
    </row>
    <row r="98" spans="1:12" ht="27" customHeight="1" x14ac:dyDescent="0.4">
      <c r="A98" s="53">
        <v>1216</v>
      </c>
      <c r="B98" s="53" t="s">
        <v>176</v>
      </c>
      <c r="C98" s="54"/>
      <c r="D98" s="57">
        <f>+'[1]CGN-2005-001A'!H88</f>
        <v>0</v>
      </c>
      <c r="E98" s="27"/>
      <c r="F98" s="27"/>
      <c r="G98" s="57"/>
      <c r="H98" s="53">
        <v>2309</v>
      </c>
      <c r="I98" s="53" t="s">
        <v>175</v>
      </c>
      <c r="J98" s="54"/>
      <c r="K98" s="55">
        <v>0</v>
      </c>
      <c r="L98" s="27"/>
    </row>
    <row r="99" spans="1:12" ht="27" customHeight="1" x14ac:dyDescent="0.4">
      <c r="A99" s="53">
        <v>1217</v>
      </c>
      <c r="B99" s="53" t="s">
        <v>10</v>
      </c>
      <c r="C99" s="54"/>
      <c r="D99" s="57">
        <f>+'[1]CGN-2005-001A'!H95</f>
        <v>0</v>
      </c>
      <c r="E99" s="27"/>
      <c r="F99" s="27"/>
      <c r="G99" s="49"/>
      <c r="H99" s="53">
        <v>2311</v>
      </c>
      <c r="I99" s="53" t="s">
        <v>79</v>
      </c>
      <c r="J99" s="54"/>
      <c r="K99" s="55">
        <v>0</v>
      </c>
      <c r="L99" s="27"/>
    </row>
    <row r="100" spans="1:12" s="60" customFormat="1" ht="27" customHeight="1" x14ac:dyDescent="0.4">
      <c r="A100" s="53">
        <v>1280</v>
      </c>
      <c r="B100" s="53" t="s">
        <v>194</v>
      </c>
      <c r="C100" s="54"/>
      <c r="D100" s="57">
        <f>+'[1]CGN-2005-001A'!H100</f>
        <v>0</v>
      </c>
      <c r="E100" s="27"/>
      <c r="F100" s="27"/>
      <c r="G100" s="49"/>
      <c r="H100" s="53">
        <v>2312</v>
      </c>
      <c r="I100" s="53" t="s">
        <v>80</v>
      </c>
      <c r="J100" s="54"/>
      <c r="K100" s="55">
        <v>0</v>
      </c>
      <c r="L100" s="27"/>
    </row>
    <row r="101" spans="1:12" s="60" customFormat="1" ht="27" customHeight="1" x14ac:dyDescent="0.4">
      <c r="A101" s="64"/>
      <c r="B101" s="65"/>
      <c r="C101" s="68"/>
      <c r="D101" s="63"/>
      <c r="E101" s="27"/>
      <c r="F101" s="27"/>
      <c r="G101" s="57"/>
      <c r="H101" s="53"/>
      <c r="I101" s="53"/>
      <c r="J101" s="54"/>
      <c r="K101" s="55"/>
      <c r="L101" s="27"/>
    </row>
    <row r="102" spans="1:12" s="60" customFormat="1" ht="27" customHeight="1" x14ac:dyDescent="0.4">
      <c r="A102" s="64"/>
      <c r="B102" s="65"/>
      <c r="C102" s="68"/>
      <c r="D102" s="63"/>
      <c r="E102" s="27"/>
      <c r="F102" s="27"/>
      <c r="G102" s="57"/>
      <c r="H102" s="53"/>
      <c r="I102" s="53"/>
      <c r="J102" s="54"/>
      <c r="K102" s="55"/>
      <c r="L102" s="27"/>
    </row>
    <row r="103" spans="1:12" s="60" customFormat="1" ht="27" customHeight="1" x14ac:dyDescent="0.4">
      <c r="A103" s="46">
        <v>13</v>
      </c>
      <c r="B103" s="46" t="s">
        <v>177</v>
      </c>
      <c r="C103" s="50"/>
      <c r="D103" s="48">
        <f>SUM(D105:D106)</f>
        <v>0</v>
      </c>
      <c r="E103" s="27"/>
      <c r="F103" s="27"/>
      <c r="G103" s="57"/>
      <c r="H103" s="61">
        <v>24</v>
      </c>
      <c r="I103" s="61" t="s">
        <v>81</v>
      </c>
      <c r="J103" s="47"/>
      <c r="K103" s="51">
        <f>SUM(K105:K120)</f>
        <v>0</v>
      </c>
      <c r="L103" s="27"/>
    </row>
    <row r="104" spans="1:12" ht="27" customHeight="1" x14ac:dyDescent="0.4">
      <c r="A104" s="46"/>
      <c r="B104" s="46"/>
      <c r="C104" s="50"/>
      <c r="D104" s="49"/>
      <c r="E104" s="27"/>
      <c r="F104" s="27"/>
      <c r="G104" s="57"/>
      <c r="J104" s="62"/>
      <c r="L104" s="27"/>
    </row>
    <row r="105" spans="1:12" ht="27" customHeight="1" x14ac:dyDescent="0.4">
      <c r="A105" s="53">
        <v>1385</v>
      </c>
      <c r="B105" s="53" t="s">
        <v>18</v>
      </c>
      <c r="C105" s="54"/>
      <c r="D105" s="57">
        <v>39801531</v>
      </c>
      <c r="E105" s="27"/>
      <c r="F105" s="27"/>
      <c r="G105" s="57"/>
      <c r="H105" s="53">
        <v>2401</v>
      </c>
      <c r="I105" s="53" t="s">
        <v>82</v>
      </c>
      <c r="J105" s="54"/>
      <c r="K105" s="55">
        <v>0</v>
      </c>
      <c r="L105" s="27"/>
    </row>
    <row r="106" spans="1:12" ht="27" customHeight="1" x14ac:dyDescent="0.4">
      <c r="A106" s="53">
        <v>1386</v>
      </c>
      <c r="B106" s="53" t="s">
        <v>19</v>
      </c>
      <c r="C106" s="54"/>
      <c r="D106" s="57">
        <v>-39801531</v>
      </c>
      <c r="E106" s="27"/>
      <c r="F106" s="27"/>
      <c r="G106" s="57"/>
      <c r="H106" s="53">
        <v>2403</v>
      </c>
      <c r="I106" s="53" t="s">
        <v>83</v>
      </c>
      <c r="J106" s="54"/>
      <c r="K106" s="55">
        <v>0</v>
      </c>
      <c r="L106" s="27"/>
    </row>
    <row r="107" spans="1:12" ht="27" customHeight="1" x14ac:dyDescent="0.4">
      <c r="C107" s="68"/>
      <c r="E107" s="27"/>
      <c r="F107" s="27"/>
      <c r="G107" s="57"/>
      <c r="H107" s="53">
        <v>2406</v>
      </c>
      <c r="I107" s="53" t="s">
        <v>179</v>
      </c>
      <c r="J107" s="54"/>
      <c r="K107" s="55">
        <v>0</v>
      </c>
      <c r="L107" s="27"/>
    </row>
    <row r="108" spans="1:12" ht="27" customHeight="1" x14ac:dyDescent="0.4">
      <c r="C108" s="68"/>
      <c r="E108" s="27"/>
      <c r="F108" s="27"/>
      <c r="G108" s="57"/>
      <c r="H108" s="53">
        <v>2422</v>
      </c>
      <c r="I108" s="53" t="s">
        <v>84</v>
      </c>
      <c r="J108" s="54"/>
      <c r="K108" s="55">
        <v>0</v>
      </c>
      <c r="L108" s="27"/>
    </row>
    <row r="109" spans="1:12" ht="27" customHeight="1" x14ac:dyDescent="0.4">
      <c r="A109" s="46">
        <v>14</v>
      </c>
      <c r="B109" s="46" t="s">
        <v>180</v>
      </c>
      <c r="C109" s="50"/>
      <c r="D109" s="48">
        <f>SUM(D111:D127)</f>
        <v>0</v>
      </c>
      <c r="E109" s="27"/>
      <c r="F109" s="27"/>
      <c r="G109" s="57"/>
      <c r="H109" s="53">
        <v>2401</v>
      </c>
      <c r="I109" s="53" t="s">
        <v>82</v>
      </c>
      <c r="J109" s="54"/>
      <c r="K109" s="55">
        <v>0</v>
      </c>
      <c r="L109" s="27"/>
    </row>
    <row r="110" spans="1:12" ht="27" customHeight="1" x14ac:dyDescent="0.4">
      <c r="A110" s="46"/>
      <c r="B110" s="46"/>
      <c r="C110" s="50"/>
      <c r="D110" s="49"/>
      <c r="E110" s="27"/>
      <c r="F110" s="27"/>
      <c r="G110" s="57"/>
      <c r="H110" s="53">
        <v>2424</v>
      </c>
      <c r="I110" s="53" t="s">
        <v>86</v>
      </c>
      <c r="J110" s="54"/>
      <c r="K110" s="55">
        <v>0</v>
      </c>
      <c r="L110" s="27"/>
    </row>
    <row r="111" spans="1:12" ht="27" customHeight="1" x14ac:dyDescent="0.4">
      <c r="A111" s="53">
        <v>1401</v>
      </c>
      <c r="B111" s="53" t="s">
        <v>21</v>
      </c>
      <c r="C111" s="54"/>
      <c r="D111" s="57">
        <v>0</v>
      </c>
      <c r="E111" s="27"/>
      <c r="F111" s="27"/>
      <c r="G111" s="57"/>
      <c r="H111" s="53">
        <v>2406</v>
      </c>
      <c r="I111" s="53" t="s">
        <v>179</v>
      </c>
      <c r="J111" s="54"/>
      <c r="K111" s="55">
        <v>0</v>
      </c>
      <c r="L111" s="27"/>
    </row>
    <row r="112" spans="1:12" ht="27" customHeight="1" x14ac:dyDescent="0.4">
      <c r="A112" s="53">
        <v>1402</v>
      </c>
      <c r="B112" s="53" t="s">
        <v>13</v>
      </c>
      <c r="C112" s="54"/>
      <c r="D112" s="57">
        <v>0</v>
      </c>
      <c r="E112" s="27"/>
      <c r="F112" s="27"/>
      <c r="H112" s="53">
        <v>2422</v>
      </c>
      <c r="I112" s="53" t="s">
        <v>84</v>
      </c>
      <c r="J112" s="54"/>
      <c r="K112" s="55">
        <v>0</v>
      </c>
      <c r="L112" s="27"/>
    </row>
    <row r="113" spans="1:12" ht="27" customHeight="1" x14ac:dyDescent="0.4">
      <c r="A113" s="53">
        <v>1406</v>
      </c>
      <c r="B113" s="53" t="s">
        <v>14</v>
      </c>
      <c r="C113" s="54"/>
      <c r="D113" s="57">
        <v>0</v>
      </c>
      <c r="E113" s="27"/>
      <c r="F113" s="27"/>
      <c r="H113" s="53">
        <v>2423</v>
      </c>
      <c r="I113" s="53" t="s">
        <v>85</v>
      </c>
      <c r="J113" s="54"/>
      <c r="K113" s="55">
        <v>0</v>
      </c>
      <c r="L113" s="27"/>
    </row>
    <row r="114" spans="1:12" ht="27" customHeight="1" x14ac:dyDescent="0.4">
      <c r="A114" s="53">
        <v>1407</v>
      </c>
      <c r="B114" s="53" t="s">
        <v>15</v>
      </c>
      <c r="C114" s="54"/>
      <c r="D114" s="57">
        <v>0</v>
      </c>
      <c r="E114" s="27"/>
      <c r="F114" s="27"/>
      <c r="G114" s="49"/>
      <c r="H114" s="53">
        <v>2424</v>
      </c>
      <c r="I114" s="53" t="s">
        <v>86</v>
      </c>
      <c r="J114" s="54"/>
      <c r="K114" s="55">
        <v>0</v>
      </c>
      <c r="L114" s="27"/>
    </row>
    <row r="115" spans="1:12" ht="27" customHeight="1" x14ac:dyDescent="0.4">
      <c r="A115" s="53">
        <v>1408</v>
      </c>
      <c r="B115" s="53" t="s">
        <v>181</v>
      </c>
      <c r="C115" s="54"/>
      <c r="D115" s="57">
        <v>0</v>
      </c>
      <c r="E115" s="27"/>
      <c r="F115" s="27"/>
      <c r="G115" s="49"/>
      <c r="H115" s="53">
        <v>2450</v>
      </c>
      <c r="I115" s="53" t="s">
        <v>91</v>
      </c>
      <c r="J115" s="54"/>
      <c r="K115" s="55">
        <v>0</v>
      </c>
      <c r="L115" s="27"/>
    </row>
    <row r="116" spans="1:12" ht="27" customHeight="1" x14ac:dyDescent="0.4">
      <c r="A116" s="53">
        <v>1409</v>
      </c>
      <c r="B116" s="53" t="s">
        <v>22</v>
      </c>
      <c r="C116" s="54"/>
      <c r="D116" s="57">
        <v>0</v>
      </c>
      <c r="E116" s="27"/>
      <c r="F116" s="27"/>
      <c r="G116" s="57"/>
      <c r="H116" s="53">
        <v>2453</v>
      </c>
      <c r="I116" s="53" t="s">
        <v>92</v>
      </c>
      <c r="J116" s="54"/>
      <c r="K116" s="55">
        <v>0</v>
      </c>
      <c r="L116" s="27"/>
    </row>
    <row r="117" spans="1:12" ht="27" customHeight="1" x14ac:dyDescent="0.4">
      <c r="A117" s="53">
        <v>1413</v>
      </c>
      <c r="B117" s="53" t="s">
        <v>16</v>
      </c>
      <c r="C117" s="54"/>
      <c r="D117" s="57">
        <v>0</v>
      </c>
      <c r="E117" s="27"/>
      <c r="F117" s="27"/>
      <c r="G117" s="57"/>
      <c r="H117" s="53">
        <v>2455</v>
      </c>
      <c r="I117" s="53" t="s">
        <v>93</v>
      </c>
      <c r="J117" s="54"/>
      <c r="K117" s="55">
        <v>0</v>
      </c>
      <c r="L117" s="27"/>
    </row>
    <row r="118" spans="1:12" ht="27" customHeight="1" x14ac:dyDescent="0.4">
      <c r="A118" s="53">
        <v>1415</v>
      </c>
      <c r="B118" s="53" t="s">
        <v>182</v>
      </c>
      <c r="C118" s="54"/>
      <c r="D118" s="57">
        <v>0</v>
      </c>
      <c r="E118" s="27"/>
      <c r="F118" s="27"/>
      <c r="H118" s="53">
        <v>2460</v>
      </c>
      <c r="I118" s="53" t="s">
        <v>94</v>
      </c>
      <c r="J118" s="54"/>
      <c r="K118" s="55">
        <v>0</v>
      </c>
      <c r="L118" s="27"/>
    </row>
    <row r="119" spans="1:12" ht="27" customHeight="1" x14ac:dyDescent="0.4">
      <c r="A119" s="53">
        <v>1416</v>
      </c>
      <c r="B119" s="53" t="s">
        <v>24</v>
      </c>
      <c r="C119" s="54"/>
      <c r="D119" s="57">
        <f>+'[1]CGN-2005-001A'!H261</f>
        <v>0</v>
      </c>
      <c r="E119" s="27"/>
      <c r="F119" s="27"/>
      <c r="H119" s="53">
        <v>2480</v>
      </c>
      <c r="I119" s="53" t="s">
        <v>95</v>
      </c>
      <c r="J119" s="54"/>
      <c r="K119" s="55">
        <v>0</v>
      </c>
      <c r="L119" s="27"/>
    </row>
    <row r="120" spans="1:12" ht="27" customHeight="1" x14ac:dyDescent="0.4">
      <c r="A120" s="53">
        <v>1420</v>
      </c>
      <c r="B120" s="53" t="s">
        <v>25</v>
      </c>
      <c r="C120" s="54"/>
      <c r="D120" s="57">
        <f>+'[1]CGN-2005-001A'!H270</f>
        <v>0</v>
      </c>
      <c r="E120" s="27"/>
      <c r="F120" s="27"/>
      <c r="G120" s="49"/>
      <c r="H120" s="53">
        <v>2490</v>
      </c>
      <c r="I120" s="53" t="s">
        <v>96</v>
      </c>
      <c r="J120" s="54"/>
      <c r="K120" s="55">
        <v>0</v>
      </c>
      <c r="L120" s="27"/>
    </row>
    <row r="121" spans="1:12" s="84" customFormat="1" ht="27" customHeight="1" x14ac:dyDescent="0.4">
      <c r="A121" s="53">
        <v>1422</v>
      </c>
      <c r="B121" s="53" t="s">
        <v>26</v>
      </c>
      <c r="C121" s="54"/>
      <c r="D121" s="57">
        <f>+'[1]CGN-2005-001A'!H277</f>
        <v>0</v>
      </c>
      <c r="E121" s="27"/>
      <c r="F121" s="27"/>
      <c r="G121" s="49"/>
      <c r="H121" s="53"/>
      <c r="I121" s="53"/>
      <c r="J121" s="54"/>
      <c r="K121" s="55"/>
      <c r="L121" s="27"/>
    </row>
    <row r="122" spans="1:12" ht="27" customHeight="1" x14ac:dyDescent="0.4">
      <c r="A122" s="53">
        <v>1424</v>
      </c>
      <c r="B122" s="53" t="s">
        <v>27</v>
      </c>
      <c r="C122" s="54"/>
      <c r="D122" s="57">
        <v>0</v>
      </c>
      <c r="E122" s="27"/>
      <c r="F122" s="27"/>
      <c r="G122" s="57"/>
      <c r="H122" s="85"/>
      <c r="I122" s="85"/>
      <c r="J122" s="86"/>
      <c r="K122" s="85"/>
      <c r="L122" s="27"/>
    </row>
    <row r="123" spans="1:12" ht="27" customHeight="1" x14ac:dyDescent="0.4">
      <c r="A123" s="53">
        <v>1425</v>
      </c>
      <c r="B123" s="53" t="s">
        <v>28</v>
      </c>
      <c r="C123" s="54"/>
      <c r="D123" s="57">
        <v>0</v>
      </c>
      <c r="E123" s="27"/>
      <c r="F123" s="27"/>
      <c r="G123" s="57"/>
      <c r="H123" s="46">
        <v>25</v>
      </c>
      <c r="I123" s="46" t="s">
        <v>97</v>
      </c>
      <c r="J123" s="47"/>
      <c r="K123" s="51">
        <f>SUM(K125:K125)</f>
        <v>4742520575</v>
      </c>
      <c r="L123" s="27"/>
    </row>
    <row r="124" spans="1:12" ht="27" customHeight="1" x14ac:dyDescent="0.4">
      <c r="A124" s="53">
        <v>1470</v>
      </c>
      <c r="B124" s="53" t="s">
        <v>30</v>
      </c>
      <c r="C124" s="54"/>
      <c r="D124" s="57">
        <v>0</v>
      </c>
      <c r="E124" s="27"/>
      <c r="F124" s="27"/>
      <c r="G124" s="57"/>
      <c r="H124" s="59"/>
      <c r="I124" s="59"/>
      <c r="J124" s="69"/>
      <c r="K124" s="59"/>
      <c r="L124" s="27"/>
    </row>
    <row r="125" spans="1:12" ht="27" customHeight="1" x14ac:dyDescent="0.4">
      <c r="A125" s="53">
        <v>1475</v>
      </c>
      <c r="B125" s="53" t="s">
        <v>31</v>
      </c>
      <c r="C125" s="54"/>
      <c r="D125" s="57">
        <v>0</v>
      </c>
      <c r="E125" s="27"/>
      <c r="F125" s="27"/>
      <c r="G125" s="57"/>
      <c r="H125" s="53">
        <v>2512</v>
      </c>
      <c r="I125" s="53" t="s">
        <v>99</v>
      </c>
      <c r="J125" s="54"/>
      <c r="K125" s="55">
        <v>4742520575</v>
      </c>
      <c r="L125" s="27"/>
    </row>
    <row r="126" spans="1:12" ht="27" customHeight="1" x14ac:dyDescent="0.4">
      <c r="A126" s="53">
        <v>1476</v>
      </c>
      <c r="B126" s="53" t="s">
        <v>184</v>
      </c>
      <c r="C126" s="54"/>
      <c r="D126" s="57">
        <v>0</v>
      </c>
      <c r="E126" s="27"/>
      <c r="F126" s="27"/>
      <c r="G126" s="57"/>
      <c r="H126" s="53"/>
      <c r="I126" s="53"/>
      <c r="J126" s="54"/>
      <c r="K126" s="55"/>
      <c r="L126" s="27"/>
    </row>
    <row r="127" spans="1:12" ht="27" customHeight="1" x14ac:dyDescent="0.4">
      <c r="A127" s="53">
        <v>1480</v>
      </c>
      <c r="B127" s="53" t="s">
        <v>185</v>
      </c>
      <c r="C127" s="54"/>
      <c r="D127" s="57">
        <v>0</v>
      </c>
      <c r="E127" s="27"/>
      <c r="F127" s="27"/>
      <c r="G127" s="57"/>
      <c r="H127" s="19"/>
      <c r="I127" s="19"/>
      <c r="J127" s="66"/>
      <c r="K127" s="70"/>
      <c r="L127" s="27"/>
    </row>
    <row r="128" spans="1:12" ht="27" customHeight="1" x14ac:dyDescent="0.4">
      <c r="A128" s="87"/>
      <c r="B128" s="87"/>
      <c r="C128" s="88"/>
      <c r="D128" s="87"/>
      <c r="E128" s="27"/>
      <c r="F128" s="27"/>
      <c r="G128" s="57"/>
      <c r="H128" s="46">
        <v>26</v>
      </c>
      <c r="I128" s="46" t="s">
        <v>100</v>
      </c>
      <c r="J128" s="47"/>
      <c r="K128" s="51">
        <f>+K130</f>
        <v>0</v>
      </c>
      <c r="L128" s="27"/>
    </row>
    <row r="129" spans="1:12" ht="27" customHeight="1" x14ac:dyDescent="0.4">
      <c r="A129" s="46">
        <v>16</v>
      </c>
      <c r="B129" s="46" t="s">
        <v>36</v>
      </c>
      <c r="C129" s="50"/>
      <c r="D129" s="48">
        <f>SUM(D131:D150)</f>
        <v>67672499987.949997</v>
      </c>
      <c r="E129" s="27"/>
      <c r="F129" s="27"/>
      <c r="G129" s="57"/>
      <c r="J129" s="62"/>
      <c r="L129" s="27"/>
    </row>
    <row r="130" spans="1:12" ht="27" customHeight="1" x14ac:dyDescent="0.4">
      <c r="A130" s="46"/>
      <c r="B130" s="46"/>
      <c r="C130" s="50"/>
      <c r="D130" s="49"/>
      <c r="E130" s="27"/>
      <c r="F130" s="27"/>
      <c r="G130" s="57"/>
      <c r="H130" s="53">
        <v>2601</v>
      </c>
      <c r="I130" s="53" t="s">
        <v>11</v>
      </c>
      <c r="J130" s="54"/>
      <c r="K130" s="55">
        <v>0</v>
      </c>
      <c r="L130" s="27"/>
    </row>
    <row r="131" spans="1:12" ht="27" customHeight="1" x14ac:dyDescent="0.4">
      <c r="A131" s="53">
        <v>1605</v>
      </c>
      <c r="B131" s="53" t="s">
        <v>37</v>
      </c>
      <c r="C131" s="54"/>
      <c r="D131" s="57">
        <v>0</v>
      </c>
      <c r="E131" s="27"/>
      <c r="F131" s="27"/>
      <c r="G131" s="57"/>
      <c r="H131" s="89"/>
      <c r="I131" s="89"/>
      <c r="J131" s="90"/>
      <c r="K131" s="89"/>
      <c r="L131" s="27"/>
    </row>
    <row r="132" spans="1:12" ht="27" customHeight="1" x14ac:dyDescent="0.4">
      <c r="A132" s="53">
        <v>1610</v>
      </c>
      <c r="B132" s="53" t="s">
        <v>195</v>
      </c>
      <c r="C132" s="54"/>
      <c r="D132" s="57">
        <v>9957568</v>
      </c>
      <c r="E132" s="27"/>
      <c r="F132" s="27"/>
      <c r="G132" s="57"/>
      <c r="H132" s="89"/>
      <c r="I132" s="89"/>
      <c r="J132" s="90"/>
      <c r="K132" s="89"/>
      <c r="L132" s="27"/>
    </row>
    <row r="133" spans="1:12" ht="27" customHeight="1" x14ac:dyDescent="0.4">
      <c r="A133" s="53">
        <v>1615</v>
      </c>
      <c r="B133" s="53" t="s">
        <v>38</v>
      </c>
      <c r="C133" s="54"/>
      <c r="D133" s="57">
        <v>109968008</v>
      </c>
      <c r="E133" s="27"/>
      <c r="F133" s="27"/>
      <c r="G133" s="57"/>
      <c r="H133" s="46">
        <v>27</v>
      </c>
      <c r="I133" s="46" t="s">
        <v>102</v>
      </c>
      <c r="J133" s="47"/>
      <c r="K133" s="51">
        <f>SUM(K135:K139)</f>
        <v>0</v>
      </c>
      <c r="L133" s="27"/>
    </row>
    <row r="134" spans="1:12" ht="27" customHeight="1" x14ac:dyDescent="0.4">
      <c r="A134" s="53">
        <v>1620</v>
      </c>
      <c r="B134" s="53" t="s">
        <v>39</v>
      </c>
      <c r="C134" s="54"/>
      <c r="D134" s="57">
        <v>0</v>
      </c>
      <c r="E134" s="27"/>
      <c r="F134" s="27"/>
      <c r="G134" s="57"/>
      <c r="J134" s="62"/>
      <c r="L134" s="27"/>
    </row>
    <row r="135" spans="1:12" ht="27" customHeight="1" x14ac:dyDescent="0.4">
      <c r="A135" s="53">
        <v>1625</v>
      </c>
      <c r="B135" s="53" t="s">
        <v>40</v>
      </c>
      <c r="C135" s="54"/>
      <c r="D135" s="57">
        <v>0</v>
      </c>
      <c r="E135" s="27"/>
      <c r="F135" s="27"/>
      <c r="G135" s="57"/>
      <c r="H135" s="53">
        <v>2701</v>
      </c>
      <c r="I135" s="53" t="s">
        <v>103</v>
      </c>
      <c r="J135" s="54"/>
      <c r="K135" s="55">
        <v>0</v>
      </c>
      <c r="L135" s="27"/>
    </row>
    <row r="136" spans="1:12" ht="27" customHeight="1" x14ac:dyDescent="0.4">
      <c r="A136" s="53">
        <v>1635</v>
      </c>
      <c r="B136" s="53" t="s">
        <v>41</v>
      </c>
      <c r="C136" s="54"/>
      <c r="D136" s="57">
        <v>1367589850</v>
      </c>
      <c r="E136" s="27"/>
      <c r="F136" s="27"/>
      <c r="G136" s="57"/>
      <c r="H136" s="53">
        <v>2707</v>
      </c>
      <c r="I136" s="53" t="s">
        <v>105</v>
      </c>
      <c r="J136" s="54"/>
      <c r="K136" s="55">
        <v>0</v>
      </c>
      <c r="L136" s="27"/>
    </row>
    <row r="137" spans="1:12" ht="27" customHeight="1" x14ac:dyDescent="0.4">
      <c r="A137" s="53">
        <v>1636</v>
      </c>
      <c r="B137" s="53" t="s">
        <v>42</v>
      </c>
      <c r="C137" s="54"/>
      <c r="D137" s="57">
        <v>0</v>
      </c>
      <c r="E137" s="27"/>
      <c r="F137" s="27"/>
      <c r="G137" s="57"/>
      <c r="H137" s="53">
        <v>2722</v>
      </c>
      <c r="I137" s="53" t="s">
        <v>248</v>
      </c>
      <c r="J137" s="54"/>
      <c r="K137" s="55">
        <v>0</v>
      </c>
      <c r="L137" s="27"/>
    </row>
    <row r="138" spans="1:12" ht="27" customHeight="1" x14ac:dyDescent="0.4">
      <c r="A138" s="53">
        <v>1637</v>
      </c>
      <c r="B138" s="53" t="s">
        <v>43</v>
      </c>
      <c r="C138" s="54"/>
      <c r="D138" s="57">
        <v>61094854.770000003</v>
      </c>
      <c r="E138" s="27"/>
      <c r="F138" s="27"/>
      <c r="G138" s="57"/>
      <c r="H138" s="53"/>
      <c r="I138" s="53"/>
      <c r="J138" s="54"/>
      <c r="K138" s="55">
        <v>0</v>
      </c>
      <c r="L138" s="27"/>
    </row>
    <row r="139" spans="1:12" ht="27" customHeight="1" x14ac:dyDescent="0.4">
      <c r="A139" s="53">
        <v>1640</v>
      </c>
      <c r="B139" s="53" t="s">
        <v>44</v>
      </c>
      <c r="C139" s="54"/>
      <c r="D139" s="57">
        <v>1469760648</v>
      </c>
      <c r="E139" s="27"/>
      <c r="F139" s="27"/>
      <c r="G139" s="57"/>
      <c r="H139" s="53">
        <v>2790</v>
      </c>
      <c r="I139" s="53" t="s">
        <v>106</v>
      </c>
      <c r="J139" s="54"/>
      <c r="K139" s="55">
        <v>0</v>
      </c>
      <c r="L139" s="27"/>
    </row>
    <row r="140" spans="1:12" ht="27" customHeight="1" x14ac:dyDescent="0.4">
      <c r="A140" s="53">
        <v>1645</v>
      </c>
      <c r="B140" s="53" t="s">
        <v>45</v>
      </c>
      <c r="C140" s="54"/>
      <c r="D140" s="57"/>
      <c r="E140" s="27"/>
      <c r="F140" s="27"/>
      <c r="G140" s="57"/>
      <c r="J140" s="62"/>
      <c r="L140" s="27"/>
    </row>
    <row r="141" spans="1:12" ht="27" customHeight="1" x14ac:dyDescent="0.4">
      <c r="A141" s="53">
        <v>1650</v>
      </c>
      <c r="B141" s="53" t="s">
        <v>46</v>
      </c>
      <c r="C141" s="54"/>
      <c r="D141" s="57"/>
      <c r="E141" s="27"/>
      <c r="F141" s="27"/>
      <c r="G141" s="57"/>
      <c r="J141" s="62"/>
      <c r="L141" s="27"/>
    </row>
    <row r="142" spans="1:12" ht="27" customHeight="1" x14ac:dyDescent="0.4">
      <c r="A142" s="53">
        <v>1655</v>
      </c>
      <c r="B142" s="53" t="s">
        <v>47</v>
      </c>
      <c r="C142" s="54"/>
      <c r="D142" s="57">
        <v>14801394077</v>
      </c>
      <c r="E142" s="27"/>
      <c r="F142" s="27"/>
      <c r="G142" s="57"/>
      <c r="H142" s="46">
        <v>29</v>
      </c>
      <c r="I142" s="46" t="s">
        <v>107</v>
      </c>
      <c r="J142" s="47"/>
      <c r="K142" s="51">
        <f>SUM(K144:K147)</f>
        <v>0</v>
      </c>
      <c r="L142" s="27"/>
    </row>
    <row r="143" spans="1:12" ht="27" customHeight="1" x14ac:dyDescent="0.4">
      <c r="A143" s="53">
        <v>1660</v>
      </c>
      <c r="B143" s="53" t="s">
        <v>48</v>
      </c>
      <c r="C143" s="54"/>
      <c r="D143" s="57">
        <v>139668674</v>
      </c>
      <c r="E143" s="27"/>
      <c r="F143" s="27"/>
      <c r="G143" s="57"/>
      <c r="J143" s="62"/>
      <c r="L143" s="27"/>
    </row>
    <row r="144" spans="1:12" ht="27" customHeight="1" x14ac:dyDescent="0.4">
      <c r="A144" s="53">
        <v>1665</v>
      </c>
      <c r="B144" s="53" t="s">
        <v>49</v>
      </c>
      <c r="C144" s="54"/>
      <c r="D144" s="57">
        <v>2268993324.48</v>
      </c>
      <c r="E144" s="27"/>
      <c r="F144" s="27"/>
      <c r="G144" s="87"/>
      <c r="H144" s="53">
        <v>2901</v>
      </c>
      <c r="I144" s="53" t="s">
        <v>91</v>
      </c>
      <c r="J144" s="54"/>
      <c r="K144" s="55">
        <v>0</v>
      </c>
      <c r="L144" s="27"/>
    </row>
    <row r="145" spans="1:12" ht="27" customHeight="1" x14ac:dyDescent="0.4">
      <c r="A145" s="53">
        <v>1670</v>
      </c>
      <c r="B145" s="53" t="s">
        <v>50</v>
      </c>
      <c r="C145" s="54"/>
      <c r="D145" s="57">
        <v>9338243589</v>
      </c>
      <c r="E145" s="27"/>
      <c r="F145" s="27"/>
      <c r="G145" s="49"/>
      <c r="H145" s="53">
        <v>2910</v>
      </c>
      <c r="I145" s="53" t="s">
        <v>109</v>
      </c>
      <c r="J145" s="54"/>
      <c r="K145" s="55">
        <v>0</v>
      </c>
      <c r="L145" s="27"/>
    </row>
    <row r="146" spans="1:12" ht="27" customHeight="1" x14ac:dyDescent="0.4">
      <c r="A146" s="53">
        <v>1675</v>
      </c>
      <c r="B146" s="53" t="s">
        <v>51</v>
      </c>
      <c r="C146" s="54"/>
      <c r="D146" s="57">
        <v>51073503992</v>
      </c>
      <c r="E146" s="27"/>
      <c r="F146" s="27"/>
      <c r="G146" s="49"/>
      <c r="H146" s="53"/>
      <c r="I146" s="53"/>
      <c r="J146" s="54"/>
      <c r="K146" s="55">
        <v>0</v>
      </c>
      <c r="L146" s="27"/>
    </row>
    <row r="147" spans="1:12" ht="27" customHeight="1" x14ac:dyDescent="0.4">
      <c r="A147" s="53">
        <v>1680</v>
      </c>
      <c r="B147" s="53" t="s">
        <v>52</v>
      </c>
      <c r="C147" s="54"/>
      <c r="D147" s="57">
        <v>830746363</v>
      </c>
      <c r="E147" s="27"/>
      <c r="F147" s="27"/>
      <c r="G147" s="57"/>
      <c r="H147" s="53">
        <v>2917</v>
      </c>
      <c r="I147" s="53" t="s">
        <v>190</v>
      </c>
      <c r="J147" s="54"/>
      <c r="K147" s="55">
        <v>0</v>
      </c>
      <c r="L147" s="27"/>
    </row>
    <row r="148" spans="1:12" ht="27" customHeight="1" x14ac:dyDescent="0.4">
      <c r="A148" s="53">
        <v>1681</v>
      </c>
      <c r="B148" s="53" t="s">
        <v>53</v>
      </c>
      <c r="C148" s="54"/>
      <c r="D148" s="57">
        <v>0</v>
      </c>
      <c r="E148" s="27"/>
      <c r="F148" s="27"/>
      <c r="G148" s="57"/>
      <c r="H148" s="89"/>
      <c r="I148" s="89"/>
      <c r="J148" s="90"/>
      <c r="K148" s="89"/>
      <c r="L148" s="27"/>
    </row>
    <row r="149" spans="1:12" ht="27" customHeight="1" x14ac:dyDescent="0.4">
      <c r="A149" s="53">
        <v>1685</v>
      </c>
      <c r="B149" s="53" t="s">
        <v>245</v>
      </c>
      <c r="C149" s="54"/>
      <c r="D149" s="57">
        <v>-13798420960.299999</v>
      </c>
      <c r="E149" s="27"/>
      <c r="F149" s="27"/>
      <c r="G149" s="57"/>
      <c r="H149" s="89"/>
      <c r="I149" s="89"/>
      <c r="J149" s="90"/>
      <c r="K149" s="89"/>
      <c r="L149" s="27"/>
    </row>
    <row r="150" spans="1:12" ht="27" customHeight="1" thickBot="1" x14ac:dyDescent="0.45">
      <c r="A150" s="53">
        <v>1695</v>
      </c>
      <c r="B150" s="53" t="s">
        <v>246</v>
      </c>
      <c r="C150" s="54"/>
      <c r="D150" s="57">
        <v>0</v>
      </c>
      <c r="E150" s="27"/>
      <c r="F150" s="27"/>
      <c r="G150" s="57"/>
      <c r="H150" s="91"/>
      <c r="I150" s="92" t="s">
        <v>196</v>
      </c>
      <c r="J150" s="93"/>
      <c r="K150" s="94">
        <f>+K12+K82</f>
        <v>16008197008.68</v>
      </c>
      <c r="L150" s="27"/>
    </row>
    <row r="151" spans="1:12" ht="27" customHeight="1" thickTop="1" x14ac:dyDescent="0.4">
      <c r="E151" s="27"/>
      <c r="F151" s="27"/>
      <c r="G151" s="57"/>
      <c r="H151" s="89"/>
      <c r="I151" s="89"/>
      <c r="J151" s="90"/>
      <c r="K151" s="89"/>
      <c r="L151" s="27"/>
    </row>
    <row r="152" spans="1:12" ht="27" customHeight="1" x14ac:dyDescent="0.4">
      <c r="E152" s="27"/>
      <c r="F152" s="27"/>
      <c r="G152" s="57"/>
      <c r="H152" s="89"/>
      <c r="I152" s="89"/>
      <c r="J152" s="90"/>
      <c r="K152" s="89"/>
      <c r="L152" s="27"/>
    </row>
    <row r="153" spans="1:12" ht="27" customHeight="1" x14ac:dyDescent="0.4">
      <c r="A153" s="89"/>
      <c r="B153" s="89"/>
      <c r="C153" s="90"/>
      <c r="D153" s="89"/>
      <c r="E153" s="27"/>
      <c r="F153" s="27"/>
      <c r="G153" s="57"/>
      <c r="H153" s="89"/>
      <c r="I153" s="89"/>
      <c r="J153" s="90"/>
      <c r="K153" s="89"/>
      <c r="L153" s="27"/>
    </row>
    <row r="154" spans="1:12" ht="27" customHeight="1" x14ac:dyDescent="0.4">
      <c r="A154" s="89"/>
      <c r="B154" s="89"/>
      <c r="C154" s="90"/>
      <c r="D154" s="89"/>
      <c r="E154" s="27"/>
      <c r="F154" s="27"/>
      <c r="G154" s="57"/>
      <c r="H154" s="32">
        <v>3</v>
      </c>
      <c r="I154" s="32" t="s">
        <v>110</v>
      </c>
      <c r="J154" s="79"/>
      <c r="K154" s="95"/>
      <c r="L154" s="27"/>
    </row>
    <row r="155" spans="1:12" ht="27" customHeight="1" x14ac:dyDescent="0.4">
      <c r="A155" s="46">
        <v>17</v>
      </c>
      <c r="B155" s="46" t="s">
        <v>54</v>
      </c>
      <c r="C155" s="50"/>
      <c r="D155" s="48">
        <f>SUM(D157:D165)</f>
        <v>0</v>
      </c>
      <c r="E155" s="27"/>
      <c r="F155" s="27"/>
      <c r="G155" s="57"/>
      <c r="H155" s="96"/>
      <c r="I155" s="96"/>
      <c r="J155" s="97"/>
      <c r="K155" s="95"/>
      <c r="L155" s="27"/>
    </row>
    <row r="156" spans="1:12" ht="27" customHeight="1" x14ac:dyDescent="0.4">
      <c r="A156" s="46"/>
      <c r="B156" s="46"/>
      <c r="C156" s="50"/>
      <c r="D156" s="49"/>
      <c r="E156" s="27"/>
      <c r="F156" s="27"/>
      <c r="G156" s="57"/>
      <c r="H156" s="46">
        <v>31</v>
      </c>
      <c r="I156" s="46" t="s">
        <v>197</v>
      </c>
      <c r="J156" s="47"/>
      <c r="K156" s="48">
        <f>SUM(K158:K165)</f>
        <v>58567495509</v>
      </c>
      <c r="L156" s="27"/>
    </row>
    <row r="157" spans="1:12" ht="27" customHeight="1" x14ac:dyDescent="0.4">
      <c r="A157" s="53">
        <v>1703</v>
      </c>
      <c r="B157" s="53" t="s">
        <v>55</v>
      </c>
      <c r="C157" s="54"/>
      <c r="D157" s="57">
        <v>0</v>
      </c>
      <c r="E157" s="27"/>
      <c r="F157" s="27"/>
      <c r="G157" s="57"/>
      <c r="H157" s="98"/>
      <c r="I157" s="98"/>
      <c r="J157" s="99"/>
      <c r="K157" s="98"/>
      <c r="L157" s="27"/>
    </row>
    <row r="158" spans="1:12" ht="27" customHeight="1" x14ac:dyDescent="0.4">
      <c r="A158" s="53">
        <v>1704</v>
      </c>
      <c r="B158" s="53" t="s">
        <v>56</v>
      </c>
      <c r="C158" s="54"/>
      <c r="D158" s="57">
        <v>0</v>
      </c>
      <c r="E158" s="27"/>
      <c r="F158" s="27"/>
      <c r="G158" s="57"/>
      <c r="H158" s="53">
        <v>3105</v>
      </c>
      <c r="I158" s="53" t="s">
        <v>111</v>
      </c>
      <c r="J158" s="54"/>
      <c r="K158" s="55">
        <v>73252428644</v>
      </c>
      <c r="L158" s="27"/>
    </row>
    <row r="159" spans="1:12" ht="27" customHeight="1" x14ac:dyDescent="0.4">
      <c r="A159" s="53">
        <v>1705</v>
      </c>
      <c r="B159" s="53" t="s">
        <v>198</v>
      </c>
      <c r="C159" s="54"/>
      <c r="D159" s="57">
        <v>0</v>
      </c>
      <c r="E159" s="27"/>
      <c r="F159" s="27"/>
      <c r="G159" s="57"/>
      <c r="H159" s="53">
        <v>3109</v>
      </c>
      <c r="I159" s="53" t="s">
        <v>112</v>
      </c>
      <c r="J159" s="54"/>
      <c r="K159" s="55">
        <v>-21939085084</v>
      </c>
      <c r="L159" s="27"/>
    </row>
    <row r="160" spans="1:12" ht="27" customHeight="1" x14ac:dyDescent="0.4">
      <c r="A160" s="53">
        <v>1706</v>
      </c>
      <c r="B160" s="53" t="s">
        <v>199</v>
      </c>
      <c r="C160" s="54"/>
      <c r="D160" s="57">
        <v>0</v>
      </c>
      <c r="E160" s="27"/>
      <c r="F160" s="27"/>
      <c r="G160" s="57"/>
      <c r="H160" s="53">
        <v>3110</v>
      </c>
      <c r="I160" s="53" t="s">
        <v>113</v>
      </c>
      <c r="J160" s="54"/>
      <c r="K160" s="100">
        <f>+ACTIVIDAD2!D132</f>
        <v>7254151949</v>
      </c>
      <c r="L160" s="27"/>
    </row>
    <row r="161" spans="1:12" ht="27" customHeight="1" x14ac:dyDescent="0.4">
      <c r="A161" s="53">
        <v>1710</v>
      </c>
      <c r="B161" s="53" t="s">
        <v>200</v>
      </c>
      <c r="C161" s="54"/>
      <c r="D161" s="57">
        <v>0</v>
      </c>
      <c r="E161" s="27"/>
      <c r="F161" s="27"/>
      <c r="G161" s="57"/>
      <c r="H161" s="53">
        <v>3117</v>
      </c>
      <c r="I161" s="53" t="s">
        <v>114</v>
      </c>
      <c r="J161" s="54"/>
      <c r="K161" s="55">
        <v>0</v>
      </c>
      <c r="L161" s="27"/>
    </row>
    <row r="162" spans="1:12" ht="27" customHeight="1" x14ac:dyDescent="0.4">
      <c r="A162" s="53">
        <v>1711</v>
      </c>
      <c r="B162" s="53" t="s">
        <v>201</v>
      </c>
      <c r="C162" s="54" t="s">
        <v>202</v>
      </c>
      <c r="D162" s="57">
        <v>0</v>
      </c>
      <c r="E162" s="27"/>
      <c r="F162" s="27"/>
      <c r="G162" s="57"/>
      <c r="H162" s="53">
        <v>3125</v>
      </c>
      <c r="I162" s="53" t="s">
        <v>115</v>
      </c>
      <c r="J162" s="54"/>
      <c r="K162" s="55">
        <v>0</v>
      </c>
      <c r="L162" s="27"/>
    </row>
    <row r="163" spans="1:12" ht="27" customHeight="1" x14ac:dyDescent="0.4">
      <c r="A163" s="53">
        <v>1715</v>
      </c>
      <c r="B163" s="53" t="s">
        <v>203</v>
      </c>
      <c r="C163" s="54"/>
      <c r="D163" s="57">
        <v>0</v>
      </c>
      <c r="E163" s="27"/>
      <c r="F163" s="27"/>
      <c r="G163" s="57"/>
      <c r="H163" s="53">
        <v>3125</v>
      </c>
      <c r="I163" s="53" t="s">
        <v>116</v>
      </c>
      <c r="J163" s="54"/>
      <c r="K163" s="55">
        <v>0</v>
      </c>
      <c r="L163" s="27"/>
    </row>
    <row r="164" spans="1:12" ht="27" customHeight="1" x14ac:dyDescent="0.4">
      <c r="A164" s="53">
        <v>1720</v>
      </c>
      <c r="B164" s="53" t="s">
        <v>204</v>
      </c>
      <c r="C164" s="54" t="s">
        <v>202</v>
      </c>
      <c r="D164" s="57">
        <v>0</v>
      </c>
      <c r="E164" s="27"/>
      <c r="F164" s="27"/>
      <c r="G164" s="57"/>
      <c r="H164" s="53">
        <v>3128</v>
      </c>
      <c r="I164" s="53" t="s">
        <v>249</v>
      </c>
      <c r="J164" s="54"/>
      <c r="K164" s="55">
        <v>0</v>
      </c>
      <c r="L164" s="27"/>
    </row>
    <row r="165" spans="1:12" ht="27" customHeight="1" x14ac:dyDescent="0.4">
      <c r="A165" s="53">
        <v>1785</v>
      </c>
      <c r="B165" s="53" t="s">
        <v>247</v>
      </c>
      <c r="C165" s="54" t="s">
        <v>202</v>
      </c>
      <c r="D165" s="57">
        <v>0</v>
      </c>
      <c r="E165" s="27"/>
      <c r="F165" s="27"/>
      <c r="G165" s="57"/>
      <c r="H165" s="53">
        <v>3145</v>
      </c>
      <c r="I165" s="53" t="s">
        <v>117</v>
      </c>
      <c r="J165" s="62"/>
      <c r="K165" s="55">
        <v>0</v>
      </c>
      <c r="L165" s="27"/>
    </row>
    <row r="166" spans="1:12" s="87" customFormat="1" ht="27" customHeight="1" x14ac:dyDescent="0.4">
      <c r="A166" s="101"/>
      <c r="B166" s="101"/>
      <c r="C166" s="102"/>
      <c r="D166" s="101"/>
      <c r="E166" s="27"/>
      <c r="F166" s="27"/>
      <c r="G166" s="57"/>
      <c r="H166" s="4"/>
      <c r="I166" s="4"/>
      <c r="J166" s="62"/>
      <c r="K166" s="4"/>
      <c r="L166" s="27"/>
    </row>
    <row r="167" spans="1:12" ht="27" customHeight="1" x14ac:dyDescent="0.4">
      <c r="A167" s="46">
        <v>19</v>
      </c>
      <c r="B167" s="46" t="s">
        <v>57</v>
      </c>
      <c r="C167" s="50"/>
      <c r="D167" s="48">
        <f>SUM(D169:D184)</f>
        <v>909621497.46000004</v>
      </c>
      <c r="E167" s="27"/>
      <c r="F167" s="27"/>
      <c r="G167" s="57"/>
      <c r="H167" s="62"/>
      <c r="I167" s="62"/>
      <c r="J167" s="62"/>
      <c r="K167" s="62"/>
      <c r="L167" s="27"/>
    </row>
    <row r="168" spans="1:12" ht="27" customHeight="1" thickBot="1" x14ac:dyDescent="0.45">
      <c r="A168" s="46"/>
      <c r="B168" s="46"/>
      <c r="C168" s="50"/>
      <c r="D168" s="49"/>
      <c r="E168" s="27"/>
      <c r="F168" s="27"/>
      <c r="G168" s="57"/>
      <c r="H168" s="103"/>
      <c r="I168" s="92" t="s">
        <v>205</v>
      </c>
      <c r="J168" s="93"/>
      <c r="K168" s="94">
        <f>+K156</f>
        <v>58567495509</v>
      </c>
      <c r="L168" s="27"/>
    </row>
    <row r="169" spans="1:12" ht="27" customHeight="1" thickTop="1" x14ac:dyDescent="0.4">
      <c r="A169" s="53">
        <v>1901</v>
      </c>
      <c r="B169" s="53" t="s">
        <v>58</v>
      </c>
      <c r="C169" s="54"/>
      <c r="D169" s="77">
        <v>0</v>
      </c>
      <c r="E169" s="27"/>
      <c r="F169" s="27"/>
      <c r="G169" s="57"/>
      <c r="H169" s="103"/>
      <c r="I169" s="103"/>
      <c r="J169" s="104"/>
      <c r="K169" s="105"/>
      <c r="L169" s="27"/>
    </row>
    <row r="170" spans="1:12" s="106" customFormat="1" ht="27" customHeight="1" x14ac:dyDescent="0.4">
      <c r="A170" s="53">
        <v>1905</v>
      </c>
      <c r="B170" s="53" t="s">
        <v>186</v>
      </c>
      <c r="C170" s="54"/>
      <c r="D170" s="77">
        <v>0</v>
      </c>
      <c r="E170" s="27"/>
      <c r="F170" s="27"/>
      <c r="G170" s="89"/>
      <c r="H170" s="103"/>
      <c r="I170" s="103"/>
      <c r="J170" s="104"/>
      <c r="K170" s="105"/>
      <c r="L170" s="27"/>
    </row>
    <row r="171" spans="1:12" ht="27" customHeight="1" x14ac:dyDescent="0.4">
      <c r="A171" s="53">
        <v>1910</v>
      </c>
      <c r="B171" s="53" t="s">
        <v>61</v>
      </c>
      <c r="C171" s="54"/>
      <c r="D171" s="77">
        <v>0</v>
      </c>
      <c r="E171" s="27"/>
      <c r="F171" s="27"/>
      <c r="G171" s="89"/>
      <c r="H171" s="103"/>
      <c r="I171" s="103"/>
      <c r="J171" s="104"/>
      <c r="K171" s="105"/>
      <c r="L171" s="27"/>
    </row>
    <row r="172" spans="1:12" ht="27" customHeight="1" x14ac:dyDescent="0.4">
      <c r="A172" s="53">
        <v>1915</v>
      </c>
      <c r="B172" s="53" t="s">
        <v>62</v>
      </c>
      <c r="C172" s="54"/>
      <c r="D172" s="77">
        <v>0</v>
      </c>
      <c r="E172" s="27"/>
      <c r="F172" s="27"/>
      <c r="G172" s="49"/>
      <c r="H172" s="103"/>
      <c r="I172" s="103"/>
      <c r="J172" s="104"/>
      <c r="K172" s="105"/>
      <c r="L172" s="27"/>
    </row>
    <row r="173" spans="1:12" s="107" customFormat="1" ht="27" customHeight="1" x14ac:dyDescent="0.4">
      <c r="A173" s="53">
        <v>1902</v>
      </c>
      <c r="B173" s="53" t="s">
        <v>59</v>
      </c>
      <c r="C173" s="54"/>
      <c r="D173" s="77">
        <v>0</v>
      </c>
      <c r="E173" s="27"/>
      <c r="F173" s="27"/>
      <c r="G173" s="49"/>
      <c r="H173" s="103"/>
      <c r="I173" s="103"/>
      <c r="J173" s="104"/>
      <c r="K173" s="105"/>
      <c r="L173" s="27"/>
    </row>
    <row r="174" spans="1:12" s="107" customFormat="1" ht="27" customHeight="1" x14ac:dyDescent="0.4">
      <c r="A174" s="53">
        <v>1922</v>
      </c>
      <c r="B174" s="72" t="s">
        <v>187</v>
      </c>
      <c r="C174" s="73" t="s">
        <v>202</v>
      </c>
      <c r="D174" s="77">
        <v>0</v>
      </c>
      <c r="E174" s="27"/>
      <c r="F174" s="27"/>
      <c r="G174" s="57"/>
      <c r="H174" s="103"/>
      <c r="I174" s="103"/>
      <c r="J174" s="104"/>
      <c r="K174" s="105"/>
      <c r="L174" s="27"/>
    </row>
    <row r="175" spans="1:12" s="107" customFormat="1" ht="27" customHeight="1" x14ac:dyDescent="0.4">
      <c r="A175" s="53">
        <v>1925</v>
      </c>
      <c r="B175" s="72" t="s">
        <v>63</v>
      </c>
      <c r="C175" s="54" t="s">
        <v>202</v>
      </c>
      <c r="D175" s="77">
        <v>0</v>
      </c>
      <c r="E175" s="27"/>
      <c r="F175" s="27"/>
      <c r="G175" s="57"/>
      <c r="H175" s="103"/>
      <c r="I175" s="103"/>
      <c r="J175" s="104"/>
      <c r="K175" s="105"/>
      <c r="L175" s="27"/>
    </row>
    <row r="176" spans="1:12" s="107" customFormat="1" ht="27" customHeight="1" x14ac:dyDescent="0.4">
      <c r="A176" s="53">
        <v>1926</v>
      </c>
      <c r="B176" s="72" t="s">
        <v>188</v>
      </c>
      <c r="C176" s="54"/>
      <c r="D176" s="77">
        <v>0</v>
      </c>
      <c r="E176" s="27"/>
      <c r="F176" s="27"/>
      <c r="G176" s="57"/>
      <c r="H176" s="103"/>
      <c r="I176" s="103"/>
      <c r="J176" s="104"/>
      <c r="K176" s="105"/>
      <c r="L176" s="27"/>
    </row>
    <row r="177" spans="1:16" s="108" customFormat="1" ht="27" customHeight="1" x14ac:dyDescent="0.4">
      <c r="A177" s="53">
        <v>1930</v>
      </c>
      <c r="B177" s="72" t="s">
        <v>64</v>
      </c>
      <c r="C177" s="54"/>
      <c r="D177" s="77">
        <v>0</v>
      </c>
      <c r="E177" s="27"/>
      <c r="F177" s="27"/>
      <c r="G177" s="57"/>
      <c r="H177" s="103"/>
      <c r="I177" s="103"/>
      <c r="J177" s="104"/>
      <c r="K177" s="105"/>
      <c r="L177" s="27"/>
    </row>
    <row r="178" spans="1:16" s="107" customFormat="1" ht="27" customHeight="1" x14ac:dyDescent="0.4">
      <c r="A178" s="53">
        <v>1935</v>
      </c>
      <c r="B178" s="72" t="s">
        <v>65</v>
      </c>
      <c r="C178" s="54"/>
      <c r="D178" s="77">
        <v>0</v>
      </c>
      <c r="E178" s="27"/>
      <c r="F178" s="27"/>
      <c r="G178" s="57"/>
      <c r="H178" s="103"/>
      <c r="I178" s="103"/>
      <c r="J178" s="104"/>
      <c r="K178" s="105"/>
      <c r="L178" s="27"/>
    </row>
    <row r="179" spans="1:16" s="107" customFormat="1" ht="27" customHeight="1" x14ac:dyDescent="0.4">
      <c r="A179" s="53">
        <v>1941</v>
      </c>
      <c r="B179" s="72" t="s">
        <v>66</v>
      </c>
      <c r="C179" s="54"/>
      <c r="D179" s="77">
        <v>0</v>
      </c>
      <c r="E179" s="27"/>
      <c r="F179" s="27"/>
      <c r="G179" s="57"/>
      <c r="H179" s="103"/>
      <c r="I179" s="103"/>
      <c r="J179" s="104"/>
      <c r="K179" s="105"/>
      <c r="L179" s="27"/>
    </row>
    <row r="180" spans="1:16" s="107" customFormat="1" ht="27" customHeight="1" x14ac:dyDescent="0.4">
      <c r="A180" s="53">
        <v>1942</v>
      </c>
      <c r="B180" s="72" t="s">
        <v>67</v>
      </c>
      <c r="C180" s="54" t="s">
        <v>202</v>
      </c>
      <c r="D180" s="77">
        <v>0</v>
      </c>
      <c r="E180" s="27"/>
      <c r="F180" s="27"/>
      <c r="G180" s="57"/>
      <c r="H180" s="103"/>
      <c r="I180" s="103"/>
      <c r="J180" s="104"/>
      <c r="K180" s="105"/>
      <c r="L180" s="27"/>
    </row>
    <row r="181" spans="1:16" s="107" customFormat="1" ht="27" customHeight="1" x14ac:dyDescent="0.4">
      <c r="A181" s="53">
        <v>1960</v>
      </c>
      <c r="B181" s="72" t="s">
        <v>53</v>
      </c>
      <c r="C181" s="54"/>
      <c r="D181" s="77">
        <v>0</v>
      </c>
      <c r="E181" s="27"/>
      <c r="F181" s="27"/>
      <c r="G181" s="57"/>
      <c r="H181" s="103"/>
      <c r="I181" s="103"/>
      <c r="J181" s="104"/>
      <c r="K181" s="105"/>
      <c r="L181" s="27"/>
    </row>
    <row r="182" spans="1:16" s="107" customFormat="1" ht="27" customHeight="1" x14ac:dyDescent="0.4">
      <c r="A182" s="53">
        <v>1970</v>
      </c>
      <c r="B182" s="72" t="s">
        <v>68</v>
      </c>
      <c r="C182" s="81"/>
      <c r="D182" s="77">
        <v>1077525235</v>
      </c>
      <c r="E182" s="27"/>
      <c r="F182" s="27"/>
      <c r="G182" s="57"/>
      <c r="H182" s="103"/>
      <c r="I182" s="103"/>
      <c r="J182" s="104"/>
      <c r="K182" s="105"/>
      <c r="L182" s="27"/>
    </row>
    <row r="183" spans="1:16" s="107" customFormat="1" ht="27" customHeight="1" x14ac:dyDescent="0.4">
      <c r="A183" s="53">
        <v>1975</v>
      </c>
      <c r="B183" s="72" t="s">
        <v>69</v>
      </c>
      <c r="C183" s="81"/>
      <c r="D183" s="77">
        <v>-167903737.53999999</v>
      </c>
      <c r="E183" s="27"/>
      <c r="F183" s="27"/>
      <c r="G183" s="101"/>
      <c r="H183" s="103"/>
      <c r="I183" s="103"/>
      <c r="J183" s="104"/>
      <c r="K183" s="105"/>
      <c r="L183" s="27"/>
    </row>
    <row r="184" spans="1:16" s="109" customFormat="1" ht="27" customHeight="1" x14ac:dyDescent="0.4">
      <c r="A184" s="80"/>
      <c r="B184" s="72"/>
      <c r="C184" s="54"/>
      <c r="D184" s="77"/>
      <c r="E184" s="27"/>
      <c r="F184" s="27"/>
      <c r="G184" s="49"/>
      <c r="H184" s="103"/>
      <c r="I184" s="103"/>
      <c r="J184" s="104"/>
      <c r="K184" s="105"/>
      <c r="L184" s="27"/>
    </row>
    <row r="185" spans="1:16" s="107" customFormat="1" ht="27" customHeight="1" x14ac:dyDescent="0.4">
      <c r="A185" s="62"/>
      <c r="B185" s="62"/>
      <c r="C185" s="62"/>
      <c r="D185" s="62"/>
      <c r="E185" s="27"/>
      <c r="F185" s="27"/>
      <c r="G185" s="49"/>
      <c r="H185" s="103"/>
      <c r="I185" s="103"/>
      <c r="J185" s="104"/>
      <c r="K185" s="105"/>
      <c r="L185" s="27"/>
    </row>
    <row r="186" spans="1:16" s="107" customFormat="1" ht="27" customHeight="1" x14ac:dyDescent="0.4">
      <c r="A186" s="64"/>
      <c r="B186" s="65"/>
      <c r="C186" s="68"/>
      <c r="D186" s="63"/>
      <c r="E186" s="27"/>
      <c r="F186" s="27"/>
      <c r="G186" s="57"/>
      <c r="H186" s="103"/>
      <c r="I186" s="103"/>
      <c r="J186" s="104"/>
      <c r="K186" s="105"/>
      <c r="L186" s="27"/>
    </row>
    <row r="187" spans="1:16" s="112" customFormat="1" ht="27" customHeight="1" thickBot="1" x14ac:dyDescent="0.45">
      <c r="A187" s="64"/>
      <c r="B187" s="92" t="s">
        <v>206</v>
      </c>
      <c r="C187" s="93"/>
      <c r="D187" s="110">
        <f>+D12+D88</f>
        <v>74575692517.410004</v>
      </c>
      <c r="E187" s="27"/>
      <c r="F187" s="27"/>
      <c r="G187" s="57"/>
      <c r="H187" s="111"/>
      <c r="I187" s="92" t="s">
        <v>207</v>
      </c>
      <c r="J187" s="93"/>
      <c r="K187" s="94">
        <f>+K150+K168-1</f>
        <v>74575692516.679993</v>
      </c>
      <c r="L187" s="27"/>
      <c r="M187" s="85"/>
      <c r="N187" s="85"/>
      <c r="O187" s="85"/>
      <c r="P187" s="85"/>
    </row>
    <row r="188" spans="1:16" s="112" customFormat="1" ht="27" customHeight="1" thickTop="1" x14ac:dyDescent="0.4">
      <c r="A188" s="64"/>
      <c r="B188" s="92"/>
      <c r="C188" s="93"/>
      <c r="D188" s="38"/>
      <c r="E188" s="27"/>
      <c r="F188" s="27"/>
      <c r="G188" s="57"/>
      <c r="H188" s="111"/>
      <c r="I188" s="92"/>
      <c r="J188" s="93"/>
      <c r="K188" s="113">
        <f>+D187-K187</f>
        <v>0.730010986328125</v>
      </c>
      <c r="L188" s="27"/>
      <c r="M188" s="89"/>
      <c r="N188" s="89"/>
      <c r="O188" s="89"/>
      <c r="P188" s="89"/>
    </row>
    <row r="189" spans="1:16" s="85" customFormat="1" ht="27" customHeight="1" x14ac:dyDescent="0.4">
      <c r="A189" s="64"/>
      <c r="B189" s="92"/>
      <c r="C189" s="93"/>
      <c r="D189" s="38"/>
      <c r="E189" s="27"/>
      <c r="F189" s="27"/>
      <c r="G189" s="57"/>
      <c r="H189" s="111"/>
      <c r="I189" s="92"/>
      <c r="J189" s="93"/>
      <c r="K189" s="114"/>
      <c r="L189" s="27"/>
      <c r="M189" s="89"/>
      <c r="N189" s="89"/>
      <c r="O189" s="89"/>
      <c r="P189" s="89"/>
    </row>
    <row r="190" spans="1:16" s="89" customFormat="1" ht="27" customHeight="1" x14ac:dyDescent="0.4">
      <c r="A190" s="92">
        <v>8</v>
      </c>
      <c r="B190" s="92" t="s">
        <v>118</v>
      </c>
      <c r="C190" s="93"/>
      <c r="D190" s="115">
        <f>+D191+D192+D193</f>
        <v>0</v>
      </c>
      <c r="E190" s="27"/>
      <c r="F190" s="27"/>
      <c r="G190" s="57"/>
      <c r="H190" s="92">
        <v>9</v>
      </c>
      <c r="I190" s="92" t="s">
        <v>121</v>
      </c>
      <c r="J190" s="93"/>
      <c r="K190" s="115">
        <f>+K191+K192+K193</f>
        <v>0</v>
      </c>
      <c r="L190" s="27"/>
    </row>
    <row r="191" spans="1:16" s="89" customFormat="1" ht="27" customHeight="1" x14ac:dyDescent="0.4">
      <c r="A191" s="116">
        <v>81</v>
      </c>
      <c r="B191" s="116" t="s">
        <v>208</v>
      </c>
      <c r="C191" s="117"/>
      <c r="D191" s="118">
        <v>0</v>
      </c>
      <c r="E191" s="27"/>
      <c r="F191" s="27"/>
      <c r="G191" s="57"/>
      <c r="H191" s="116">
        <v>91</v>
      </c>
      <c r="I191" s="116" t="s">
        <v>209</v>
      </c>
      <c r="J191" s="117"/>
      <c r="K191" s="113">
        <v>7496430786</v>
      </c>
      <c r="L191" s="27"/>
    </row>
    <row r="192" spans="1:16" s="89" customFormat="1" ht="27" customHeight="1" x14ac:dyDescent="0.4">
      <c r="A192" s="116">
        <v>83</v>
      </c>
      <c r="B192" s="116" t="s">
        <v>119</v>
      </c>
      <c r="C192" s="117"/>
      <c r="D192" s="118">
        <v>259249176</v>
      </c>
      <c r="E192" s="27"/>
      <c r="F192" s="27"/>
      <c r="G192" s="57"/>
      <c r="H192" s="116">
        <v>93</v>
      </c>
      <c r="I192" s="116" t="s">
        <v>122</v>
      </c>
      <c r="J192" s="117"/>
      <c r="K192" s="113">
        <v>0</v>
      </c>
      <c r="L192" s="27"/>
    </row>
    <row r="193" spans="1:16" s="89" customFormat="1" ht="27" customHeight="1" x14ac:dyDescent="0.4">
      <c r="A193" s="119">
        <v>89</v>
      </c>
      <c r="B193" s="119" t="s">
        <v>120</v>
      </c>
      <c r="C193" s="120"/>
      <c r="D193" s="121">
        <f>-D192</f>
        <v>-259249176</v>
      </c>
      <c r="E193" s="27"/>
      <c r="F193" s="27"/>
      <c r="G193" s="57"/>
      <c r="H193" s="116">
        <v>99</v>
      </c>
      <c r="I193" s="119" t="s">
        <v>123</v>
      </c>
      <c r="J193" s="120"/>
      <c r="K193" s="122">
        <f>-K191</f>
        <v>-7496430786</v>
      </c>
      <c r="L193" s="27"/>
    </row>
    <row r="194" spans="1:16" s="89" customFormat="1" ht="27" customHeight="1" x14ac:dyDescent="0.4">
      <c r="A194" s="123"/>
      <c r="B194" s="123"/>
      <c r="C194" s="123"/>
      <c r="D194" s="123"/>
      <c r="E194" s="27"/>
      <c r="F194" s="27"/>
      <c r="G194" s="57"/>
      <c r="H194" s="116"/>
      <c r="I194" s="119"/>
      <c r="J194" s="119"/>
      <c r="K194" s="122"/>
      <c r="L194" s="27"/>
    </row>
    <row r="195" spans="1:16" s="89" customFormat="1" ht="27" customHeight="1" x14ac:dyDescent="0.4">
      <c r="A195" s="123"/>
      <c r="B195" s="123"/>
      <c r="C195" s="123"/>
      <c r="D195" s="123"/>
      <c r="E195" s="27"/>
      <c r="F195" s="27"/>
      <c r="G195" s="57"/>
      <c r="H195" s="117"/>
      <c r="I195" s="120"/>
      <c r="J195" s="120"/>
      <c r="K195" s="124"/>
      <c r="L195" s="27"/>
    </row>
    <row r="196" spans="1:16" s="89" customFormat="1" ht="27" customHeight="1" x14ac:dyDescent="0.4">
      <c r="A196" s="123"/>
      <c r="B196" s="123"/>
      <c r="C196" s="123"/>
      <c r="D196" s="123"/>
      <c r="E196" s="27"/>
      <c r="F196" s="27"/>
      <c r="G196" s="57"/>
      <c r="H196" s="117"/>
      <c r="I196" s="120"/>
      <c r="J196" s="120"/>
      <c r="K196" s="124"/>
      <c r="L196" s="27"/>
    </row>
    <row r="197" spans="1:16" s="89" customFormat="1" ht="27" customHeight="1" x14ac:dyDescent="0.4">
      <c r="A197" s="123"/>
      <c r="B197" s="123"/>
      <c r="C197" s="123"/>
      <c r="D197" s="123"/>
      <c r="E197" s="27"/>
      <c r="F197" s="27"/>
      <c r="G197" s="57"/>
      <c r="H197" s="123"/>
      <c r="I197" s="123"/>
      <c r="J197" s="123"/>
      <c r="K197" s="123"/>
      <c r="L197" s="27"/>
    </row>
    <row r="198" spans="1:16" s="60" customFormat="1" ht="27" customHeight="1" x14ac:dyDescent="0.4">
      <c r="A198" s="92"/>
      <c r="B198" s="209" t="s">
        <v>255</v>
      </c>
      <c r="C198" s="209"/>
      <c r="D198" s="38"/>
      <c r="E198" s="27"/>
      <c r="F198" s="210" t="s">
        <v>256</v>
      </c>
      <c r="G198" s="210"/>
      <c r="H198" s="210"/>
      <c r="I198" s="210"/>
      <c r="J198" s="125" t="s">
        <v>210</v>
      </c>
      <c r="K198" s="125"/>
      <c r="L198" s="125"/>
      <c r="N198" s="89"/>
    </row>
    <row r="199" spans="1:16" s="60" customFormat="1" ht="27" customHeight="1" x14ac:dyDescent="0.4">
      <c r="A199" s="119"/>
      <c r="B199" s="211" t="s">
        <v>253</v>
      </c>
      <c r="C199" s="211"/>
      <c r="D199" s="121"/>
      <c r="E199" s="27"/>
      <c r="F199" s="212" t="s">
        <v>211</v>
      </c>
      <c r="G199" s="212"/>
      <c r="H199" s="212"/>
      <c r="I199" s="212"/>
      <c r="J199" s="126" t="s">
        <v>212</v>
      </c>
      <c r="K199" s="126"/>
      <c r="L199" s="126"/>
      <c r="N199" s="89"/>
    </row>
    <row r="200" spans="1:16" s="89" customFormat="1" ht="27" customHeight="1" x14ac:dyDescent="0.4">
      <c r="A200" s="127"/>
      <c r="B200" s="127"/>
      <c r="C200" s="127"/>
      <c r="D200" s="128"/>
      <c r="E200" s="27"/>
      <c r="F200" s="27"/>
      <c r="G200" s="62"/>
      <c r="H200" s="128"/>
      <c r="I200" s="128"/>
      <c r="J200" s="128"/>
      <c r="K200" s="128"/>
      <c r="L200" s="27"/>
    </row>
    <row r="201" spans="1:16" s="89" customFormat="1" ht="27" customHeight="1" x14ac:dyDescent="0.4">
      <c r="A201" s="127"/>
      <c r="B201" s="127"/>
      <c r="C201" s="127"/>
      <c r="D201" s="128"/>
      <c r="E201" s="27"/>
      <c r="F201" s="27"/>
      <c r="G201" s="63"/>
      <c r="H201" s="128"/>
      <c r="I201" s="128"/>
      <c r="J201" s="128"/>
      <c r="K201" s="128"/>
      <c r="L201" s="27"/>
    </row>
    <row r="202" spans="1:16" s="89" customFormat="1" ht="27" customHeight="1" x14ac:dyDescent="0.4">
      <c r="A202" s="127"/>
      <c r="B202" s="127"/>
      <c r="C202" s="127"/>
      <c r="D202" s="128"/>
      <c r="E202" s="27"/>
      <c r="F202" s="27"/>
      <c r="G202" s="38"/>
      <c r="H202" s="128"/>
      <c r="I202" s="128"/>
      <c r="J202" s="128"/>
      <c r="K202" s="128"/>
      <c r="L202" s="27"/>
    </row>
    <row r="203" spans="1:16" s="89" customFormat="1" ht="27" customHeight="1" x14ac:dyDescent="0.4">
      <c r="A203" s="129"/>
      <c r="B203" s="129"/>
      <c r="C203" s="129"/>
      <c r="D203" s="62"/>
      <c r="E203" s="27"/>
      <c r="F203" s="27"/>
      <c r="G203" s="38"/>
      <c r="H203" s="62"/>
      <c r="I203" s="62"/>
      <c r="J203" s="62"/>
      <c r="K203" s="62"/>
      <c r="L203" s="27"/>
      <c r="M203" s="101"/>
      <c r="N203" s="101"/>
      <c r="O203" s="101"/>
      <c r="P203" s="101"/>
    </row>
    <row r="204" spans="1:16" s="89" customFormat="1" ht="27" customHeight="1" x14ac:dyDescent="0.4">
      <c r="A204" s="74"/>
      <c r="B204" s="74"/>
      <c r="C204" s="74"/>
      <c r="D204" s="74"/>
      <c r="E204" s="27"/>
      <c r="F204" s="27"/>
      <c r="G204" s="38"/>
      <c r="H204" s="130"/>
      <c r="I204" s="130"/>
      <c r="J204" s="130"/>
      <c r="K204" s="131"/>
      <c r="L204" s="27"/>
      <c r="M204" s="98"/>
      <c r="N204" s="98"/>
      <c r="O204" s="98"/>
      <c r="P204" s="98"/>
    </row>
    <row r="205" spans="1:16" s="101" customFormat="1" ht="27" customHeight="1" x14ac:dyDescent="0.4">
      <c r="A205" s="208"/>
      <c r="B205" s="208"/>
      <c r="C205" s="208"/>
      <c r="D205" s="208"/>
      <c r="E205" s="27"/>
      <c r="F205" s="27"/>
      <c r="G205" s="132"/>
      <c r="H205" s="133"/>
      <c r="I205" s="213"/>
      <c r="J205" s="213"/>
      <c r="K205" s="213"/>
      <c r="L205" s="27"/>
      <c r="M205" s="98"/>
      <c r="N205" s="98"/>
      <c r="O205" s="98"/>
      <c r="P205" s="98"/>
    </row>
    <row r="206" spans="1:16" s="98" customFormat="1" ht="27" customHeight="1" x14ac:dyDescent="0.4">
      <c r="A206" s="208"/>
      <c r="B206" s="208"/>
      <c r="C206" s="208"/>
      <c r="D206" s="208"/>
      <c r="E206" s="27"/>
      <c r="F206" s="27"/>
      <c r="G206" s="118"/>
      <c r="H206" s="134"/>
      <c r="I206" s="133"/>
      <c r="J206" s="133"/>
      <c r="K206" s="133"/>
      <c r="L206" s="27"/>
    </row>
    <row r="207" spans="1:16" s="98" customFormat="1" ht="27" customHeight="1" x14ac:dyDescent="0.4">
      <c r="A207" s="208"/>
      <c r="B207" s="208"/>
      <c r="C207" s="208"/>
      <c r="D207" s="208"/>
      <c r="E207" s="27"/>
      <c r="F207" s="27"/>
      <c r="G207" s="118"/>
      <c r="H207" s="135"/>
      <c r="I207" s="135"/>
      <c r="J207" s="135"/>
      <c r="K207" s="135"/>
      <c r="L207" s="27"/>
    </row>
    <row r="208" spans="1:16" s="98" customFormat="1" ht="27" customHeight="1" x14ac:dyDescent="0.4">
      <c r="A208" s="62"/>
      <c r="B208" s="62"/>
      <c r="C208" s="62"/>
      <c r="D208" s="62"/>
      <c r="E208" s="27"/>
      <c r="F208" s="27"/>
      <c r="G208" s="121"/>
      <c r="H208" s="62"/>
      <c r="I208" s="62"/>
      <c r="J208" s="62"/>
      <c r="K208" s="62"/>
      <c r="L208" s="27"/>
    </row>
    <row r="209" spans="1:16" s="98" customFormat="1" ht="27" customHeight="1" x14ac:dyDescent="0.4">
      <c r="A209" s="62"/>
      <c r="B209" s="62"/>
      <c r="C209" s="62"/>
      <c r="D209" s="62"/>
      <c r="E209" s="27"/>
      <c r="F209" s="27"/>
      <c r="G209" s="123"/>
      <c r="H209" s="62"/>
      <c r="I209" s="62"/>
      <c r="J209" s="62"/>
      <c r="K209" s="62"/>
      <c r="L209" s="27"/>
    </row>
    <row r="210" spans="1:16" s="98" customFormat="1" ht="27" customHeight="1" x14ac:dyDescent="0.4">
      <c r="A210" s="62"/>
      <c r="B210" s="62"/>
      <c r="C210" s="62"/>
      <c r="D210" s="62"/>
      <c r="E210" s="27"/>
      <c r="F210" s="27"/>
      <c r="G210" s="123"/>
      <c r="H210" s="62"/>
      <c r="I210" s="62"/>
      <c r="J210" s="62"/>
      <c r="K210" s="62"/>
      <c r="L210" s="27"/>
      <c r="M210" s="103"/>
      <c r="N210" s="103"/>
      <c r="O210" s="103"/>
      <c r="P210" s="103"/>
    </row>
    <row r="211" spans="1:16" s="98" customFormat="1" ht="27" customHeight="1" x14ac:dyDescent="0.4">
      <c r="A211" s="62"/>
      <c r="B211" s="62"/>
      <c r="C211" s="62"/>
      <c r="D211" s="62"/>
      <c r="E211" s="27"/>
      <c r="F211" s="27"/>
      <c r="G211" s="123"/>
      <c r="H211" s="4"/>
      <c r="I211" s="4"/>
      <c r="J211" s="4"/>
      <c r="K211" s="4"/>
      <c r="L211" s="27"/>
      <c r="M211" s="52"/>
      <c r="N211" s="52"/>
      <c r="O211" s="52"/>
      <c r="P211" s="52"/>
    </row>
    <row r="212" spans="1:16" s="103" customFormat="1" ht="27" customHeight="1" x14ac:dyDescent="0.4">
      <c r="A212" s="4"/>
      <c r="B212" s="4"/>
      <c r="C212" s="4"/>
      <c r="D212" s="4"/>
      <c r="E212" s="27"/>
      <c r="F212" s="27"/>
      <c r="G212" s="123"/>
      <c r="H212" s="4"/>
      <c r="I212" s="4"/>
      <c r="J212" s="4"/>
      <c r="K212" s="4"/>
      <c r="L212" s="27"/>
      <c r="M212" s="52"/>
      <c r="N212" s="52"/>
      <c r="O212" s="52"/>
      <c r="P212" s="52"/>
    </row>
    <row r="213" spans="1:16" s="52" customFormat="1" ht="27" customHeight="1" x14ac:dyDescent="0.4">
      <c r="A213" s="4"/>
      <c r="B213" s="4"/>
      <c r="C213" s="4"/>
      <c r="D213" s="4"/>
      <c r="E213" s="27"/>
      <c r="F213" s="27"/>
      <c r="G213" s="133"/>
      <c r="H213" s="4"/>
      <c r="I213" s="4"/>
      <c r="J213" s="4"/>
      <c r="K213" s="4"/>
      <c r="L213" s="27"/>
    </row>
    <row r="214" spans="1:16" s="52" customFormat="1" ht="27" customHeight="1" x14ac:dyDescent="0.4">
      <c r="A214" s="64"/>
      <c r="B214" s="65"/>
      <c r="C214" s="65"/>
      <c r="D214" s="63"/>
      <c r="E214" s="27"/>
      <c r="F214" s="27"/>
      <c r="G214" s="128"/>
      <c r="H214" s="4"/>
      <c r="I214" s="4"/>
      <c r="J214" s="4"/>
      <c r="K214" s="4"/>
      <c r="L214" s="27"/>
      <c r="M214" s="136"/>
      <c r="N214" s="136"/>
      <c r="O214" s="136"/>
      <c r="P214" s="136"/>
    </row>
    <row r="215" spans="1:16" s="52" customFormat="1" ht="27" customHeight="1" x14ac:dyDescent="0.4">
      <c r="A215" s="64"/>
      <c r="B215" s="65"/>
      <c r="C215" s="65"/>
      <c r="D215" s="63"/>
      <c r="E215" s="27"/>
      <c r="F215" s="27"/>
      <c r="G215" s="128"/>
      <c r="H215" s="4"/>
      <c r="I215" s="4"/>
      <c r="J215" s="4"/>
      <c r="K215" s="4"/>
      <c r="L215" s="27"/>
      <c r="M215" s="136"/>
      <c r="N215" s="136"/>
      <c r="O215" s="136"/>
      <c r="P215" s="136"/>
    </row>
    <row r="216" spans="1:16" s="136" customFormat="1" ht="27" customHeight="1" x14ac:dyDescent="0.4">
      <c r="A216" s="64"/>
      <c r="B216" s="65"/>
      <c r="C216" s="65"/>
      <c r="D216" s="63"/>
      <c r="E216" s="27"/>
      <c r="F216" s="27"/>
      <c r="G216" s="128"/>
      <c r="H216" s="4"/>
      <c r="I216" s="4"/>
      <c r="J216" s="4"/>
      <c r="K216" s="4"/>
      <c r="L216" s="27"/>
      <c r="M216" s="62"/>
      <c r="N216" s="62"/>
      <c r="O216" s="62"/>
      <c r="P216" s="62"/>
    </row>
    <row r="217" spans="1:16" s="136" customFormat="1" ht="27" customHeight="1" x14ac:dyDescent="0.4">
      <c r="A217" s="64"/>
      <c r="B217" s="65"/>
      <c r="C217" s="65"/>
      <c r="D217" s="63"/>
      <c r="E217" s="27"/>
      <c r="F217" s="27"/>
      <c r="G217" s="128"/>
      <c r="H217" s="4"/>
      <c r="I217" s="4"/>
      <c r="J217" s="4"/>
      <c r="K217" s="4"/>
      <c r="L217" s="27"/>
      <c r="M217" s="62"/>
      <c r="N217" s="62"/>
      <c r="O217" s="62"/>
      <c r="P217" s="62"/>
    </row>
    <row r="218" spans="1:16" s="62" customFormat="1" ht="27" customHeight="1" x14ac:dyDescent="0.4">
      <c r="A218" s="64"/>
      <c r="B218" s="65"/>
      <c r="C218" s="65"/>
      <c r="D218" s="63"/>
      <c r="E218" s="27"/>
      <c r="F218" s="27"/>
      <c r="H218" s="4"/>
      <c r="I218" s="4"/>
      <c r="J218" s="4"/>
      <c r="K218" s="4"/>
      <c r="L218" s="27"/>
      <c r="M218" s="74"/>
      <c r="N218" s="74"/>
      <c r="O218" s="74"/>
      <c r="P218" s="74"/>
    </row>
    <row r="219" spans="1:16" s="62" customFormat="1" ht="27" customHeight="1" x14ac:dyDescent="0.4">
      <c r="A219" s="64"/>
      <c r="B219" s="65"/>
      <c r="C219" s="65"/>
      <c r="D219" s="63"/>
      <c r="E219" s="27"/>
      <c r="F219" s="27"/>
      <c r="G219" s="74"/>
      <c r="H219" s="4"/>
      <c r="I219" s="4"/>
      <c r="J219" s="4"/>
      <c r="K219" s="4"/>
      <c r="L219" s="27"/>
      <c r="M219" s="74"/>
      <c r="N219" s="74"/>
      <c r="O219" s="74"/>
      <c r="P219" s="74"/>
    </row>
    <row r="220" spans="1:16" s="74" customFormat="1" ht="27" customHeight="1" x14ac:dyDescent="0.4">
      <c r="A220" s="64"/>
      <c r="B220" s="65"/>
      <c r="C220" s="65"/>
      <c r="D220" s="63"/>
      <c r="E220" s="27"/>
      <c r="F220" s="27"/>
      <c r="G220" s="133"/>
      <c r="H220" s="4"/>
      <c r="I220" s="4"/>
      <c r="J220" s="4"/>
      <c r="K220" s="4"/>
      <c r="L220" s="27"/>
      <c r="M220" s="62"/>
      <c r="N220" s="62"/>
      <c r="O220" s="62"/>
      <c r="P220" s="62"/>
    </row>
    <row r="221" spans="1:16" s="74" customFormat="1" ht="27" customHeight="1" x14ac:dyDescent="0.4">
      <c r="A221" s="64"/>
      <c r="B221" s="65"/>
      <c r="C221" s="65"/>
      <c r="D221" s="63"/>
      <c r="E221" s="27"/>
      <c r="F221" s="27"/>
      <c r="G221" s="123"/>
      <c r="H221" s="4"/>
      <c r="I221" s="4"/>
      <c r="J221" s="4"/>
      <c r="K221" s="4"/>
      <c r="L221" s="27"/>
      <c r="M221" s="137"/>
      <c r="N221" s="137"/>
      <c r="O221" s="137"/>
      <c r="P221" s="137"/>
    </row>
    <row r="222" spans="1:16" s="62" customFormat="1" ht="27" customHeight="1" x14ac:dyDescent="0.4">
      <c r="A222" s="64"/>
      <c r="B222" s="65"/>
      <c r="C222" s="65"/>
      <c r="D222" s="63"/>
      <c r="G222" s="138"/>
      <c r="H222" s="4"/>
      <c r="I222" s="4"/>
      <c r="J222" s="4"/>
      <c r="K222" s="4"/>
      <c r="L222" s="27"/>
      <c r="M222" s="86"/>
      <c r="N222" s="86"/>
      <c r="O222" s="86"/>
      <c r="P222" s="86"/>
    </row>
    <row r="223" spans="1:16" s="137" customFormat="1" ht="27" customHeight="1" x14ac:dyDescent="0.4">
      <c r="A223" s="64"/>
      <c r="B223" s="65"/>
      <c r="C223" s="65"/>
      <c r="D223" s="63"/>
      <c r="E223" s="123"/>
      <c r="F223" s="123"/>
      <c r="G223" s="62"/>
      <c r="H223" s="4"/>
      <c r="I223" s="4"/>
      <c r="J223" s="4"/>
      <c r="K223" s="4"/>
      <c r="L223" s="27"/>
      <c r="M223" s="104"/>
      <c r="N223" s="104"/>
      <c r="O223" s="104"/>
      <c r="P223" s="104"/>
    </row>
    <row r="224" spans="1:16" s="86" customFormat="1" ht="27" customHeight="1" x14ac:dyDescent="0.4">
      <c r="A224" s="64"/>
      <c r="B224" s="65"/>
      <c r="C224" s="65"/>
      <c r="D224" s="63"/>
      <c r="E224" s="138"/>
      <c r="F224" s="138"/>
      <c r="G224" s="62"/>
      <c r="H224" s="4"/>
      <c r="I224" s="4"/>
      <c r="J224" s="4"/>
      <c r="K224" s="4"/>
      <c r="L224" s="27"/>
      <c r="M224" s="62"/>
      <c r="N224" s="62"/>
      <c r="O224" s="62"/>
      <c r="P224" s="62"/>
    </row>
    <row r="225" spans="1:16" s="104" customFormat="1" ht="27" customHeight="1" x14ac:dyDescent="0.4">
      <c r="A225" s="64"/>
      <c r="B225" s="65"/>
      <c r="C225" s="65"/>
      <c r="D225" s="63"/>
      <c r="E225" s="135"/>
      <c r="F225" s="135"/>
      <c r="G225" s="62"/>
      <c r="H225" s="4"/>
      <c r="I225" s="4"/>
      <c r="J225" s="4"/>
      <c r="K225" s="4"/>
      <c r="L225" s="27"/>
      <c r="M225" s="62"/>
      <c r="N225" s="62"/>
      <c r="O225" s="62"/>
      <c r="P225" s="62"/>
    </row>
    <row r="226" spans="1:16" s="62" customFormat="1" ht="27" customHeight="1" x14ac:dyDescent="0.4">
      <c r="A226" s="64"/>
      <c r="B226" s="65"/>
      <c r="C226" s="65"/>
      <c r="D226" s="63"/>
      <c r="E226" s="27"/>
      <c r="F226" s="27"/>
      <c r="H226" s="4"/>
      <c r="I226" s="4"/>
      <c r="J226" s="4"/>
      <c r="K226" s="4"/>
      <c r="L226" s="27"/>
    </row>
    <row r="227" spans="1:16" s="62" customFormat="1" ht="27" customHeight="1" x14ac:dyDescent="0.4">
      <c r="A227" s="64"/>
      <c r="B227" s="65"/>
      <c r="C227" s="65"/>
      <c r="D227" s="63"/>
      <c r="E227" s="27"/>
      <c r="F227" s="27"/>
      <c r="G227" s="4"/>
      <c r="H227" s="4"/>
      <c r="I227" s="4"/>
      <c r="J227" s="4"/>
      <c r="K227" s="4"/>
      <c r="L227" s="27"/>
    </row>
    <row r="228" spans="1:16" s="62" customFormat="1" ht="27" customHeight="1" x14ac:dyDescent="0.4">
      <c r="A228" s="64"/>
      <c r="B228" s="65"/>
      <c r="C228" s="65"/>
      <c r="D228" s="63"/>
      <c r="E228" s="27"/>
      <c r="F228" s="27"/>
      <c r="G228" s="4"/>
      <c r="H228" s="4"/>
      <c r="I228" s="4"/>
      <c r="J228" s="4"/>
      <c r="K228" s="4"/>
      <c r="L228" s="27"/>
    </row>
    <row r="229" spans="1:16" s="62" customFormat="1" ht="27" customHeight="1" x14ac:dyDescent="0.4">
      <c r="A229" s="64"/>
      <c r="B229" s="65"/>
      <c r="C229" s="65"/>
      <c r="D229" s="63"/>
      <c r="E229" s="27"/>
      <c r="F229" s="27"/>
      <c r="G229" s="63"/>
      <c r="H229" s="4"/>
      <c r="I229" s="4"/>
      <c r="J229" s="4"/>
      <c r="K229" s="4"/>
      <c r="L229" s="27"/>
    </row>
    <row r="230" spans="1:16" s="62" customFormat="1" ht="27" customHeight="1" x14ac:dyDescent="0.4">
      <c r="A230" s="64"/>
      <c r="B230" s="65"/>
      <c r="C230" s="65"/>
      <c r="D230" s="63"/>
      <c r="E230" s="27"/>
      <c r="F230" s="27"/>
      <c r="G230" s="63"/>
      <c r="H230" s="4"/>
      <c r="I230" s="4"/>
      <c r="J230" s="4"/>
      <c r="K230" s="4"/>
      <c r="L230" s="27"/>
    </row>
    <row r="231" spans="1:16" s="62" customFormat="1" ht="27" customHeight="1" x14ac:dyDescent="0.4">
      <c r="A231" s="64"/>
      <c r="B231" s="65"/>
      <c r="C231" s="65"/>
      <c r="D231" s="63"/>
      <c r="E231" s="27"/>
      <c r="F231" s="27"/>
      <c r="G231" s="63"/>
      <c r="H231" s="4"/>
      <c r="I231" s="4"/>
      <c r="J231" s="4"/>
      <c r="K231" s="4"/>
      <c r="L231" s="27"/>
    </row>
    <row r="232" spans="1:16" s="62" customFormat="1" ht="27" customHeight="1" x14ac:dyDescent="0.4">
      <c r="A232" s="64"/>
      <c r="B232" s="65"/>
      <c r="C232" s="65"/>
      <c r="D232" s="63"/>
      <c r="E232" s="27"/>
      <c r="F232" s="27"/>
      <c r="G232" s="63"/>
      <c r="H232" s="4"/>
      <c r="I232" s="4"/>
      <c r="J232" s="4"/>
      <c r="K232" s="4"/>
      <c r="L232" s="27"/>
    </row>
    <row r="233" spans="1:16" s="62" customFormat="1" ht="27" customHeight="1" x14ac:dyDescent="0.4">
      <c r="A233" s="64"/>
      <c r="B233" s="65"/>
      <c r="C233" s="65"/>
      <c r="D233" s="63"/>
      <c r="E233" s="27"/>
      <c r="F233" s="27"/>
      <c r="G233" s="63"/>
      <c r="H233" s="4"/>
      <c r="I233" s="4"/>
      <c r="J233" s="4"/>
      <c r="K233" s="4"/>
      <c r="L233" s="27"/>
    </row>
    <row r="234" spans="1:16" s="62" customFormat="1" ht="27" customHeight="1" x14ac:dyDescent="0.4">
      <c r="A234" s="64"/>
      <c r="B234" s="65"/>
      <c r="C234" s="65"/>
      <c r="D234" s="63"/>
      <c r="E234" s="27"/>
      <c r="F234" s="27"/>
      <c r="G234" s="63"/>
      <c r="H234" s="4"/>
      <c r="I234" s="4"/>
      <c r="J234" s="4"/>
      <c r="K234" s="4"/>
      <c r="L234" s="27"/>
    </row>
    <row r="235" spans="1:16" s="62" customFormat="1" ht="27" customHeight="1" x14ac:dyDescent="0.4">
      <c r="A235" s="64"/>
      <c r="B235" s="65"/>
      <c r="C235" s="65"/>
      <c r="D235" s="63"/>
      <c r="E235" s="27"/>
      <c r="F235" s="27"/>
      <c r="G235" s="63"/>
      <c r="H235" s="4"/>
      <c r="I235" s="4"/>
      <c r="J235" s="4"/>
      <c r="K235" s="4"/>
      <c r="L235" s="27"/>
    </row>
    <row r="236" spans="1:16" s="62" customFormat="1" ht="27" customHeight="1" x14ac:dyDescent="0.4">
      <c r="A236" s="64"/>
      <c r="B236" s="65"/>
      <c r="C236" s="65"/>
      <c r="D236" s="63"/>
      <c r="E236" s="27"/>
      <c r="F236" s="27"/>
      <c r="G236" s="63"/>
      <c r="H236" s="4"/>
      <c r="I236" s="4"/>
      <c r="J236" s="4"/>
      <c r="K236" s="4"/>
      <c r="L236" s="27"/>
    </row>
    <row r="237" spans="1:16" s="62" customFormat="1" ht="27" customHeight="1" x14ac:dyDescent="0.4">
      <c r="A237" s="64"/>
      <c r="B237" s="65"/>
      <c r="C237" s="65"/>
      <c r="D237" s="63"/>
      <c r="E237" s="27"/>
      <c r="F237" s="27"/>
      <c r="G237" s="63"/>
      <c r="H237" s="4"/>
      <c r="I237" s="4"/>
      <c r="J237" s="4"/>
      <c r="K237" s="4"/>
      <c r="L237" s="27"/>
    </row>
    <row r="238" spans="1:16" s="62" customFormat="1" ht="27" customHeight="1" x14ac:dyDescent="0.4">
      <c r="A238" s="64"/>
      <c r="B238" s="65"/>
      <c r="C238" s="65"/>
      <c r="D238" s="63"/>
      <c r="E238" s="27"/>
      <c r="F238" s="27"/>
      <c r="G238" s="63"/>
      <c r="H238" s="4"/>
      <c r="I238" s="4"/>
      <c r="J238" s="4"/>
      <c r="K238" s="4"/>
      <c r="L238" s="27"/>
    </row>
    <row r="239" spans="1:16" s="62" customFormat="1" ht="27" customHeight="1" x14ac:dyDescent="0.4">
      <c r="A239" s="64"/>
      <c r="B239" s="65"/>
      <c r="C239" s="65"/>
      <c r="D239" s="63"/>
      <c r="E239" s="27"/>
      <c r="F239" s="27"/>
      <c r="G239" s="63"/>
      <c r="H239" s="4"/>
      <c r="I239" s="4"/>
      <c r="J239" s="4"/>
      <c r="K239" s="4"/>
      <c r="L239" s="27"/>
    </row>
    <row r="240" spans="1:16" s="62" customFormat="1" ht="27" customHeight="1" x14ac:dyDescent="0.4">
      <c r="A240" s="64"/>
      <c r="B240" s="65"/>
      <c r="C240" s="65"/>
      <c r="D240" s="63"/>
      <c r="E240" s="27"/>
      <c r="F240" s="27"/>
      <c r="G240" s="63"/>
      <c r="H240" s="4"/>
      <c r="I240" s="4"/>
      <c r="J240" s="4"/>
      <c r="K240" s="4"/>
      <c r="L240" s="27"/>
    </row>
    <row r="241" spans="1:253" s="62" customFormat="1" ht="27" customHeight="1" x14ac:dyDescent="0.4">
      <c r="A241" s="64"/>
      <c r="B241" s="65"/>
      <c r="C241" s="65"/>
      <c r="D241" s="63"/>
      <c r="E241" s="27"/>
      <c r="F241" s="27"/>
      <c r="G241" s="63"/>
      <c r="H241" s="4"/>
      <c r="I241" s="4"/>
      <c r="J241" s="4"/>
      <c r="K241" s="4"/>
      <c r="L241" s="27"/>
    </row>
    <row r="242" spans="1:253" s="62" customFormat="1" ht="27" customHeight="1" x14ac:dyDescent="0.4">
      <c r="A242" s="64"/>
      <c r="B242" s="65"/>
      <c r="C242" s="65"/>
      <c r="D242" s="63"/>
      <c r="E242" s="27"/>
      <c r="F242" s="27"/>
      <c r="G242" s="63"/>
      <c r="H242" s="4"/>
      <c r="I242" s="4"/>
      <c r="J242" s="4"/>
      <c r="K242" s="4"/>
      <c r="L242" s="27"/>
    </row>
    <row r="243" spans="1:253" s="62" customFormat="1" ht="27" customHeight="1" x14ac:dyDescent="0.4">
      <c r="A243" s="64"/>
      <c r="B243" s="65"/>
      <c r="C243" s="65"/>
      <c r="D243" s="63"/>
      <c r="E243" s="27"/>
      <c r="F243" s="27"/>
      <c r="G243" s="63"/>
      <c r="H243" s="4"/>
      <c r="I243" s="4"/>
      <c r="J243" s="4"/>
      <c r="K243" s="4"/>
      <c r="L243" s="27"/>
    </row>
    <row r="244" spans="1:253" s="62" customFormat="1" ht="27" customHeight="1" x14ac:dyDescent="0.4">
      <c r="A244" s="64"/>
      <c r="B244" s="65"/>
      <c r="C244" s="65"/>
      <c r="D244" s="63"/>
      <c r="E244" s="27"/>
      <c r="F244" s="27"/>
      <c r="G244" s="63"/>
      <c r="H244" s="4"/>
      <c r="I244" s="4"/>
      <c r="J244" s="4"/>
      <c r="K244" s="4"/>
      <c r="L244" s="27"/>
    </row>
    <row r="245" spans="1:253" s="62" customFormat="1" ht="27" customHeight="1" x14ac:dyDescent="0.4">
      <c r="A245" s="64"/>
      <c r="B245" s="65"/>
      <c r="C245" s="65"/>
      <c r="D245" s="63"/>
      <c r="E245" s="27"/>
      <c r="F245" s="27"/>
      <c r="G245" s="63"/>
      <c r="H245" s="4"/>
      <c r="I245" s="4"/>
      <c r="J245" s="4"/>
      <c r="K245" s="4"/>
      <c r="L245" s="27"/>
    </row>
    <row r="246" spans="1:253" s="62" customFormat="1" ht="27" customHeight="1" x14ac:dyDescent="0.4">
      <c r="A246" s="64"/>
      <c r="B246" s="65"/>
      <c r="C246" s="65"/>
      <c r="D246" s="63"/>
      <c r="E246" s="27"/>
      <c r="F246" s="27"/>
      <c r="G246" s="63"/>
      <c r="H246" s="4"/>
      <c r="I246" s="4"/>
      <c r="J246" s="4"/>
      <c r="K246" s="4"/>
      <c r="L246" s="27"/>
    </row>
    <row r="247" spans="1:253" s="62" customFormat="1" ht="27" customHeight="1" x14ac:dyDescent="0.4">
      <c r="A247" s="64"/>
      <c r="B247" s="65"/>
      <c r="C247" s="65"/>
      <c r="D247" s="63"/>
      <c r="E247" s="27"/>
      <c r="F247" s="27"/>
      <c r="G247" s="63"/>
      <c r="H247" s="4"/>
      <c r="I247" s="4"/>
      <c r="J247" s="4"/>
      <c r="K247" s="4"/>
      <c r="L247" s="27"/>
    </row>
    <row r="248" spans="1:253" s="139" customFormat="1" ht="27" customHeight="1" x14ac:dyDescent="0.4">
      <c r="A248" s="64"/>
      <c r="B248" s="65"/>
      <c r="C248" s="65"/>
      <c r="D248" s="63"/>
      <c r="E248" s="27"/>
      <c r="F248" s="27"/>
      <c r="G248" s="63"/>
      <c r="H248" s="4"/>
      <c r="I248" s="4"/>
      <c r="J248" s="4"/>
      <c r="K248" s="4"/>
      <c r="L248" s="27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  <c r="BG248" s="62"/>
      <c r="BH248" s="62"/>
      <c r="BI248" s="62"/>
      <c r="BJ248" s="62"/>
      <c r="BK248" s="62"/>
      <c r="BL248" s="62"/>
      <c r="BM248" s="62"/>
      <c r="BN248" s="62"/>
      <c r="BO248" s="62"/>
      <c r="BP248" s="62"/>
      <c r="BQ248" s="62"/>
      <c r="BR248" s="62"/>
      <c r="BS248" s="62"/>
      <c r="BT248" s="62"/>
      <c r="BU248" s="62"/>
      <c r="BV248" s="62"/>
      <c r="BW248" s="62"/>
      <c r="BX248" s="62"/>
      <c r="BY248" s="62"/>
      <c r="BZ248" s="62"/>
      <c r="CA248" s="62"/>
      <c r="CB248" s="62"/>
      <c r="CC248" s="62"/>
      <c r="CD248" s="62"/>
      <c r="CE248" s="62"/>
      <c r="CF248" s="62"/>
      <c r="CG248" s="62"/>
      <c r="CH248" s="62"/>
      <c r="CI248" s="62"/>
      <c r="CJ248" s="62"/>
      <c r="CK248" s="62"/>
      <c r="CL248" s="62"/>
      <c r="CM248" s="62"/>
      <c r="CN248" s="62"/>
      <c r="CO248" s="62"/>
      <c r="CP248" s="62"/>
      <c r="CQ248" s="62"/>
      <c r="CR248" s="62"/>
      <c r="CS248" s="62"/>
      <c r="CT248" s="62"/>
      <c r="CU248" s="62"/>
      <c r="CV248" s="62"/>
      <c r="CW248" s="62"/>
      <c r="CX248" s="62"/>
      <c r="CY248" s="62"/>
      <c r="CZ248" s="62"/>
      <c r="DA248" s="62"/>
      <c r="DB248" s="62"/>
      <c r="DC248" s="62"/>
      <c r="DD248" s="62"/>
      <c r="DE248" s="62"/>
      <c r="DF248" s="62"/>
      <c r="DG248" s="62"/>
      <c r="DH248" s="62"/>
      <c r="DI248" s="62"/>
      <c r="DJ248" s="62"/>
      <c r="DK248" s="62"/>
      <c r="DL248" s="62"/>
      <c r="DM248" s="62"/>
      <c r="DN248" s="62"/>
      <c r="DO248" s="62"/>
      <c r="DP248" s="62"/>
      <c r="DQ248" s="62"/>
      <c r="DR248" s="62"/>
      <c r="DS248" s="62"/>
      <c r="DT248" s="62"/>
      <c r="DU248" s="62"/>
      <c r="DV248" s="62"/>
      <c r="DW248" s="62"/>
      <c r="DX248" s="62"/>
      <c r="DY248" s="62"/>
      <c r="DZ248" s="62"/>
      <c r="EA248" s="62"/>
      <c r="EB248" s="62"/>
      <c r="EC248" s="62"/>
      <c r="ED248" s="62"/>
      <c r="EE248" s="62"/>
      <c r="EF248" s="62"/>
      <c r="EG248" s="62"/>
      <c r="EH248" s="62"/>
      <c r="EI248" s="62"/>
      <c r="EJ248" s="62"/>
      <c r="EK248" s="62"/>
      <c r="EL248" s="62"/>
      <c r="EM248" s="62"/>
      <c r="EN248" s="62"/>
      <c r="EO248" s="62"/>
      <c r="EP248" s="62"/>
      <c r="EQ248" s="62"/>
      <c r="ER248" s="62"/>
      <c r="ES248" s="62"/>
      <c r="ET248" s="62"/>
      <c r="EU248" s="62"/>
      <c r="EV248" s="62"/>
      <c r="EW248" s="62"/>
      <c r="EX248" s="62"/>
      <c r="EY248" s="62"/>
      <c r="EZ248" s="62"/>
      <c r="FA248" s="62"/>
      <c r="FB248" s="62"/>
      <c r="FC248" s="62"/>
      <c r="FD248" s="62"/>
      <c r="FE248" s="62"/>
      <c r="FF248" s="62"/>
      <c r="FG248" s="62"/>
      <c r="FH248" s="62"/>
      <c r="FI248" s="62"/>
      <c r="FJ248" s="62"/>
      <c r="FK248" s="62"/>
      <c r="FL248" s="62"/>
      <c r="FM248" s="62"/>
      <c r="FN248" s="62"/>
      <c r="FO248" s="62"/>
      <c r="FP248" s="62"/>
      <c r="FQ248" s="62"/>
      <c r="FR248" s="62"/>
      <c r="FS248" s="62"/>
      <c r="FT248" s="62"/>
      <c r="FU248" s="62"/>
      <c r="FV248" s="62"/>
      <c r="FW248" s="62"/>
      <c r="FX248" s="62"/>
      <c r="FY248" s="62"/>
      <c r="FZ248" s="62"/>
      <c r="GA248" s="62"/>
      <c r="GB248" s="62"/>
      <c r="GC248" s="62"/>
      <c r="GD248" s="62"/>
      <c r="GE248" s="62"/>
      <c r="GF248" s="62"/>
      <c r="GG248" s="62"/>
      <c r="GH248" s="62"/>
      <c r="GI248" s="62"/>
      <c r="GJ248" s="62"/>
      <c r="GK248" s="62"/>
      <c r="GL248" s="62"/>
      <c r="GM248" s="62"/>
      <c r="GN248" s="62"/>
      <c r="GO248" s="62"/>
      <c r="GP248" s="62"/>
      <c r="GQ248" s="62"/>
      <c r="GR248" s="62"/>
      <c r="GS248" s="62"/>
      <c r="GT248" s="62"/>
      <c r="GU248" s="62"/>
      <c r="GV248" s="62"/>
      <c r="GW248" s="62"/>
      <c r="GX248" s="62"/>
      <c r="GY248" s="62"/>
      <c r="GZ248" s="62"/>
      <c r="HA248" s="62"/>
      <c r="HB248" s="62"/>
      <c r="HC248" s="62"/>
      <c r="HD248" s="62"/>
      <c r="HE248" s="62"/>
      <c r="HF248" s="62"/>
      <c r="HG248" s="62"/>
      <c r="HH248" s="62"/>
      <c r="HI248" s="62"/>
      <c r="HJ248" s="62"/>
      <c r="HK248" s="62"/>
      <c r="HL248" s="62"/>
      <c r="HM248" s="62"/>
      <c r="HN248" s="62"/>
      <c r="HO248" s="62"/>
      <c r="HP248" s="62"/>
      <c r="HQ248" s="62"/>
      <c r="HR248" s="62"/>
      <c r="HS248" s="62"/>
      <c r="HT248" s="62"/>
      <c r="HU248" s="62"/>
      <c r="HV248" s="62"/>
      <c r="HW248" s="62"/>
      <c r="HX248" s="62"/>
      <c r="HY248" s="62"/>
      <c r="HZ248" s="62"/>
      <c r="IA248" s="62"/>
      <c r="IB248" s="62"/>
      <c r="IC248" s="62"/>
      <c r="ID248" s="62"/>
      <c r="IE248" s="62"/>
      <c r="IF248" s="62"/>
      <c r="IG248" s="62"/>
      <c r="IH248" s="62"/>
      <c r="II248" s="62"/>
      <c r="IJ248" s="62"/>
      <c r="IK248" s="62"/>
      <c r="IL248" s="62"/>
      <c r="IM248" s="62"/>
      <c r="IN248" s="62"/>
      <c r="IO248" s="62"/>
      <c r="IP248" s="62"/>
      <c r="IQ248" s="62"/>
      <c r="IR248" s="62"/>
      <c r="IS248" s="62"/>
    </row>
    <row r="249" spans="1:253" s="139" customFormat="1" ht="27" customHeight="1" x14ac:dyDescent="0.4">
      <c r="A249" s="64"/>
      <c r="B249" s="65"/>
      <c r="C249" s="65"/>
      <c r="D249" s="63"/>
      <c r="E249" s="27"/>
      <c r="F249" s="27"/>
      <c r="G249" s="63"/>
      <c r="H249" s="4"/>
      <c r="I249" s="4"/>
      <c r="J249" s="4"/>
      <c r="K249" s="4"/>
      <c r="L249" s="27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  <c r="BI249" s="62"/>
      <c r="BJ249" s="62"/>
      <c r="BK249" s="62"/>
      <c r="BL249" s="62"/>
      <c r="BM249" s="62"/>
      <c r="BN249" s="62"/>
      <c r="BO249" s="62"/>
      <c r="BP249" s="62"/>
      <c r="BQ249" s="62"/>
      <c r="BR249" s="62"/>
      <c r="BS249" s="62"/>
      <c r="BT249" s="62"/>
      <c r="BU249" s="62"/>
      <c r="BV249" s="62"/>
      <c r="BW249" s="62"/>
      <c r="BX249" s="62"/>
      <c r="BY249" s="62"/>
      <c r="BZ249" s="62"/>
      <c r="CA249" s="62"/>
      <c r="CB249" s="62"/>
      <c r="CC249" s="62"/>
      <c r="CD249" s="62"/>
      <c r="CE249" s="62"/>
      <c r="CF249" s="62"/>
      <c r="CG249" s="62"/>
      <c r="CH249" s="62"/>
      <c r="CI249" s="62"/>
      <c r="CJ249" s="62"/>
      <c r="CK249" s="62"/>
      <c r="CL249" s="62"/>
      <c r="CM249" s="62"/>
      <c r="CN249" s="62"/>
      <c r="CO249" s="62"/>
      <c r="CP249" s="62"/>
      <c r="CQ249" s="62"/>
      <c r="CR249" s="62"/>
      <c r="CS249" s="62"/>
      <c r="CT249" s="62"/>
      <c r="CU249" s="62"/>
      <c r="CV249" s="62"/>
      <c r="CW249" s="62"/>
      <c r="CX249" s="62"/>
      <c r="CY249" s="62"/>
      <c r="CZ249" s="62"/>
      <c r="DA249" s="62"/>
      <c r="DB249" s="62"/>
      <c r="DC249" s="62"/>
      <c r="DD249" s="62"/>
      <c r="DE249" s="62"/>
      <c r="DF249" s="62"/>
      <c r="DG249" s="62"/>
      <c r="DH249" s="62"/>
      <c r="DI249" s="62"/>
      <c r="DJ249" s="62"/>
      <c r="DK249" s="62"/>
      <c r="DL249" s="62"/>
      <c r="DM249" s="62"/>
      <c r="DN249" s="62"/>
      <c r="DO249" s="62"/>
      <c r="DP249" s="62"/>
      <c r="DQ249" s="62"/>
      <c r="DR249" s="62"/>
      <c r="DS249" s="62"/>
      <c r="DT249" s="62"/>
      <c r="DU249" s="62"/>
      <c r="DV249" s="62"/>
      <c r="DW249" s="62"/>
      <c r="DX249" s="62"/>
      <c r="DY249" s="62"/>
      <c r="DZ249" s="62"/>
      <c r="EA249" s="62"/>
      <c r="EB249" s="62"/>
      <c r="EC249" s="62"/>
      <c r="ED249" s="62"/>
      <c r="EE249" s="62"/>
      <c r="EF249" s="62"/>
      <c r="EG249" s="62"/>
      <c r="EH249" s="62"/>
      <c r="EI249" s="62"/>
      <c r="EJ249" s="62"/>
      <c r="EK249" s="62"/>
      <c r="EL249" s="62"/>
      <c r="EM249" s="62"/>
      <c r="EN249" s="62"/>
      <c r="EO249" s="62"/>
      <c r="EP249" s="62"/>
      <c r="EQ249" s="62"/>
      <c r="ER249" s="62"/>
      <c r="ES249" s="62"/>
      <c r="ET249" s="62"/>
      <c r="EU249" s="62"/>
      <c r="EV249" s="62"/>
      <c r="EW249" s="62"/>
      <c r="EX249" s="62"/>
      <c r="EY249" s="62"/>
      <c r="EZ249" s="62"/>
      <c r="FA249" s="62"/>
      <c r="FB249" s="62"/>
      <c r="FC249" s="62"/>
      <c r="FD249" s="62"/>
      <c r="FE249" s="62"/>
      <c r="FF249" s="62"/>
      <c r="FG249" s="62"/>
      <c r="FH249" s="62"/>
      <c r="FI249" s="62"/>
      <c r="FJ249" s="62"/>
      <c r="FK249" s="62"/>
      <c r="FL249" s="62"/>
      <c r="FM249" s="62"/>
      <c r="FN249" s="62"/>
      <c r="FO249" s="62"/>
      <c r="FP249" s="62"/>
      <c r="FQ249" s="62"/>
      <c r="FR249" s="62"/>
      <c r="FS249" s="62"/>
      <c r="FT249" s="62"/>
      <c r="FU249" s="62"/>
      <c r="FV249" s="62"/>
      <c r="FW249" s="62"/>
      <c r="FX249" s="62"/>
      <c r="FY249" s="62"/>
      <c r="FZ249" s="62"/>
      <c r="GA249" s="62"/>
      <c r="GB249" s="62"/>
      <c r="GC249" s="62"/>
      <c r="GD249" s="62"/>
      <c r="GE249" s="62"/>
      <c r="GF249" s="62"/>
      <c r="GG249" s="62"/>
      <c r="GH249" s="62"/>
      <c r="GI249" s="62"/>
      <c r="GJ249" s="62"/>
      <c r="GK249" s="62"/>
      <c r="GL249" s="62"/>
      <c r="GM249" s="62"/>
      <c r="GN249" s="62"/>
      <c r="GO249" s="62"/>
      <c r="GP249" s="62"/>
      <c r="GQ249" s="62"/>
      <c r="GR249" s="62"/>
      <c r="GS249" s="62"/>
      <c r="GT249" s="62"/>
      <c r="GU249" s="62"/>
      <c r="GV249" s="62"/>
      <c r="GW249" s="62"/>
      <c r="GX249" s="62"/>
      <c r="GY249" s="62"/>
      <c r="GZ249" s="62"/>
      <c r="HA249" s="62"/>
      <c r="HB249" s="62"/>
      <c r="HC249" s="62"/>
      <c r="HD249" s="62"/>
      <c r="HE249" s="62"/>
      <c r="HF249" s="62"/>
      <c r="HG249" s="62"/>
      <c r="HH249" s="62"/>
      <c r="HI249" s="62"/>
      <c r="HJ249" s="62"/>
      <c r="HK249" s="62"/>
      <c r="HL249" s="62"/>
      <c r="HM249" s="62"/>
      <c r="HN249" s="62"/>
      <c r="HO249" s="62"/>
      <c r="HP249" s="62"/>
      <c r="HQ249" s="62"/>
      <c r="HR249" s="62"/>
      <c r="HS249" s="62"/>
      <c r="HT249" s="62"/>
      <c r="HU249" s="62"/>
      <c r="HV249" s="62"/>
      <c r="HW249" s="62"/>
      <c r="HX249" s="62"/>
      <c r="HY249" s="62"/>
      <c r="HZ249" s="62"/>
      <c r="IA249" s="62"/>
      <c r="IB249" s="62"/>
      <c r="IC249" s="62"/>
      <c r="ID249" s="62"/>
      <c r="IE249" s="62"/>
      <c r="IF249" s="62"/>
      <c r="IG249" s="62"/>
      <c r="IH249" s="62"/>
      <c r="II249" s="62"/>
      <c r="IJ249" s="62"/>
      <c r="IK249" s="62"/>
      <c r="IL249" s="62"/>
      <c r="IM249" s="62"/>
      <c r="IN249" s="62"/>
      <c r="IO249" s="62"/>
      <c r="IP249" s="62"/>
      <c r="IQ249" s="62"/>
      <c r="IR249" s="62"/>
      <c r="IS249" s="62"/>
    </row>
    <row r="250" spans="1:253" s="139" customFormat="1" ht="27" customHeight="1" x14ac:dyDescent="0.4">
      <c r="A250" s="64"/>
      <c r="B250" s="65"/>
      <c r="C250" s="65"/>
      <c r="D250" s="63"/>
      <c r="E250" s="27"/>
      <c r="F250" s="27"/>
      <c r="G250" s="63"/>
      <c r="H250" s="4"/>
      <c r="I250" s="4"/>
      <c r="J250" s="4"/>
      <c r="K250" s="4"/>
      <c r="L250" s="27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  <c r="BI250" s="62"/>
      <c r="BJ250" s="62"/>
      <c r="BK250" s="62"/>
      <c r="BL250" s="62"/>
      <c r="BM250" s="62"/>
      <c r="BN250" s="62"/>
      <c r="BO250" s="62"/>
      <c r="BP250" s="62"/>
      <c r="BQ250" s="62"/>
      <c r="BR250" s="62"/>
      <c r="BS250" s="62"/>
      <c r="BT250" s="62"/>
      <c r="BU250" s="62"/>
      <c r="BV250" s="62"/>
      <c r="BW250" s="62"/>
      <c r="BX250" s="62"/>
      <c r="BY250" s="62"/>
      <c r="BZ250" s="62"/>
      <c r="CA250" s="62"/>
      <c r="CB250" s="62"/>
      <c r="CC250" s="62"/>
      <c r="CD250" s="62"/>
      <c r="CE250" s="62"/>
      <c r="CF250" s="62"/>
      <c r="CG250" s="62"/>
      <c r="CH250" s="62"/>
      <c r="CI250" s="62"/>
      <c r="CJ250" s="62"/>
      <c r="CK250" s="62"/>
      <c r="CL250" s="62"/>
      <c r="CM250" s="62"/>
      <c r="CN250" s="62"/>
      <c r="CO250" s="62"/>
      <c r="CP250" s="62"/>
      <c r="CQ250" s="62"/>
      <c r="CR250" s="62"/>
      <c r="CS250" s="62"/>
      <c r="CT250" s="62"/>
      <c r="CU250" s="62"/>
      <c r="CV250" s="62"/>
      <c r="CW250" s="62"/>
      <c r="CX250" s="62"/>
      <c r="CY250" s="62"/>
      <c r="CZ250" s="62"/>
      <c r="DA250" s="62"/>
      <c r="DB250" s="62"/>
      <c r="DC250" s="62"/>
      <c r="DD250" s="62"/>
      <c r="DE250" s="62"/>
      <c r="DF250" s="62"/>
      <c r="DG250" s="62"/>
      <c r="DH250" s="62"/>
      <c r="DI250" s="62"/>
      <c r="DJ250" s="62"/>
      <c r="DK250" s="62"/>
      <c r="DL250" s="62"/>
      <c r="DM250" s="62"/>
      <c r="DN250" s="62"/>
      <c r="DO250" s="62"/>
      <c r="DP250" s="62"/>
      <c r="DQ250" s="62"/>
      <c r="DR250" s="62"/>
      <c r="DS250" s="62"/>
      <c r="DT250" s="62"/>
      <c r="DU250" s="62"/>
      <c r="DV250" s="62"/>
      <c r="DW250" s="62"/>
      <c r="DX250" s="62"/>
      <c r="DY250" s="62"/>
      <c r="DZ250" s="62"/>
      <c r="EA250" s="62"/>
      <c r="EB250" s="62"/>
      <c r="EC250" s="62"/>
      <c r="ED250" s="62"/>
      <c r="EE250" s="62"/>
      <c r="EF250" s="62"/>
      <c r="EG250" s="62"/>
      <c r="EH250" s="62"/>
      <c r="EI250" s="62"/>
      <c r="EJ250" s="62"/>
      <c r="EK250" s="62"/>
      <c r="EL250" s="62"/>
      <c r="EM250" s="62"/>
      <c r="EN250" s="62"/>
      <c r="EO250" s="62"/>
      <c r="EP250" s="62"/>
      <c r="EQ250" s="62"/>
      <c r="ER250" s="62"/>
      <c r="ES250" s="62"/>
      <c r="ET250" s="62"/>
      <c r="EU250" s="62"/>
      <c r="EV250" s="62"/>
      <c r="EW250" s="62"/>
      <c r="EX250" s="62"/>
      <c r="EY250" s="62"/>
      <c r="EZ250" s="62"/>
      <c r="FA250" s="62"/>
      <c r="FB250" s="62"/>
      <c r="FC250" s="62"/>
      <c r="FD250" s="62"/>
      <c r="FE250" s="62"/>
      <c r="FF250" s="62"/>
      <c r="FG250" s="62"/>
      <c r="FH250" s="62"/>
      <c r="FI250" s="62"/>
      <c r="FJ250" s="62"/>
      <c r="FK250" s="62"/>
      <c r="FL250" s="62"/>
      <c r="FM250" s="62"/>
      <c r="FN250" s="62"/>
      <c r="FO250" s="62"/>
      <c r="FP250" s="62"/>
      <c r="FQ250" s="62"/>
      <c r="FR250" s="62"/>
      <c r="FS250" s="62"/>
      <c r="FT250" s="62"/>
      <c r="FU250" s="62"/>
      <c r="FV250" s="62"/>
      <c r="FW250" s="62"/>
      <c r="FX250" s="62"/>
      <c r="FY250" s="62"/>
      <c r="FZ250" s="62"/>
      <c r="GA250" s="62"/>
      <c r="GB250" s="62"/>
      <c r="GC250" s="62"/>
      <c r="GD250" s="62"/>
      <c r="GE250" s="62"/>
      <c r="GF250" s="62"/>
      <c r="GG250" s="62"/>
      <c r="GH250" s="62"/>
      <c r="GI250" s="62"/>
      <c r="GJ250" s="62"/>
      <c r="GK250" s="62"/>
      <c r="GL250" s="62"/>
      <c r="GM250" s="62"/>
      <c r="GN250" s="62"/>
      <c r="GO250" s="62"/>
      <c r="GP250" s="62"/>
      <c r="GQ250" s="62"/>
      <c r="GR250" s="62"/>
      <c r="GS250" s="62"/>
      <c r="GT250" s="62"/>
      <c r="GU250" s="62"/>
      <c r="GV250" s="62"/>
      <c r="GW250" s="62"/>
      <c r="GX250" s="62"/>
      <c r="GY250" s="62"/>
      <c r="GZ250" s="62"/>
      <c r="HA250" s="62"/>
      <c r="HB250" s="62"/>
      <c r="HC250" s="62"/>
      <c r="HD250" s="62"/>
      <c r="HE250" s="62"/>
      <c r="HF250" s="62"/>
      <c r="HG250" s="62"/>
      <c r="HH250" s="62"/>
      <c r="HI250" s="62"/>
      <c r="HJ250" s="62"/>
      <c r="HK250" s="62"/>
      <c r="HL250" s="62"/>
      <c r="HM250" s="62"/>
      <c r="HN250" s="62"/>
      <c r="HO250" s="62"/>
      <c r="HP250" s="62"/>
      <c r="HQ250" s="62"/>
      <c r="HR250" s="62"/>
      <c r="HS250" s="62"/>
      <c r="HT250" s="62"/>
      <c r="HU250" s="62"/>
      <c r="HV250" s="62"/>
      <c r="HW250" s="62"/>
      <c r="HX250" s="62"/>
      <c r="HY250" s="62"/>
      <c r="HZ250" s="62"/>
      <c r="IA250" s="62"/>
      <c r="IB250" s="62"/>
      <c r="IC250" s="62"/>
      <c r="ID250" s="62"/>
      <c r="IE250" s="62"/>
      <c r="IF250" s="62"/>
      <c r="IG250" s="62"/>
      <c r="IH250" s="62"/>
      <c r="II250" s="62"/>
      <c r="IJ250" s="62"/>
      <c r="IK250" s="62"/>
      <c r="IL250" s="62"/>
      <c r="IM250" s="62"/>
      <c r="IN250" s="62"/>
      <c r="IO250" s="62"/>
      <c r="IP250" s="62"/>
      <c r="IQ250" s="62"/>
      <c r="IR250" s="62"/>
      <c r="IS250" s="62"/>
    </row>
    <row r="251" spans="1:253" s="139" customFormat="1" ht="27" customHeight="1" x14ac:dyDescent="0.4">
      <c r="A251" s="64"/>
      <c r="B251" s="65"/>
      <c r="C251" s="65"/>
      <c r="D251" s="63"/>
      <c r="E251" s="27"/>
      <c r="F251" s="27"/>
      <c r="G251" s="63"/>
      <c r="H251" s="4"/>
      <c r="I251" s="4"/>
      <c r="J251" s="4"/>
      <c r="K251" s="4"/>
      <c r="L251" s="27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  <c r="BI251" s="62"/>
      <c r="BJ251" s="62"/>
      <c r="BK251" s="62"/>
      <c r="BL251" s="62"/>
      <c r="BM251" s="62"/>
      <c r="BN251" s="62"/>
      <c r="BO251" s="62"/>
      <c r="BP251" s="62"/>
      <c r="BQ251" s="62"/>
      <c r="BR251" s="62"/>
      <c r="BS251" s="62"/>
      <c r="BT251" s="62"/>
      <c r="BU251" s="62"/>
      <c r="BV251" s="62"/>
      <c r="BW251" s="62"/>
      <c r="BX251" s="62"/>
      <c r="BY251" s="62"/>
      <c r="BZ251" s="62"/>
      <c r="CA251" s="62"/>
      <c r="CB251" s="62"/>
      <c r="CC251" s="62"/>
      <c r="CD251" s="62"/>
      <c r="CE251" s="62"/>
      <c r="CF251" s="62"/>
      <c r="CG251" s="62"/>
      <c r="CH251" s="62"/>
      <c r="CI251" s="62"/>
      <c r="CJ251" s="62"/>
      <c r="CK251" s="62"/>
      <c r="CL251" s="62"/>
      <c r="CM251" s="62"/>
      <c r="CN251" s="62"/>
      <c r="CO251" s="62"/>
      <c r="CP251" s="62"/>
      <c r="CQ251" s="62"/>
      <c r="CR251" s="62"/>
      <c r="CS251" s="62"/>
      <c r="CT251" s="62"/>
      <c r="CU251" s="62"/>
      <c r="CV251" s="62"/>
      <c r="CW251" s="62"/>
      <c r="CX251" s="62"/>
      <c r="CY251" s="62"/>
      <c r="CZ251" s="62"/>
      <c r="DA251" s="62"/>
      <c r="DB251" s="62"/>
      <c r="DC251" s="62"/>
      <c r="DD251" s="62"/>
      <c r="DE251" s="62"/>
      <c r="DF251" s="62"/>
      <c r="DG251" s="62"/>
      <c r="DH251" s="62"/>
      <c r="DI251" s="62"/>
      <c r="DJ251" s="62"/>
      <c r="DK251" s="62"/>
      <c r="DL251" s="62"/>
      <c r="DM251" s="62"/>
      <c r="DN251" s="62"/>
      <c r="DO251" s="62"/>
      <c r="DP251" s="62"/>
      <c r="DQ251" s="62"/>
      <c r="DR251" s="62"/>
      <c r="DS251" s="62"/>
      <c r="DT251" s="62"/>
      <c r="DU251" s="62"/>
      <c r="DV251" s="62"/>
      <c r="DW251" s="62"/>
      <c r="DX251" s="62"/>
      <c r="DY251" s="62"/>
      <c r="DZ251" s="62"/>
      <c r="EA251" s="62"/>
      <c r="EB251" s="62"/>
      <c r="EC251" s="62"/>
      <c r="ED251" s="62"/>
      <c r="EE251" s="62"/>
      <c r="EF251" s="62"/>
      <c r="EG251" s="62"/>
      <c r="EH251" s="62"/>
      <c r="EI251" s="62"/>
      <c r="EJ251" s="62"/>
      <c r="EK251" s="62"/>
      <c r="EL251" s="62"/>
      <c r="EM251" s="62"/>
      <c r="EN251" s="62"/>
      <c r="EO251" s="62"/>
      <c r="EP251" s="62"/>
      <c r="EQ251" s="62"/>
      <c r="ER251" s="62"/>
      <c r="ES251" s="62"/>
      <c r="ET251" s="62"/>
      <c r="EU251" s="62"/>
      <c r="EV251" s="62"/>
      <c r="EW251" s="62"/>
      <c r="EX251" s="62"/>
      <c r="EY251" s="62"/>
      <c r="EZ251" s="62"/>
      <c r="FA251" s="62"/>
      <c r="FB251" s="62"/>
      <c r="FC251" s="62"/>
      <c r="FD251" s="62"/>
      <c r="FE251" s="62"/>
      <c r="FF251" s="62"/>
      <c r="FG251" s="62"/>
      <c r="FH251" s="62"/>
      <c r="FI251" s="62"/>
      <c r="FJ251" s="62"/>
      <c r="FK251" s="62"/>
      <c r="FL251" s="62"/>
      <c r="FM251" s="62"/>
      <c r="FN251" s="62"/>
      <c r="FO251" s="62"/>
      <c r="FP251" s="62"/>
      <c r="FQ251" s="62"/>
      <c r="FR251" s="62"/>
      <c r="FS251" s="62"/>
      <c r="FT251" s="62"/>
      <c r="FU251" s="62"/>
      <c r="FV251" s="62"/>
      <c r="FW251" s="62"/>
      <c r="FX251" s="62"/>
      <c r="FY251" s="62"/>
      <c r="FZ251" s="62"/>
      <c r="GA251" s="62"/>
      <c r="GB251" s="62"/>
      <c r="GC251" s="62"/>
      <c r="GD251" s="62"/>
      <c r="GE251" s="62"/>
      <c r="GF251" s="62"/>
      <c r="GG251" s="62"/>
      <c r="GH251" s="62"/>
      <c r="GI251" s="62"/>
      <c r="GJ251" s="62"/>
      <c r="GK251" s="62"/>
      <c r="GL251" s="62"/>
      <c r="GM251" s="62"/>
      <c r="GN251" s="62"/>
      <c r="GO251" s="62"/>
      <c r="GP251" s="62"/>
      <c r="GQ251" s="62"/>
      <c r="GR251" s="62"/>
      <c r="GS251" s="62"/>
      <c r="GT251" s="62"/>
      <c r="GU251" s="62"/>
      <c r="GV251" s="62"/>
      <c r="GW251" s="62"/>
      <c r="GX251" s="62"/>
      <c r="GY251" s="62"/>
      <c r="GZ251" s="62"/>
      <c r="HA251" s="62"/>
      <c r="HB251" s="62"/>
      <c r="HC251" s="62"/>
      <c r="HD251" s="62"/>
      <c r="HE251" s="62"/>
      <c r="HF251" s="62"/>
      <c r="HG251" s="62"/>
      <c r="HH251" s="62"/>
      <c r="HI251" s="62"/>
      <c r="HJ251" s="62"/>
      <c r="HK251" s="62"/>
      <c r="HL251" s="62"/>
      <c r="HM251" s="62"/>
      <c r="HN251" s="62"/>
      <c r="HO251" s="62"/>
      <c r="HP251" s="62"/>
      <c r="HQ251" s="62"/>
      <c r="HR251" s="62"/>
      <c r="HS251" s="62"/>
      <c r="HT251" s="62"/>
      <c r="HU251" s="62"/>
      <c r="HV251" s="62"/>
      <c r="HW251" s="62"/>
      <c r="HX251" s="62"/>
      <c r="HY251" s="62"/>
      <c r="HZ251" s="62"/>
      <c r="IA251" s="62"/>
      <c r="IB251" s="62"/>
      <c r="IC251" s="62"/>
      <c r="ID251" s="62"/>
      <c r="IE251" s="62"/>
      <c r="IF251" s="62"/>
      <c r="IG251" s="62"/>
      <c r="IH251" s="62"/>
      <c r="II251" s="62"/>
      <c r="IJ251" s="62"/>
      <c r="IK251" s="62"/>
      <c r="IL251" s="62"/>
      <c r="IM251" s="62"/>
      <c r="IN251" s="62"/>
      <c r="IO251" s="62"/>
      <c r="IP251" s="62"/>
      <c r="IQ251" s="62"/>
      <c r="IR251" s="62"/>
      <c r="IS251" s="62"/>
    </row>
    <row r="252" spans="1:253" s="139" customFormat="1" ht="27" customHeight="1" x14ac:dyDescent="0.4">
      <c r="A252" s="64"/>
      <c r="B252" s="65"/>
      <c r="C252" s="65"/>
      <c r="D252" s="63"/>
      <c r="E252" s="27"/>
      <c r="F252" s="27"/>
      <c r="G252" s="63"/>
      <c r="H252" s="4"/>
      <c r="I252" s="4"/>
      <c r="J252" s="4"/>
      <c r="K252" s="4"/>
      <c r="L252" s="27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  <c r="BI252" s="62"/>
      <c r="BJ252" s="62"/>
      <c r="BK252" s="62"/>
      <c r="BL252" s="62"/>
      <c r="BM252" s="62"/>
      <c r="BN252" s="62"/>
      <c r="BO252" s="62"/>
      <c r="BP252" s="62"/>
      <c r="BQ252" s="62"/>
      <c r="BR252" s="62"/>
      <c r="BS252" s="62"/>
      <c r="BT252" s="62"/>
      <c r="BU252" s="62"/>
      <c r="BV252" s="62"/>
      <c r="BW252" s="62"/>
      <c r="BX252" s="62"/>
      <c r="BY252" s="62"/>
      <c r="BZ252" s="62"/>
      <c r="CA252" s="62"/>
      <c r="CB252" s="62"/>
      <c r="CC252" s="62"/>
      <c r="CD252" s="62"/>
      <c r="CE252" s="62"/>
      <c r="CF252" s="62"/>
      <c r="CG252" s="62"/>
      <c r="CH252" s="62"/>
      <c r="CI252" s="62"/>
      <c r="CJ252" s="62"/>
      <c r="CK252" s="62"/>
      <c r="CL252" s="62"/>
      <c r="CM252" s="62"/>
      <c r="CN252" s="62"/>
      <c r="CO252" s="62"/>
      <c r="CP252" s="62"/>
      <c r="CQ252" s="62"/>
      <c r="CR252" s="62"/>
      <c r="CS252" s="62"/>
      <c r="CT252" s="62"/>
      <c r="CU252" s="62"/>
      <c r="CV252" s="62"/>
      <c r="CW252" s="62"/>
      <c r="CX252" s="62"/>
      <c r="CY252" s="62"/>
      <c r="CZ252" s="62"/>
      <c r="DA252" s="62"/>
      <c r="DB252" s="62"/>
      <c r="DC252" s="62"/>
      <c r="DD252" s="62"/>
      <c r="DE252" s="62"/>
      <c r="DF252" s="62"/>
      <c r="DG252" s="62"/>
      <c r="DH252" s="62"/>
      <c r="DI252" s="62"/>
      <c r="DJ252" s="62"/>
      <c r="DK252" s="62"/>
      <c r="DL252" s="62"/>
      <c r="DM252" s="62"/>
      <c r="DN252" s="62"/>
      <c r="DO252" s="62"/>
      <c r="DP252" s="62"/>
      <c r="DQ252" s="62"/>
      <c r="DR252" s="62"/>
      <c r="DS252" s="62"/>
      <c r="DT252" s="62"/>
      <c r="DU252" s="62"/>
      <c r="DV252" s="62"/>
      <c r="DW252" s="62"/>
      <c r="DX252" s="62"/>
      <c r="DY252" s="62"/>
      <c r="DZ252" s="62"/>
      <c r="EA252" s="62"/>
      <c r="EB252" s="62"/>
      <c r="EC252" s="62"/>
      <c r="ED252" s="62"/>
      <c r="EE252" s="62"/>
      <c r="EF252" s="62"/>
      <c r="EG252" s="62"/>
      <c r="EH252" s="62"/>
      <c r="EI252" s="62"/>
      <c r="EJ252" s="62"/>
      <c r="EK252" s="62"/>
      <c r="EL252" s="62"/>
      <c r="EM252" s="62"/>
      <c r="EN252" s="62"/>
      <c r="EO252" s="62"/>
      <c r="EP252" s="62"/>
      <c r="EQ252" s="62"/>
      <c r="ER252" s="62"/>
      <c r="ES252" s="62"/>
      <c r="ET252" s="62"/>
      <c r="EU252" s="62"/>
      <c r="EV252" s="62"/>
      <c r="EW252" s="62"/>
      <c r="EX252" s="62"/>
      <c r="EY252" s="62"/>
      <c r="EZ252" s="62"/>
      <c r="FA252" s="62"/>
      <c r="FB252" s="62"/>
      <c r="FC252" s="62"/>
      <c r="FD252" s="62"/>
      <c r="FE252" s="62"/>
      <c r="FF252" s="62"/>
      <c r="FG252" s="62"/>
      <c r="FH252" s="62"/>
      <c r="FI252" s="62"/>
      <c r="FJ252" s="62"/>
      <c r="FK252" s="62"/>
      <c r="FL252" s="62"/>
      <c r="FM252" s="62"/>
      <c r="FN252" s="62"/>
      <c r="FO252" s="62"/>
      <c r="FP252" s="62"/>
      <c r="FQ252" s="62"/>
      <c r="FR252" s="62"/>
      <c r="FS252" s="62"/>
      <c r="FT252" s="62"/>
      <c r="FU252" s="62"/>
      <c r="FV252" s="62"/>
      <c r="FW252" s="62"/>
      <c r="FX252" s="62"/>
      <c r="FY252" s="62"/>
      <c r="FZ252" s="62"/>
      <c r="GA252" s="62"/>
      <c r="GB252" s="62"/>
      <c r="GC252" s="62"/>
      <c r="GD252" s="62"/>
      <c r="GE252" s="62"/>
      <c r="GF252" s="62"/>
      <c r="GG252" s="62"/>
      <c r="GH252" s="62"/>
      <c r="GI252" s="62"/>
      <c r="GJ252" s="62"/>
      <c r="GK252" s="62"/>
      <c r="GL252" s="62"/>
      <c r="GM252" s="62"/>
      <c r="GN252" s="62"/>
      <c r="GO252" s="62"/>
      <c r="GP252" s="62"/>
      <c r="GQ252" s="62"/>
      <c r="GR252" s="62"/>
      <c r="GS252" s="62"/>
      <c r="GT252" s="62"/>
      <c r="GU252" s="62"/>
      <c r="GV252" s="62"/>
      <c r="GW252" s="62"/>
      <c r="GX252" s="62"/>
      <c r="GY252" s="62"/>
      <c r="GZ252" s="62"/>
      <c r="HA252" s="62"/>
      <c r="HB252" s="62"/>
      <c r="HC252" s="62"/>
      <c r="HD252" s="62"/>
      <c r="HE252" s="62"/>
      <c r="HF252" s="62"/>
      <c r="HG252" s="62"/>
      <c r="HH252" s="62"/>
      <c r="HI252" s="62"/>
      <c r="HJ252" s="62"/>
      <c r="HK252" s="62"/>
      <c r="HL252" s="62"/>
      <c r="HM252" s="62"/>
      <c r="HN252" s="62"/>
      <c r="HO252" s="62"/>
      <c r="HP252" s="62"/>
      <c r="HQ252" s="62"/>
      <c r="HR252" s="62"/>
      <c r="HS252" s="62"/>
      <c r="HT252" s="62"/>
      <c r="HU252" s="62"/>
      <c r="HV252" s="62"/>
      <c r="HW252" s="62"/>
      <c r="HX252" s="62"/>
      <c r="HY252" s="62"/>
      <c r="HZ252" s="62"/>
      <c r="IA252" s="62"/>
      <c r="IB252" s="62"/>
      <c r="IC252" s="62"/>
      <c r="ID252" s="62"/>
      <c r="IE252" s="62"/>
      <c r="IF252" s="62"/>
      <c r="IG252" s="62"/>
      <c r="IH252" s="62"/>
      <c r="II252" s="62"/>
      <c r="IJ252" s="62"/>
      <c r="IK252" s="62"/>
      <c r="IL252" s="62"/>
      <c r="IM252" s="62"/>
      <c r="IN252" s="62"/>
      <c r="IO252" s="62"/>
      <c r="IP252" s="62"/>
      <c r="IQ252" s="62"/>
      <c r="IR252" s="62"/>
      <c r="IS252" s="62"/>
    </row>
    <row r="253" spans="1:253" s="139" customFormat="1" ht="27" customHeight="1" x14ac:dyDescent="0.4">
      <c r="A253" s="64"/>
      <c r="B253" s="65"/>
      <c r="C253" s="65"/>
      <c r="D253" s="63"/>
      <c r="E253" s="27"/>
      <c r="F253" s="27"/>
      <c r="G253" s="63"/>
      <c r="H253" s="4"/>
      <c r="I253" s="4"/>
      <c r="J253" s="4"/>
      <c r="K253" s="4"/>
      <c r="L253" s="27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  <c r="BG253" s="62"/>
      <c r="BH253" s="62"/>
      <c r="BI253" s="62"/>
      <c r="BJ253" s="62"/>
      <c r="BK253" s="62"/>
      <c r="BL253" s="62"/>
      <c r="BM253" s="62"/>
      <c r="BN253" s="62"/>
      <c r="BO253" s="62"/>
      <c r="BP253" s="62"/>
      <c r="BQ253" s="62"/>
      <c r="BR253" s="62"/>
      <c r="BS253" s="62"/>
      <c r="BT253" s="62"/>
      <c r="BU253" s="62"/>
      <c r="BV253" s="62"/>
      <c r="BW253" s="62"/>
      <c r="BX253" s="62"/>
      <c r="BY253" s="62"/>
      <c r="BZ253" s="62"/>
      <c r="CA253" s="62"/>
      <c r="CB253" s="62"/>
      <c r="CC253" s="62"/>
      <c r="CD253" s="62"/>
      <c r="CE253" s="62"/>
      <c r="CF253" s="62"/>
      <c r="CG253" s="62"/>
      <c r="CH253" s="62"/>
      <c r="CI253" s="62"/>
      <c r="CJ253" s="62"/>
      <c r="CK253" s="62"/>
      <c r="CL253" s="62"/>
      <c r="CM253" s="62"/>
      <c r="CN253" s="62"/>
      <c r="CO253" s="62"/>
      <c r="CP253" s="62"/>
      <c r="CQ253" s="62"/>
      <c r="CR253" s="62"/>
      <c r="CS253" s="62"/>
      <c r="CT253" s="62"/>
      <c r="CU253" s="62"/>
      <c r="CV253" s="62"/>
      <c r="CW253" s="62"/>
      <c r="CX253" s="62"/>
      <c r="CY253" s="62"/>
      <c r="CZ253" s="62"/>
      <c r="DA253" s="62"/>
      <c r="DB253" s="62"/>
      <c r="DC253" s="62"/>
      <c r="DD253" s="62"/>
      <c r="DE253" s="62"/>
      <c r="DF253" s="62"/>
      <c r="DG253" s="62"/>
      <c r="DH253" s="62"/>
      <c r="DI253" s="62"/>
      <c r="DJ253" s="62"/>
      <c r="DK253" s="62"/>
      <c r="DL253" s="62"/>
      <c r="DM253" s="62"/>
      <c r="DN253" s="62"/>
      <c r="DO253" s="62"/>
      <c r="DP253" s="62"/>
      <c r="DQ253" s="62"/>
      <c r="DR253" s="62"/>
      <c r="DS253" s="62"/>
      <c r="DT253" s="62"/>
      <c r="DU253" s="62"/>
      <c r="DV253" s="62"/>
      <c r="DW253" s="62"/>
      <c r="DX253" s="62"/>
      <c r="DY253" s="62"/>
      <c r="DZ253" s="62"/>
      <c r="EA253" s="62"/>
      <c r="EB253" s="62"/>
      <c r="EC253" s="62"/>
      <c r="ED253" s="62"/>
      <c r="EE253" s="62"/>
      <c r="EF253" s="62"/>
      <c r="EG253" s="62"/>
      <c r="EH253" s="62"/>
      <c r="EI253" s="62"/>
      <c r="EJ253" s="62"/>
      <c r="EK253" s="62"/>
      <c r="EL253" s="62"/>
      <c r="EM253" s="62"/>
      <c r="EN253" s="62"/>
      <c r="EO253" s="62"/>
      <c r="EP253" s="62"/>
      <c r="EQ253" s="62"/>
      <c r="ER253" s="62"/>
      <c r="ES253" s="62"/>
      <c r="ET253" s="62"/>
      <c r="EU253" s="62"/>
      <c r="EV253" s="62"/>
      <c r="EW253" s="62"/>
      <c r="EX253" s="62"/>
      <c r="EY253" s="62"/>
      <c r="EZ253" s="62"/>
      <c r="FA253" s="62"/>
      <c r="FB253" s="62"/>
      <c r="FC253" s="62"/>
      <c r="FD253" s="62"/>
      <c r="FE253" s="62"/>
      <c r="FF253" s="62"/>
      <c r="FG253" s="62"/>
      <c r="FH253" s="62"/>
      <c r="FI253" s="62"/>
      <c r="FJ253" s="62"/>
      <c r="FK253" s="62"/>
      <c r="FL253" s="62"/>
      <c r="FM253" s="62"/>
      <c r="FN253" s="62"/>
      <c r="FO253" s="62"/>
      <c r="FP253" s="62"/>
      <c r="FQ253" s="62"/>
      <c r="FR253" s="62"/>
      <c r="FS253" s="62"/>
      <c r="FT253" s="62"/>
      <c r="FU253" s="62"/>
      <c r="FV253" s="62"/>
      <c r="FW253" s="62"/>
      <c r="FX253" s="62"/>
      <c r="FY253" s="62"/>
      <c r="FZ253" s="62"/>
      <c r="GA253" s="62"/>
      <c r="GB253" s="62"/>
      <c r="GC253" s="62"/>
      <c r="GD253" s="62"/>
      <c r="GE253" s="62"/>
      <c r="GF253" s="62"/>
      <c r="GG253" s="62"/>
      <c r="GH253" s="62"/>
      <c r="GI253" s="62"/>
      <c r="GJ253" s="62"/>
      <c r="GK253" s="62"/>
      <c r="GL253" s="62"/>
      <c r="GM253" s="62"/>
      <c r="GN253" s="62"/>
      <c r="GO253" s="62"/>
      <c r="GP253" s="62"/>
      <c r="GQ253" s="62"/>
      <c r="GR253" s="62"/>
      <c r="GS253" s="62"/>
      <c r="GT253" s="62"/>
      <c r="GU253" s="62"/>
      <c r="GV253" s="62"/>
      <c r="GW253" s="62"/>
      <c r="GX253" s="62"/>
      <c r="GY253" s="62"/>
      <c r="GZ253" s="62"/>
      <c r="HA253" s="62"/>
      <c r="HB253" s="62"/>
      <c r="HC253" s="62"/>
      <c r="HD253" s="62"/>
      <c r="HE253" s="62"/>
      <c r="HF253" s="62"/>
      <c r="HG253" s="62"/>
      <c r="HH253" s="62"/>
      <c r="HI253" s="62"/>
      <c r="HJ253" s="62"/>
      <c r="HK253" s="62"/>
      <c r="HL253" s="62"/>
      <c r="HM253" s="62"/>
      <c r="HN253" s="62"/>
      <c r="HO253" s="62"/>
      <c r="HP253" s="62"/>
      <c r="HQ253" s="62"/>
      <c r="HR253" s="62"/>
      <c r="HS253" s="62"/>
      <c r="HT253" s="62"/>
      <c r="HU253" s="62"/>
      <c r="HV253" s="62"/>
      <c r="HW253" s="62"/>
      <c r="HX253" s="62"/>
      <c r="HY253" s="62"/>
      <c r="HZ253" s="62"/>
      <c r="IA253" s="62"/>
      <c r="IB253" s="62"/>
      <c r="IC253" s="62"/>
      <c r="ID253" s="62"/>
      <c r="IE253" s="62"/>
      <c r="IF253" s="62"/>
      <c r="IG253" s="62"/>
      <c r="IH253" s="62"/>
      <c r="II253" s="62"/>
      <c r="IJ253" s="62"/>
      <c r="IK253" s="62"/>
      <c r="IL253" s="62"/>
      <c r="IM253" s="62"/>
      <c r="IN253" s="62"/>
      <c r="IO253" s="62"/>
      <c r="IP253" s="62"/>
      <c r="IQ253" s="62"/>
      <c r="IR253" s="62"/>
      <c r="IS253" s="62"/>
    </row>
    <row r="254" spans="1:253" s="139" customFormat="1" ht="27" customHeight="1" x14ac:dyDescent="0.4">
      <c r="A254" s="64"/>
      <c r="B254" s="65"/>
      <c r="C254" s="65"/>
      <c r="D254" s="63"/>
      <c r="E254" s="27"/>
      <c r="F254" s="27"/>
      <c r="G254" s="63"/>
      <c r="H254" s="4"/>
      <c r="I254" s="4"/>
      <c r="J254" s="4"/>
      <c r="K254" s="4"/>
      <c r="L254" s="27"/>
      <c r="M254" s="4"/>
      <c r="N254" s="4"/>
      <c r="O254" s="4"/>
      <c r="P254" s="4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62"/>
      <c r="BI254" s="62"/>
      <c r="BJ254" s="62"/>
      <c r="BK254" s="62"/>
      <c r="BL254" s="62"/>
      <c r="BM254" s="62"/>
      <c r="BN254" s="62"/>
      <c r="BO254" s="62"/>
      <c r="BP254" s="62"/>
      <c r="BQ254" s="62"/>
      <c r="BR254" s="62"/>
      <c r="BS254" s="62"/>
      <c r="BT254" s="62"/>
      <c r="BU254" s="62"/>
      <c r="BV254" s="62"/>
      <c r="BW254" s="62"/>
      <c r="BX254" s="62"/>
      <c r="BY254" s="62"/>
      <c r="BZ254" s="62"/>
      <c r="CA254" s="62"/>
      <c r="CB254" s="62"/>
      <c r="CC254" s="62"/>
      <c r="CD254" s="62"/>
      <c r="CE254" s="62"/>
      <c r="CF254" s="62"/>
      <c r="CG254" s="62"/>
      <c r="CH254" s="62"/>
      <c r="CI254" s="62"/>
      <c r="CJ254" s="62"/>
      <c r="CK254" s="62"/>
      <c r="CL254" s="62"/>
      <c r="CM254" s="62"/>
      <c r="CN254" s="62"/>
      <c r="CO254" s="62"/>
      <c r="CP254" s="62"/>
      <c r="CQ254" s="62"/>
      <c r="CR254" s="62"/>
      <c r="CS254" s="62"/>
      <c r="CT254" s="62"/>
      <c r="CU254" s="62"/>
      <c r="CV254" s="62"/>
      <c r="CW254" s="62"/>
      <c r="CX254" s="62"/>
      <c r="CY254" s="62"/>
      <c r="CZ254" s="62"/>
      <c r="DA254" s="62"/>
      <c r="DB254" s="62"/>
      <c r="DC254" s="62"/>
      <c r="DD254" s="62"/>
      <c r="DE254" s="62"/>
      <c r="DF254" s="62"/>
      <c r="DG254" s="62"/>
      <c r="DH254" s="62"/>
      <c r="DI254" s="62"/>
      <c r="DJ254" s="62"/>
      <c r="DK254" s="62"/>
      <c r="DL254" s="62"/>
      <c r="DM254" s="62"/>
      <c r="DN254" s="62"/>
      <c r="DO254" s="62"/>
      <c r="DP254" s="62"/>
      <c r="DQ254" s="62"/>
      <c r="DR254" s="62"/>
      <c r="DS254" s="62"/>
      <c r="DT254" s="62"/>
      <c r="DU254" s="62"/>
      <c r="DV254" s="62"/>
      <c r="DW254" s="62"/>
      <c r="DX254" s="62"/>
      <c r="DY254" s="62"/>
      <c r="DZ254" s="62"/>
      <c r="EA254" s="62"/>
      <c r="EB254" s="62"/>
      <c r="EC254" s="62"/>
      <c r="ED254" s="62"/>
      <c r="EE254" s="62"/>
      <c r="EF254" s="62"/>
      <c r="EG254" s="62"/>
      <c r="EH254" s="62"/>
      <c r="EI254" s="62"/>
      <c r="EJ254" s="62"/>
      <c r="EK254" s="62"/>
      <c r="EL254" s="62"/>
      <c r="EM254" s="62"/>
      <c r="EN254" s="62"/>
      <c r="EO254" s="62"/>
      <c r="EP254" s="62"/>
      <c r="EQ254" s="62"/>
      <c r="ER254" s="62"/>
      <c r="ES254" s="62"/>
      <c r="ET254" s="62"/>
      <c r="EU254" s="62"/>
      <c r="EV254" s="62"/>
      <c r="EW254" s="62"/>
      <c r="EX254" s="62"/>
      <c r="EY254" s="62"/>
      <c r="EZ254" s="62"/>
      <c r="FA254" s="62"/>
      <c r="FB254" s="62"/>
      <c r="FC254" s="62"/>
      <c r="FD254" s="62"/>
      <c r="FE254" s="62"/>
      <c r="FF254" s="62"/>
      <c r="FG254" s="62"/>
      <c r="FH254" s="62"/>
      <c r="FI254" s="62"/>
      <c r="FJ254" s="62"/>
      <c r="FK254" s="62"/>
      <c r="FL254" s="62"/>
      <c r="FM254" s="62"/>
      <c r="FN254" s="62"/>
      <c r="FO254" s="62"/>
      <c r="FP254" s="62"/>
      <c r="FQ254" s="62"/>
      <c r="FR254" s="62"/>
      <c r="FS254" s="62"/>
      <c r="FT254" s="62"/>
      <c r="FU254" s="62"/>
      <c r="FV254" s="62"/>
      <c r="FW254" s="62"/>
      <c r="FX254" s="62"/>
      <c r="FY254" s="62"/>
      <c r="FZ254" s="62"/>
      <c r="GA254" s="62"/>
      <c r="GB254" s="62"/>
      <c r="GC254" s="62"/>
      <c r="GD254" s="62"/>
      <c r="GE254" s="62"/>
      <c r="GF254" s="62"/>
      <c r="GG254" s="62"/>
      <c r="GH254" s="62"/>
      <c r="GI254" s="62"/>
      <c r="GJ254" s="62"/>
      <c r="GK254" s="62"/>
      <c r="GL254" s="62"/>
      <c r="GM254" s="62"/>
      <c r="GN254" s="62"/>
      <c r="GO254" s="62"/>
      <c r="GP254" s="62"/>
      <c r="GQ254" s="62"/>
      <c r="GR254" s="62"/>
      <c r="GS254" s="62"/>
      <c r="GT254" s="62"/>
      <c r="GU254" s="62"/>
      <c r="GV254" s="62"/>
      <c r="GW254" s="62"/>
      <c r="GX254" s="62"/>
      <c r="GY254" s="62"/>
      <c r="GZ254" s="62"/>
      <c r="HA254" s="62"/>
      <c r="HB254" s="62"/>
      <c r="HC254" s="62"/>
      <c r="HD254" s="62"/>
      <c r="HE254" s="62"/>
      <c r="HF254" s="62"/>
      <c r="HG254" s="62"/>
      <c r="HH254" s="62"/>
      <c r="HI254" s="62"/>
      <c r="HJ254" s="62"/>
      <c r="HK254" s="62"/>
      <c r="HL254" s="62"/>
      <c r="HM254" s="62"/>
      <c r="HN254" s="62"/>
      <c r="HO254" s="62"/>
      <c r="HP254" s="62"/>
      <c r="HQ254" s="62"/>
      <c r="HR254" s="62"/>
      <c r="HS254" s="62"/>
      <c r="HT254" s="62"/>
      <c r="HU254" s="62"/>
      <c r="HV254" s="62"/>
      <c r="HW254" s="62"/>
      <c r="HX254" s="62"/>
      <c r="HY254" s="62"/>
      <c r="HZ254" s="62"/>
      <c r="IA254" s="62"/>
      <c r="IB254" s="62"/>
      <c r="IC254" s="62"/>
      <c r="ID254" s="62"/>
      <c r="IE254" s="62"/>
      <c r="IF254" s="62"/>
      <c r="IG254" s="62"/>
      <c r="IH254" s="62"/>
      <c r="II254" s="62"/>
      <c r="IJ254" s="62"/>
      <c r="IK254" s="62"/>
      <c r="IL254" s="62"/>
      <c r="IM254" s="62"/>
      <c r="IN254" s="62"/>
      <c r="IO254" s="62"/>
      <c r="IP254" s="62"/>
      <c r="IQ254" s="62"/>
      <c r="IR254" s="62"/>
      <c r="IS254" s="62"/>
    </row>
    <row r="255" spans="1:253" s="139" customFormat="1" ht="27" customHeight="1" x14ac:dyDescent="0.4">
      <c r="A255" s="64"/>
      <c r="B255" s="65"/>
      <c r="C255" s="65"/>
      <c r="D255" s="63"/>
      <c r="E255" s="27"/>
      <c r="F255" s="27"/>
      <c r="G255" s="63"/>
      <c r="H255" s="4"/>
      <c r="I255" s="4"/>
      <c r="J255" s="4"/>
      <c r="K255" s="4"/>
      <c r="L255" s="27"/>
      <c r="M255" s="4"/>
      <c r="N255" s="4"/>
      <c r="O255" s="4"/>
      <c r="P255" s="4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G255" s="62"/>
      <c r="BH255" s="62"/>
      <c r="BI255" s="62"/>
      <c r="BJ255" s="62"/>
      <c r="BK255" s="62"/>
      <c r="BL255" s="62"/>
      <c r="BM255" s="62"/>
      <c r="BN255" s="62"/>
      <c r="BO255" s="62"/>
      <c r="BP255" s="62"/>
      <c r="BQ255" s="62"/>
      <c r="BR255" s="62"/>
      <c r="BS255" s="62"/>
      <c r="BT255" s="62"/>
      <c r="BU255" s="62"/>
      <c r="BV255" s="62"/>
      <c r="BW255" s="62"/>
      <c r="BX255" s="62"/>
      <c r="BY255" s="62"/>
      <c r="BZ255" s="62"/>
      <c r="CA255" s="62"/>
      <c r="CB255" s="62"/>
      <c r="CC255" s="62"/>
      <c r="CD255" s="62"/>
      <c r="CE255" s="62"/>
      <c r="CF255" s="62"/>
      <c r="CG255" s="62"/>
      <c r="CH255" s="62"/>
      <c r="CI255" s="62"/>
      <c r="CJ255" s="62"/>
      <c r="CK255" s="62"/>
      <c r="CL255" s="62"/>
      <c r="CM255" s="62"/>
      <c r="CN255" s="62"/>
      <c r="CO255" s="62"/>
      <c r="CP255" s="62"/>
      <c r="CQ255" s="62"/>
      <c r="CR255" s="62"/>
      <c r="CS255" s="62"/>
      <c r="CT255" s="62"/>
      <c r="CU255" s="62"/>
      <c r="CV255" s="62"/>
      <c r="CW255" s="62"/>
      <c r="CX255" s="62"/>
      <c r="CY255" s="62"/>
      <c r="CZ255" s="62"/>
      <c r="DA255" s="62"/>
      <c r="DB255" s="62"/>
      <c r="DC255" s="62"/>
      <c r="DD255" s="62"/>
      <c r="DE255" s="62"/>
      <c r="DF255" s="62"/>
      <c r="DG255" s="62"/>
      <c r="DH255" s="62"/>
      <c r="DI255" s="62"/>
      <c r="DJ255" s="62"/>
      <c r="DK255" s="62"/>
      <c r="DL255" s="62"/>
      <c r="DM255" s="62"/>
      <c r="DN255" s="62"/>
      <c r="DO255" s="62"/>
      <c r="DP255" s="62"/>
      <c r="DQ255" s="62"/>
      <c r="DR255" s="62"/>
      <c r="DS255" s="62"/>
      <c r="DT255" s="62"/>
      <c r="DU255" s="62"/>
      <c r="DV255" s="62"/>
      <c r="DW255" s="62"/>
      <c r="DX255" s="62"/>
      <c r="DY255" s="62"/>
      <c r="DZ255" s="62"/>
      <c r="EA255" s="62"/>
      <c r="EB255" s="62"/>
      <c r="EC255" s="62"/>
      <c r="ED255" s="62"/>
      <c r="EE255" s="62"/>
      <c r="EF255" s="62"/>
      <c r="EG255" s="62"/>
      <c r="EH255" s="62"/>
      <c r="EI255" s="62"/>
      <c r="EJ255" s="62"/>
      <c r="EK255" s="62"/>
      <c r="EL255" s="62"/>
      <c r="EM255" s="62"/>
      <c r="EN255" s="62"/>
      <c r="EO255" s="62"/>
      <c r="EP255" s="62"/>
      <c r="EQ255" s="62"/>
      <c r="ER255" s="62"/>
      <c r="ES255" s="62"/>
      <c r="ET255" s="62"/>
      <c r="EU255" s="62"/>
      <c r="EV255" s="62"/>
      <c r="EW255" s="62"/>
      <c r="EX255" s="62"/>
      <c r="EY255" s="62"/>
      <c r="EZ255" s="62"/>
      <c r="FA255" s="62"/>
      <c r="FB255" s="62"/>
      <c r="FC255" s="62"/>
      <c r="FD255" s="62"/>
      <c r="FE255" s="62"/>
      <c r="FF255" s="62"/>
      <c r="FG255" s="62"/>
      <c r="FH255" s="62"/>
      <c r="FI255" s="62"/>
      <c r="FJ255" s="62"/>
      <c r="FK255" s="62"/>
      <c r="FL255" s="62"/>
      <c r="FM255" s="62"/>
      <c r="FN255" s="62"/>
      <c r="FO255" s="62"/>
      <c r="FP255" s="62"/>
      <c r="FQ255" s="62"/>
      <c r="FR255" s="62"/>
      <c r="FS255" s="62"/>
      <c r="FT255" s="62"/>
      <c r="FU255" s="62"/>
      <c r="FV255" s="62"/>
      <c r="FW255" s="62"/>
      <c r="FX255" s="62"/>
      <c r="FY255" s="62"/>
      <c r="FZ255" s="62"/>
      <c r="GA255" s="62"/>
      <c r="GB255" s="62"/>
      <c r="GC255" s="62"/>
      <c r="GD255" s="62"/>
      <c r="GE255" s="62"/>
      <c r="GF255" s="62"/>
      <c r="GG255" s="62"/>
      <c r="GH255" s="62"/>
      <c r="GI255" s="62"/>
      <c r="GJ255" s="62"/>
      <c r="GK255" s="62"/>
      <c r="GL255" s="62"/>
      <c r="GM255" s="62"/>
      <c r="GN255" s="62"/>
      <c r="GO255" s="62"/>
      <c r="GP255" s="62"/>
      <c r="GQ255" s="62"/>
      <c r="GR255" s="62"/>
      <c r="GS255" s="62"/>
      <c r="GT255" s="62"/>
      <c r="GU255" s="62"/>
      <c r="GV255" s="62"/>
      <c r="GW255" s="62"/>
      <c r="GX255" s="62"/>
      <c r="GY255" s="62"/>
      <c r="GZ255" s="62"/>
      <c r="HA255" s="62"/>
      <c r="HB255" s="62"/>
      <c r="HC255" s="62"/>
      <c r="HD255" s="62"/>
      <c r="HE255" s="62"/>
      <c r="HF255" s="62"/>
      <c r="HG255" s="62"/>
      <c r="HH255" s="62"/>
      <c r="HI255" s="62"/>
      <c r="HJ255" s="62"/>
      <c r="HK255" s="62"/>
      <c r="HL255" s="62"/>
      <c r="HM255" s="62"/>
      <c r="HN255" s="62"/>
      <c r="HO255" s="62"/>
      <c r="HP255" s="62"/>
      <c r="HQ255" s="62"/>
      <c r="HR255" s="62"/>
      <c r="HS255" s="62"/>
      <c r="HT255" s="62"/>
      <c r="HU255" s="62"/>
      <c r="HV255" s="62"/>
      <c r="HW255" s="62"/>
      <c r="HX255" s="62"/>
      <c r="HY255" s="62"/>
      <c r="HZ255" s="62"/>
      <c r="IA255" s="62"/>
      <c r="IB255" s="62"/>
      <c r="IC255" s="62"/>
      <c r="ID255" s="62"/>
      <c r="IE255" s="62"/>
      <c r="IF255" s="62"/>
      <c r="IG255" s="62"/>
      <c r="IH255" s="62"/>
      <c r="II255" s="62"/>
      <c r="IJ255" s="62"/>
      <c r="IK255" s="62"/>
      <c r="IL255" s="62"/>
      <c r="IM255" s="62"/>
      <c r="IN255" s="62"/>
      <c r="IO255" s="62"/>
      <c r="IP255" s="62"/>
      <c r="IQ255" s="62"/>
      <c r="IR255" s="62"/>
      <c r="IS255" s="62"/>
    </row>
    <row r="256" spans="1:253" s="140" customFormat="1" ht="27" customHeight="1" x14ac:dyDescent="0.4">
      <c r="A256" s="64"/>
      <c r="B256" s="65"/>
      <c r="C256" s="65"/>
      <c r="D256" s="63"/>
      <c r="E256" s="27"/>
      <c r="F256" s="27"/>
      <c r="G256" s="63"/>
      <c r="H256" s="4"/>
      <c r="I256" s="4"/>
      <c r="J256" s="4"/>
      <c r="K256" s="4"/>
      <c r="L256" s="27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  <c r="II256" s="4"/>
      <c r="IJ256" s="4"/>
      <c r="IK256" s="4"/>
      <c r="IL256" s="4"/>
      <c r="IM256" s="4"/>
      <c r="IN256" s="4"/>
      <c r="IO256" s="4"/>
      <c r="IP256" s="4"/>
      <c r="IQ256" s="4"/>
      <c r="IR256" s="4"/>
      <c r="IS256" s="4"/>
    </row>
    <row r="257" spans="1:248" s="140" customFormat="1" ht="27" customHeight="1" x14ac:dyDescent="0.4">
      <c r="A257" s="64"/>
      <c r="B257" s="65"/>
      <c r="C257" s="65"/>
      <c r="D257" s="63"/>
      <c r="E257" s="27"/>
      <c r="F257" s="27"/>
      <c r="G257" s="63"/>
      <c r="H257" s="4"/>
      <c r="I257" s="4"/>
      <c r="J257" s="4"/>
      <c r="K257" s="4"/>
      <c r="L257" s="27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  <c r="HW257" s="4"/>
      <c r="HX257" s="4"/>
      <c r="HY257" s="4"/>
      <c r="HZ257" s="4"/>
      <c r="IA257" s="4"/>
      <c r="IB257" s="4"/>
      <c r="IC257" s="4"/>
      <c r="ID257" s="4"/>
      <c r="IE257" s="4"/>
      <c r="IF257" s="4"/>
      <c r="IG257" s="4"/>
      <c r="IH257" s="4"/>
      <c r="II257" s="4"/>
      <c r="IJ257" s="4"/>
      <c r="IK257" s="4"/>
      <c r="IL257" s="4"/>
      <c r="IM257" s="4"/>
      <c r="IN257" s="4"/>
    </row>
    <row r="258" spans="1:248" s="140" customFormat="1" ht="27" customHeight="1" x14ac:dyDescent="0.4">
      <c r="A258" s="64"/>
      <c r="B258" s="65"/>
      <c r="C258" s="65"/>
      <c r="D258" s="63"/>
      <c r="E258" s="27"/>
      <c r="F258" s="27"/>
      <c r="G258" s="63"/>
      <c r="H258" s="4"/>
      <c r="I258" s="4"/>
      <c r="J258" s="4"/>
      <c r="K258" s="4"/>
      <c r="L258" s="27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  <c r="HP258" s="4"/>
      <c r="HQ258" s="4"/>
      <c r="HR258" s="4"/>
      <c r="HS258" s="4"/>
      <c r="HT258" s="4"/>
      <c r="HU258" s="4"/>
      <c r="HV258" s="4"/>
      <c r="HW258" s="4"/>
      <c r="HX258" s="4"/>
      <c r="HY258" s="4"/>
      <c r="HZ258" s="4"/>
      <c r="IA258" s="4"/>
      <c r="IB258" s="4"/>
      <c r="IC258" s="4"/>
      <c r="ID258" s="4"/>
      <c r="IE258" s="4"/>
      <c r="IF258" s="4"/>
      <c r="IG258" s="4"/>
      <c r="IH258" s="4"/>
      <c r="II258" s="4"/>
      <c r="IJ258" s="4"/>
      <c r="IK258" s="4"/>
      <c r="IL258" s="4"/>
      <c r="IM258" s="4"/>
      <c r="IN258" s="4"/>
    </row>
    <row r="259" spans="1:248" s="140" customFormat="1" ht="27" customHeight="1" x14ac:dyDescent="0.4">
      <c r="A259" s="64"/>
      <c r="B259" s="65"/>
      <c r="C259" s="65"/>
      <c r="D259" s="63"/>
      <c r="E259" s="27"/>
      <c r="F259" s="27"/>
      <c r="G259" s="63"/>
      <c r="H259" s="4"/>
      <c r="I259" s="4"/>
      <c r="J259" s="4"/>
      <c r="K259" s="4"/>
      <c r="L259" s="27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  <c r="HK259" s="4"/>
      <c r="HL259" s="4"/>
      <c r="HM259" s="4"/>
      <c r="HN259" s="4"/>
      <c r="HO259" s="4"/>
      <c r="HP259" s="4"/>
      <c r="HQ259" s="4"/>
      <c r="HR259" s="4"/>
      <c r="HS259" s="4"/>
      <c r="HT259" s="4"/>
      <c r="HU259" s="4"/>
      <c r="HV259" s="4"/>
      <c r="HW259" s="4"/>
      <c r="HX259" s="4"/>
      <c r="HY259" s="4"/>
      <c r="HZ259" s="4"/>
      <c r="IA259" s="4"/>
      <c r="IB259" s="4"/>
      <c r="IC259" s="4"/>
      <c r="ID259" s="4"/>
      <c r="IE259" s="4"/>
      <c r="IF259" s="4"/>
      <c r="IG259" s="4"/>
      <c r="IH259" s="4"/>
      <c r="II259" s="4"/>
      <c r="IJ259" s="4"/>
      <c r="IK259" s="4"/>
      <c r="IL259" s="4"/>
      <c r="IM259" s="4"/>
      <c r="IN259" s="4"/>
    </row>
    <row r="260" spans="1:248" ht="26.25" x14ac:dyDescent="0.4">
      <c r="E260" s="27"/>
      <c r="F260" s="27"/>
      <c r="L260" s="27"/>
    </row>
    <row r="261" spans="1:248" ht="26.25" x14ac:dyDescent="0.4">
      <c r="E261" s="27"/>
      <c r="F261" s="27"/>
      <c r="L261" s="27"/>
    </row>
    <row r="262" spans="1:248" ht="26.25" x14ac:dyDescent="0.4">
      <c r="E262" s="27"/>
      <c r="F262" s="27"/>
      <c r="L262" s="27"/>
    </row>
    <row r="263" spans="1:248" ht="26.25" x14ac:dyDescent="0.4">
      <c r="E263" s="27"/>
      <c r="F263" s="27"/>
      <c r="L263" s="27"/>
    </row>
    <row r="264" spans="1:248" ht="26.25" x14ac:dyDescent="0.4">
      <c r="E264" s="27"/>
      <c r="F264" s="27"/>
      <c r="L264" s="27"/>
    </row>
    <row r="265" spans="1:248" ht="26.25" x14ac:dyDescent="0.4">
      <c r="E265" s="27"/>
      <c r="F265" s="27"/>
      <c r="L265" s="27"/>
    </row>
    <row r="266" spans="1:248" ht="26.25" x14ac:dyDescent="0.4">
      <c r="E266" s="27"/>
      <c r="F266" s="27"/>
      <c r="L266" s="27"/>
    </row>
    <row r="267" spans="1:248" ht="26.25" x14ac:dyDescent="0.4">
      <c r="E267" s="27"/>
      <c r="F267" s="27"/>
      <c r="L267" s="27"/>
    </row>
    <row r="268" spans="1:248" ht="26.25" x14ac:dyDescent="0.4">
      <c r="E268" s="27"/>
      <c r="F268" s="27"/>
      <c r="L268" s="27"/>
    </row>
    <row r="269" spans="1:248" ht="26.25" x14ac:dyDescent="0.4">
      <c r="E269" s="27"/>
      <c r="F269" s="27"/>
      <c r="L269" s="27"/>
    </row>
    <row r="270" spans="1:248" ht="26.25" x14ac:dyDescent="0.4">
      <c r="E270" s="27"/>
      <c r="F270" s="27"/>
      <c r="L270" s="27"/>
    </row>
    <row r="271" spans="1:248" ht="26.25" x14ac:dyDescent="0.4">
      <c r="E271" s="27"/>
      <c r="F271" s="27"/>
      <c r="L271" s="27"/>
    </row>
    <row r="272" spans="1:248" ht="26.25" x14ac:dyDescent="0.4">
      <c r="E272" s="27"/>
      <c r="F272" s="27"/>
      <c r="L272" s="27"/>
    </row>
    <row r="273" spans="5:12" ht="26.25" x14ac:dyDescent="0.4">
      <c r="E273" s="27"/>
      <c r="F273" s="27"/>
      <c r="L273" s="27"/>
    </row>
    <row r="274" spans="5:12" ht="26.25" x14ac:dyDescent="0.4">
      <c r="E274" s="27"/>
      <c r="F274" s="27"/>
      <c r="L274" s="27"/>
    </row>
    <row r="275" spans="5:12" ht="26.25" x14ac:dyDescent="0.4">
      <c r="E275" s="27"/>
      <c r="F275" s="27"/>
      <c r="L275" s="27"/>
    </row>
    <row r="276" spans="5:12" ht="26.25" x14ac:dyDescent="0.4">
      <c r="E276" s="27"/>
      <c r="F276" s="27"/>
      <c r="L276" s="27"/>
    </row>
    <row r="277" spans="5:12" ht="26.25" x14ac:dyDescent="0.4">
      <c r="E277" s="27"/>
      <c r="F277" s="27"/>
      <c r="L277" s="27"/>
    </row>
    <row r="278" spans="5:12" ht="26.25" x14ac:dyDescent="0.4">
      <c r="E278" s="27"/>
      <c r="F278" s="27"/>
      <c r="L278" s="27"/>
    </row>
    <row r="279" spans="5:12" ht="26.25" x14ac:dyDescent="0.4">
      <c r="E279" s="27"/>
      <c r="F279" s="27"/>
      <c r="L279" s="27"/>
    </row>
    <row r="280" spans="5:12" ht="26.25" x14ac:dyDescent="0.4">
      <c r="E280" s="27"/>
      <c r="F280" s="27"/>
      <c r="L280" s="27"/>
    </row>
    <row r="281" spans="5:12" ht="26.25" x14ac:dyDescent="0.4">
      <c r="E281" s="27"/>
      <c r="F281" s="27"/>
      <c r="L281" s="27"/>
    </row>
    <row r="282" spans="5:12" ht="26.25" x14ac:dyDescent="0.4">
      <c r="E282" s="27"/>
      <c r="F282" s="27"/>
      <c r="L282" s="27"/>
    </row>
    <row r="283" spans="5:12" ht="26.25" x14ac:dyDescent="0.4">
      <c r="E283" s="27"/>
      <c r="F283" s="27"/>
      <c r="L283" s="27"/>
    </row>
    <row r="284" spans="5:12" ht="26.25" x14ac:dyDescent="0.4">
      <c r="E284" s="27"/>
      <c r="F284" s="27"/>
      <c r="L284" s="27"/>
    </row>
    <row r="285" spans="5:12" ht="26.25" x14ac:dyDescent="0.4">
      <c r="E285" s="27"/>
      <c r="F285" s="27"/>
      <c r="L285" s="27"/>
    </row>
    <row r="286" spans="5:12" ht="26.25" x14ac:dyDescent="0.4">
      <c r="E286" s="27"/>
      <c r="F286" s="27"/>
      <c r="L286" s="27"/>
    </row>
    <row r="287" spans="5:12" ht="26.25" x14ac:dyDescent="0.4">
      <c r="E287" s="27"/>
      <c r="F287" s="27"/>
      <c r="L287" s="27"/>
    </row>
    <row r="288" spans="5:12" ht="26.25" x14ac:dyDescent="0.4">
      <c r="E288" s="27"/>
      <c r="F288" s="27"/>
      <c r="L288" s="27"/>
    </row>
    <row r="289" spans="5:12" ht="26.25" x14ac:dyDescent="0.4">
      <c r="E289" s="27"/>
      <c r="F289" s="27"/>
      <c r="L289" s="27"/>
    </row>
    <row r="290" spans="5:12" ht="26.25" x14ac:dyDescent="0.4">
      <c r="E290" s="27"/>
      <c r="F290" s="27"/>
      <c r="L290" s="27"/>
    </row>
    <row r="291" spans="5:12" ht="26.25" x14ac:dyDescent="0.4">
      <c r="E291" s="27"/>
      <c r="F291" s="27"/>
      <c r="L291" s="27"/>
    </row>
    <row r="292" spans="5:12" ht="26.25" x14ac:dyDescent="0.4">
      <c r="E292" s="27"/>
      <c r="F292" s="27"/>
      <c r="L292" s="27"/>
    </row>
    <row r="293" spans="5:12" ht="26.25" x14ac:dyDescent="0.4">
      <c r="E293" s="27"/>
      <c r="F293" s="27"/>
      <c r="L293" s="27"/>
    </row>
    <row r="294" spans="5:12" ht="26.25" x14ac:dyDescent="0.4">
      <c r="E294" s="27"/>
      <c r="F294" s="27"/>
      <c r="L294" s="27"/>
    </row>
    <row r="295" spans="5:12" ht="26.25" x14ac:dyDescent="0.4">
      <c r="E295" s="27"/>
      <c r="F295" s="27"/>
      <c r="L295" s="27"/>
    </row>
    <row r="296" spans="5:12" ht="26.25" x14ac:dyDescent="0.4">
      <c r="E296" s="27"/>
      <c r="F296" s="27"/>
      <c r="L296" s="27"/>
    </row>
    <row r="297" spans="5:12" ht="26.25" x14ac:dyDescent="0.4">
      <c r="E297" s="27"/>
      <c r="F297" s="27"/>
      <c r="L297" s="27"/>
    </row>
    <row r="298" spans="5:12" ht="26.25" x14ac:dyDescent="0.4">
      <c r="E298" s="27"/>
      <c r="F298" s="27"/>
    </row>
    <row r="299" spans="5:12" ht="26.25" x14ac:dyDescent="0.4">
      <c r="E299" s="27"/>
      <c r="F299" s="27"/>
    </row>
    <row r="300" spans="5:12" ht="26.25" x14ac:dyDescent="0.4">
      <c r="E300" s="27"/>
      <c r="F300" s="27"/>
    </row>
    <row r="301" spans="5:12" ht="26.25" x14ac:dyDescent="0.4">
      <c r="E301" s="27"/>
      <c r="F301" s="27"/>
    </row>
    <row r="302" spans="5:12" ht="26.25" x14ac:dyDescent="0.4">
      <c r="E302" s="27"/>
      <c r="F302" s="27"/>
    </row>
    <row r="303" spans="5:12" ht="26.25" x14ac:dyDescent="0.4">
      <c r="E303" s="27"/>
      <c r="F303" s="27"/>
    </row>
    <row r="304" spans="5:12" ht="26.25" x14ac:dyDescent="0.4">
      <c r="E304" s="27"/>
      <c r="F304" s="27"/>
    </row>
    <row r="305" spans="5:6" ht="26.25" x14ac:dyDescent="0.4">
      <c r="E305" s="27"/>
      <c r="F305" s="27"/>
    </row>
    <row r="306" spans="5:6" ht="26.25" x14ac:dyDescent="0.4">
      <c r="E306" s="27"/>
      <c r="F306" s="27"/>
    </row>
    <row r="307" spans="5:6" ht="26.25" x14ac:dyDescent="0.4">
      <c r="E307" s="27"/>
      <c r="F307" s="27"/>
    </row>
    <row r="308" spans="5:6" ht="26.25" x14ac:dyDescent="0.4">
      <c r="E308" s="27"/>
      <c r="F308" s="27"/>
    </row>
    <row r="309" spans="5:6" ht="26.25" x14ac:dyDescent="0.4">
      <c r="E309" s="27"/>
      <c r="F309" s="27"/>
    </row>
    <row r="310" spans="5:6" ht="26.25" x14ac:dyDescent="0.4">
      <c r="E310" s="27"/>
      <c r="F310" s="27"/>
    </row>
    <row r="311" spans="5:6" ht="26.25" x14ac:dyDescent="0.4">
      <c r="E311" s="27"/>
      <c r="F311" s="27"/>
    </row>
    <row r="312" spans="5:6" ht="26.25" x14ac:dyDescent="0.4">
      <c r="E312" s="27"/>
      <c r="F312" s="27"/>
    </row>
    <row r="313" spans="5:6" ht="26.25" x14ac:dyDescent="0.4">
      <c r="E313" s="27"/>
      <c r="F313" s="27"/>
    </row>
    <row r="314" spans="5:6" ht="26.25" x14ac:dyDescent="0.4">
      <c r="E314" s="27"/>
      <c r="F314" s="27"/>
    </row>
    <row r="315" spans="5:6" ht="26.25" x14ac:dyDescent="0.4">
      <c r="E315" s="27"/>
      <c r="F315" s="27"/>
    </row>
    <row r="316" spans="5:6" ht="26.25" x14ac:dyDescent="0.4">
      <c r="E316" s="27"/>
      <c r="F316" s="27"/>
    </row>
    <row r="317" spans="5:6" ht="26.25" x14ac:dyDescent="0.4">
      <c r="E317" s="27"/>
      <c r="F317" s="27"/>
    </row>
    <row r="318" spans="5:6" ht="26.25" x14ac:dyDescent="0.4">
      <c r="E318" s="27"/>
      <c r="F318" s="27"/>
    </row>
    <row r="319" spans="5:6" ht="26.25" x14ac:dyDescent="0.4">
      <c r="E319" s="27"/>
      <c r="F319" s="27"/>
    </row>
    <row r="320" spans="5:6" ht="26.25" x14ac:dyDescent="0.4">
      <c r="E320" s="27"/>
      <c r="F320" s="27"/>
    </row>
    <row r="321" spans="5:6" ht="26.25" x14ac:dyDescent="0.4">
      <c r="E321" s="27"/>
      <c r="F321" s="27"/>
    </row>
    <row r="322" spans="5:6" ht="26.25" x14ac:dyDescent="0.4">
      <c r="E322" s="27"/>
      <c r="F322" s="27"/>
    </row>
    <row r="323" spans="5:6" ht="26.25" x14ac:dyDescent="0.4">
      <c r="E323" s="27"/>
      <c r="F323" s="27"/>
    </row>
    <row r="324" spans="5:6" ht="26.25" x14ac:dyDescent="0.4">
      <c r="E324" s="27"/>
      <c r="F324" s="27"/>
    </row>
    <row r="325" spans="5:6" ht="26.25" x14ac:dyDescent="0.4">
      <c r="E325" s="27"/>
      <c r="F325" s="27"/>
    </row>
    <row r="326" spans="5:6" ht="26.25" x14ac:dyDescent="0.4">
      <c r="E326" s="27"/>
      <c r="F326" s="27"/>
    </row>
    <row r="327" spans="5:6" ht="26.25" x14ac:dyDescent="0.4">
      <c r="E327" s="27"/>
      <c r="F327" s="27"/>
    </row>
    <row r="328" spans="5:6" ht="26.25" x14ac:dyDescent="0.4">
      <c r="E328" s="27"/>
      <c r="F328" s="27"/>
    </row>
    <row r="329" spans="5:6" ht="26.25" x14ac:dyDescent="0.4">
      <c r="E329" s="27"/>
      <c r="F329" s="27"/>
    </row>
    <row r="330" spans="5:6" ht="26.25" x14ac:dyDescent="0.4">
      <c r="E330" s="27"/>
      <c r="F330" s="27"/>
    </row>
    <row r="331" spans="5:6" ht="26.25" x14ac:dyDescent="0.4">
      <c r="E331" s="27"/>
      <c r="F331" s="27"/>
    </row>
    <row r="332" spans="5:6" ht="26.25" x14ac:dyDescent="0.4">
      <c r="E332" s="27"/>
      <c r="F332" s="27"/>
    </row>
    <row r="333" spans="5:6" ht="26.25" x14ac:dyDescent="0.4">
      <c r="E333" s="27"/>
      <c r="F333" s="27"/>
    </row>
    <row r="334" spans="5:6" ht="26.25" x14ac:dyDescent="0.4">
      <c r="E334" s="27"/>
      <c r="F334" s="27"/>
    </row>
    <row r="335" spans="5:6" ht="26.25" x14ac:dyDescent="0.4">
      <c r="E335" s="27"/>
      <c r="F335" s="27"/>
    </row>
    <row r="336" spans="5:6" ht="26.25" x14ac:dyDescent="0.4">
      <c r="E336" s="27"/>
      <c r="F336" s="27"/>
    </row>
    <row r="337" spans="5:6" ht="26.25" x14ac:dyDescent="0.4">
      <c r="E337" s="27"/>
      <c r="F337" s="27"/>
    </row>
    <row r="338" spans="5:6" ht="26.25" x14ac:dyDescent="0.4">
      <c r="E338" s="27"/>
      <c r="F338" s="27"/>
    </row>
    <row r="339" spans="5:6" ht="26.25" x14ac:dyDescent="0.4">
      <c r="E339" s="27"/>
      <c r="F339" s="27"/>
    </row>
    <row r="340" spans="5:6" ht="26.25" x14ac:dyDescent="0.4">
      <c r="E340" s="27"/>
      <c r="F340" s="27"/>
    </row>
    <row r="341" spans="5:6" ht="26.25" x14ac:dyDescent="0.4">
      <c r="E341" s="27"/>
      <c r="F341" s="27"/>
    </row>
    <row r="342" spans="5:6" ht="26.25" x14ac:dyDescent="0.4">
      <c r="E342" s="27"/>
      <c r="F342" s="27"/>
    </row>
    <row r="343" spans="5:6" ht="26.25" x14ac:dyDescent="0.4">
      <c r="E343" s="27"/>
      <c r="F343" s="27"/>
    </row>
    <row r="344" spans="5:6" ht="26.25" x14ac:dyDescent="0.4">
      <c r="E344" s="27"/>
      <c r="F344" s="27"/>
    </row>
    <row r="345" spans="5:6" ht="26.25" x14ac:dyDescent="0.4">
      <c r="E345" s="27"/>
      <c r="F345" s="27"/>
    </row>
    <row r="346" spans="5:6" ht="26.25" x14ac:dyDescent="0.4">
      <c r="E346" s="27"/>
      <c r="F346" s="27"/>
    </row>
    <row r="347" spans="5:6" ht="26.25" x14ac:dyDescent="0.4">
      <c r="E347" s="27"/>
      <c r="F347" s="27"/>
    </row>
    <row r="348" spans="5:6" ht="26.25" x14ac:dyDescent="0.4">
      <c r="E348" s="27"/>
      <c r="F348" s="27"/>
    </row>
    <row r="349" spans="5:6" ht="26.25" x14ac:dyDescent="0.4">
      <c r="E349" s="27"/>
      <c r="F349" s="27"/>
    </row>
    <row r="350" spans="5:6" ht="26.25" x14ac:dyDescent="0.4">
      <c r="E350" s="27"/>
      <c r="F350" s="27"/>
    </row>
    <row r="351" spans="5:6" ht="26.25" x14ac:dyDescent="0.4">
      <c r="E351" s="27"/>
      <c r="F351" s="27"/>
    </row>
    <row r="352" spans="5:6" ht="26.25" x14ac:dyDescent="0.4">
      <c r="E352" s="27"/>
      <c r="F352" s="27"/>
    </row>
    <row r="353" spans="5:6" ht="26.25" x14ac:dyDescent="0.4">
      <c r="E353" s="27"/>
      <c r="F353" s="27"/>
    </row>
    <row r="354" spans="5:6" ht="26.25" x14ac:dyDescent="0.4">
      <c r="E354" s="27"/>
      <c r="F354" s="27"/>
    </row>
    <row r="355" spans="5:6" ht="26.25" x14ac:dyDescent="0.4">
      <c r="E355" s="27"/>
      <c r="F355" s="27"/>
    </row>
    <row r="356" spans="5:6" ht="26.25" x14ac:dyDescent="0.4">
      <c r="E356" s="27"/>
      <c r="F356" s="27"/>
    </row>
    <row r="357" spans="5:6" ht="26.25" x14ac:dyDescent="0.4">
      <c r="E357" s="27"/>
      <c r="F357" s="27"/>
    </row>
    <row r="358" spans="5:6" ht="26.25" x14ac:dyDescent="0.4">
      <c r="E358" s="27"/>
      <c r="F358" s="27"/>
    </row>
    <row r="359" spans="5:6" ht="26.25" x14ac:dyDescent="0.4">
      <c r="E359" s="27"/>
      <c r="F359" s="27"/>
    </row>
    <row r="360" spans="5:6" ht="26.25" x14ac:dyDescent="0.4">
      <c r="E360" s="27"/>
      <c r="F360" s="27"/>
    </row>
    <row r="361" spans="5:6" ht="26.25" x14ac:dyDescent="0.4">
      <c r="E361" s="27"/>
      <c r="F361" s="27"/>
    </row>
    <row r="362" spans="5:6" ht="26.25" x14ac:dyDescent="0.4">
      <c r="E362" s="27"/>
      <c r="F362" s="27"/>
    </row>
    <row r="363" spans="5:6" ht="26.25" x14ac:dyDescent="0.4">
      <c r="E363" s="27"/>
      <c r="F363" s="27"/>
    </row>
    <row r="364" spans="5:6" ht="26.25" x14ac:dyDescent="0.4">
      <c r="E364" s="27"/>
      <c r="F364" s="27"/>
    </row>
    <row r="365" spans="5:6" ht="26.25" x14ac:dyDescent="0.4">
      <c r="E365" s="27"/>
      <c r="F365" s="27"/>
    </row>
    <row r="366" spans="5:6" ht="26.25" x14ac:dyDescent="0.4">
      <c r="E366" s="27"/>
      <c r="F366" s="27"/>
    </row>
    <row r="367" spans="5:6" ht="26.25" x14ac:dyDescent="0.4">
      <c r="E367" s="27"/>
      <c r="F367" s="27"/>
    </row>
    <row r="368" spans="5:6" ht="26.25" x14ac:dyDescent="0.4">
      <c r="E368" s="27"/>
      <c r="F368" s="27"/>
    </row>
    <row r="369" spans="5:6" ht="26.25" x14ac:dyDescent="0.4">
      <c r="E369" s="27"/>
      <c r="F369" s="27"/>
    </row>
    <row r="370" spans="5:6" ht="26.25" x14ac:dyDescent="0.4">
      <c r="E370" s="27"/>
      <c r="F370" s="27"/>
    </row>
    <row r="371" spans="5:6" ht="26.25" x14ac:dyDescent="0.4">
      <c r="E371" s="27"/>
      <c r="F371" s="27"/>
    </row>
    <row r="372" spans="5:6" ht="26.25" x14ac:dyDescent="0.4">
      <c r="E372" s="27"/>
      <c r="F372" s="27"/>
    </row>
  </sheetData>
  <autoFilter ref="A1:IS372"/>
  <mergeCells count="8">
    <mergeCell ref="A206:D206"/>
    <mergeCell ref="A207:D207"/>
    <mergeCell ref="B198:C198"/>
    <mergeCell ref="F198:I198"/>
    <mergeCell ref="B199:C199"/>
    <mergeCell ref="F199:I199"/>
    <mergeCell ref="A205:D205"/>
    <mergeCell ref="I205:K205"/>
  </mergeCells>
  <pageMargins left="0.51181102362204722" right="0.51181102362204722" top="0.74803149606299213" bottom="0.74803149606299213" header="0.31496062992125984" footer="0.31496062992125984"/>
  <pageSetup scale="38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zoomScale="40" zoomScaleNormal="40" workbookViewId="0">
      <selection activeCell="A6" sqref="A6"/>
    </sheetView>
  </sheetViews>
  <sheetFormatPr baseColWidth="10" defaultRowHeight="12.75" x14ac:dyDescent="0.2"/>
  <cols>
    <col min="1" max="1" width="9.7109375" style="64" customWidth="1"/>
    <col min="2" max="2" width="100.7109375" style="65" customWidth="1"/>
    <col min="3" max="3" width="28" style="65" customWidth="1"/>
    <col min="4" max="4" width="48.85546875" style="4" customWidth="1"/>
    <col min="5" max="5" width="15.7109375" style="4" hidden="1" customWidth="1"/>
    <col min="6" max="6" width="26.42578125" style="4" hidden="1" customWidth="1"/>
    <col min="7" max="7" width="0.140625" style="4" hidden="1" customWidth="1"/>
    <col min="8" max="16384" width="11.42578125" style="4"/>
  </cols>
  <sheetData>
    <row r="1" spans="1:7" s="52" customFormat="1" ht="27" customHeight="1" x14ac:dyDescent="0.35">
      <c r="A1" s="141"/>
      <c r="B1" s="142"/>
      <c r="C1" s="142"/>
      <c r="D1" s="142"/>
      <c r="E1" s="143"/>
      <c r="F1" s="144"/>
      <c r="G1" s="143"/>
    </row>
    <row r="2" spans="1:7" s="8" customFormat="1" ht="27" customHeight="1" x14ac:dyDescent="0.4">
      <c r="A2" s="145" t="str">
        <f>+'[1]CGN-2005-001A'!B3</f>
        <v>UNIDAD ADMINISTRATIVA ESPECIAL CUERPO OFICIAL DE BOMBEROS</v>
      </c>
      <c r="B2" s="7"/>
      <c r="C2" s="7"/>
      <c r="D2" s="7"/>
      <c r="E2" s="146"/>
      <c r="G2" s="146"/>
    </row>
    <row r="3" spans="1:7" s="8" customFormat="1" ht="27" customHeight="1" x14ac:dyDescent="0.4">
      <c r="A3" s="145" t="s">
        <v>251</v>
      </c>
      <c r="B3" s="7"/>
      <c r="C3" s="7"/>
      <c r="D3" s="7"/>
      <c r="E3" s="146"/>
      <c r="G3" s="146"/>
    </row>
    <row r="4" spans="1:7" s="8" customFormat="1" ht="27" customHeight="1" x14ac:dyDescent="0.4">
      <c r="A4" s="9" t="s">
        <v>258</v>
      </c>
      <c r="B4" s="7"/>
      <c r="C4" s="7"/>
      <c r="D4" s="7"/>
      <c r="E4" s="146"/>
      <c r="G4" s="146"/>
    </row>
    <row r="5" spans="1:7" s="14" customFormat="1" ht="27" customHeight="1" x14ac:dyDescent="0.35">
      <c r="A5" s="147" t="s">
        <v>165</v>
      </c>
      <c r="B5" s="13"/>
      <c r="C5" s="13"/>
      <c r="D5" s="13"/>
      <c r="E5" s="148"/>
      <c r="G5" s="148"/>
    </row>
    <row r="6" spans="1:7" s="52" customFormat="1" ht="27" customHeight="1" thickBot="1" x14ac:dyDescent="0.4">
      <c r="A6" s="149"/>
      <c r="B6" s="150"/>
      <c r="C6" s="150"/>
      <c r="D6" s="150"/>
      <c r="E6" s="151"/>
      <c r="F6" s="152"/>
      <c r="G6" s="151"/>
    </row>
    <row r="7" spans="1:7" ht="27" customHeight="1" x14ac:dyDescent="0.35">
      <c r="A7" s="153"/>
      <c r="B7" s="154"/>
      <c r="C7" s="154"/>
      <c r="D7" s="155"/>
      <c r="G7" s="155"/>
    </row>
    <row r="8" spans="1:7" s="103" customFormat="1" ht="27" customHeight="1" x14ac:dyDescent="0.4">
      <c r="A8" s="156"/>
      <c r="B8" s="157"/>
      <c r="C8" s="157"/>
      <c r="D8" s="26"/>
      <c r="G8" s="158"/>
    </row>
    <row r="9" spans="1:7" s="103" customFormat="1" ht="27" customHeight="1" x14ac:dyDescent="0.4">
      <c r="A9" s="156"/>
      <c r="B9" s="157"/>
      <c r="C9" s="157"/>
      <c r="D9" s="29"/>
      <c r="G9" s="158"/>
    </row>
    <row r="10" spans="1:7" s="85" customFormat="1" ht="27" customHeight="1" x14ac:dyDescent="0.4">
      <c r="A10" s="157"/>
      <c r="B10" s="157" t="s">
        <v>213</v>
      </c>
      <c r="C10" s="157"/>
      <c r="D10" s="37">
        <f>+D12+D18+D25+D30+D36</f>
        <v>77207469343</v>
      </c>
      <c r="E10" s="159"/>
      <c r="F10" s="159">
        <f>SUM(D10:D10)</f>
        <v>77207469343</v>
      </c>
      <c r="G10" s="39" t="e">
        <f>G13+#REF!+#REF!+#REF!+G23+#REF!-#REF!</f>
        <v>#REF!</v>
      </c>
    </row>
    <row r="11" spans="1:7" s="85" customFormat="1" ht="27" customHeight="1" x14ac:dyDescent="0.4">
      <c r="A11" s="157"/>
      <c r="B11" s="157"/>
      <c r="C11" s="157"/>
      <c r="D11" s="29"/>
      <c r="E11" s="159"/>
      <c r="F11" s="159"/>
      <c r="G11" s="114"/>
    </row>
    <row r="12" spans="1:7" s="107" customFormat="1" ht="27" customHeight="1" x14ac:dyDescent="0.4">
      <c r="A12" s="46">
        <v>41</v>
      </c>
      <c r="B12" s="46" t="s">
        <v>164</v>
      </c>
      <c r="C12" s="47"/>
      <c r="D12" s="205">
        <f>SUM(D14:D16)</f>
        <v>6298922005</v>
      </c>
      <c r="E12" s="159"/>
      <c r="F12" s="159"/>
      <c r="G12" s="160"/>
    </row>
    <row r="13" spans="1:7" s="112" customFormat="1" ht="27" customHeight="1" x14ac:dyDescent="0.4">
      <c r="A13" s="46"/>
      <c r="B13" s="46"/>
      <c r="C13" s="46"/>
      <c r="D13" s="57"/>
      <c r="E13" s="159"/>
      <c r="F13" s="159">
        <f>SUM(D13:D13)</f>
        <v>0</v>
      </c>
      <c r="G13" s="51" t="e">
        <f>+G14+G15+#REF!+#REF!-G16</f>
        <v>#REF!</v>
      </c>
    </row>
    <row r="14" spans="1:7" s="98" customFormat="1" ht="27" customHeight="1" x14ac:dyDescent="0.4">
      <c r="A14" s="53">
        <v>4105</v>
      </c>
      <c r="B14" s="53" t="s">
        <v>163</v>
      </c>
      <c r="C14" s="53"/>
      <c r="D14" s="77">
        <v>0</v>
      </c>
      <c r="E14" s="159"/>
      <c r="F14" s="159">
        <f>SUM(D14:D14)</f>
        <v>0</v>
      </c>
      <c r="G14" s="77" t="e">
        <f>+D14-#REF!</f>
        <v>#REF!</v>
      </c>
    </row>
    <row r="15" spans="1:7" s="98" customFormat="1" ht="27" customHeight="1" x14ac:dyDescent="0.4">
      <c r="A15" s="53">
        <v>4110</v>
      </c>
      <c r="B15" s="53" t="s">
        <v>162</v>
      </c>
      <c r="C15" s="53"/>
      <c r="D15" s="77">
        <v>6298922005</v>
      </c>
      <c r="E15" s="159"/>
      <c r="F15" s="159">
        <f>SUM(D15:D15)</f>
        <v>6298922005</v>
      </c>
      <c r="G15" s="77" t="e">
        <f>+D15-#REF!</f>
        <v>#REF!</v>
      </c>
    </row>
    <row r="16" spans="1:7" s="98" customFormat="1" ht="27" customHeight="1" x14ac:dyDescent="0.4">
      <c r="A16" s="53">
        <v>4195</v>
      </c>
      <c r="B16" s="53" t="s">
        <v>161</v>
      </c>
      <c r="C16" s="53"/>
      <c r="D16" s="77">
        <v>0</v>
      </c>
      <c r="E16" s="159"/>
      <c r="F16" s="159">
        <f>SUM(D16:D16)</f>
        <v>0</v>
      </c>
      <c r="G16" s="77" t="e">
        <f>+D16-#REF!</f>
        <v>#REF!</v>
      </c>
    </row>
    <row r="17" spans="1:7" s="107" customFormat="1" ht="27" customHeight="1" x14ac:dyDescent="0.4">
      <c r="A17" s="162"/>
      <c r="B17" s="162"/>
      <c r="C17" s="162"/>
      <c r="D17" s="163"/>
      <c r="E17" s="159"/>
      <c r="F17" s="159">
        <v>1</v>
      </c>
      <c r="G17" s="160"/>
    </row>
    <row r="18" spans="1:7" s="98" customFormat="1" ht="27" customHeight="1" x14ac:dyDescent="0.4">
      <c r="A18" s="46">
        <v>43</v>
      </c>
      <c r="B18" s="46" t="s">
        <v>160</v>
      </c>
      <c r="C18" s="47"/>
      <c r="D18" s="48">
        <f>SUM(D20:D23)</f>
        <v>0</v>
      </c>
      <c r="E18" s="159"/>
      <c r="F18" s="159" t="e">
        <f>SUM(#REF!)</f>
        <v>#REF!</v>
      </c>
      <c r="G18" s="77" t="e">
        <f>+#REF!-#REF!</f>
        <v>#REF!</v>
      </c>
    </row>
    <row r="19" spans="1:7" s="98" customFormat="1" ht="27" customHeight="1" x14ac:dyDescent="0.4">
      <c r="A19" s="46"/>
      <c r="B19" s="46"/>
      <c r="C19" s="46"/>
      <c r="D19" s="49"/>
      <c r="E19" s="159"/>
      <c r="F19" s="159"/>
      <c r="G19" s="77"/>
    </row>
    <row r="20" spans="1:7" s="98" customFormat="1" ht="27" customHeight="1" x14ac:dyDescent="0.4">
      <c r="A20" s="53">
        <v>4305</v>
      </c>
      <c r="B20" s="53" t="s">
        <v>126</v>
      </c>
      <c r="C20" s="53"/>
      <c r="D20" s="77">
        <v>0</v>
      </c>
      <c r="E20" s="159"/>
      <c r="F20" s="159" t="e">
        <f>SUM(#REF!)</f>
        <v>#REF!</v>
      </c>
      <c r="G20" s="77" t="e">
        <f>+#REF!-#REF!</f>
        <v>#REF!</v>
      </c>
    </row>
    <row r="21" spans="1:7" s="98" customFormat="1" ht="27" customHeight="1" x14ac:dyDescent="0.4">
      <c r="A21" s="53">
        <v>4360</v>
      </c>
      <c r="B21" s="72" t="s">
        <v>124</v>
      </c>
      <c r="C21" s="53"/>
      <c r="D21" s="77">
        <v>0</v>
      </c>
      <c r="E21" s="159"/>
      <c r="F21" s="159"/>
      <c r="G21" s="77"/>
    </row>
    <row r="22" spans="1:7" s="98" customFormat="1" ht="27" customHeight="1" x14ac:dyDescent="0.4">
      <c r="A22" s="53">
        <v>4390</v>
      </c>
      <c r="B22" s="72" t="s">
        <v>125</v>
      </c>
      <c r="C22" s="53"/>
      <c r="D22" s="77">
        <v>0</v>
      </c>
      <c r="E22" s="159"/>
      <c r="F22" s="159"/>
      <c r="G22" s="77"/>
    </row>
    <row r="23" spans="1:7" s="101" customFormat="1" ht="27" customHeight="1" x14ac:dyDescent="0.4">
      <c r="A23" s="53">
        <v>4395</v>
      </c>
      <c r="B23" s="53" t="s">
        <v>159</v>
      </c>
      <c r="C23" s="53"/>
      <c r="D23" s="77">
        <v>0</v>
      </c>
      <c r="E23" s="159"/>
      <c r="F23" s="159" t="e">
        <f>SUM(#REF!)</f>
        <v>#REF!</v>
      </c>
      <c r="G23" s="51" t="e">
        <f>SUM(G24:G26)</f>
        <v>#REF!</v>
      </c>
    </row>
    <row r="24" spans="1:7" s="98" customFormat="1" ht="27" customHeight="1" x14ac:dyDescent="0.4">
      <c r="A24" s="164"/>
      <c r="B24" s="164"/>
      <c r="C24" s="164"/>
      <c r="D24" s="165"/>
      <c r="E24" s="159"/>
      <c r="F24" s="159" t="e">
        <f>SUM(#REF!)</f>
        <v>#REF!</v>
      </c>
      <c r="G24" s="77" t="e">
        <f>+#REF!-#REF!</f>
        <v>#REF!</v>
      </c>
    </row>
    <row r="25" spans="1:7" s="98" customFormat="1" ht="27" customHeight="1" x14ac:dyDescent="0.4">
      <c r="A25" s="46">
        <v>44</v>
      </c>
      <c r="B25" s="46" t="s">
        <v>214</v>
      </c>
      <c r="C25" s="47"/>
      <c r="D25" s="48">
        <f>SUM(D27:D27)</f>
        <v>0</v>
      </c>
      <c r="E25" s="159"/>
      <c r="F25" s="159" t="e">
        <f>SUM(#REF!)</f>
        <v>#REF!</v>
      </c>
      <c r="G25" s="77" t="e">
        <f>+#REF!-#REF!</f>
        <v>#REF!</v>
      </c>
    </row>
    <row r="26" spans="1:7" s="98" customFormat="1" ht="27" customHeight="1" x14ac:dyDescent="0.4">
      <c r="A26" s="46"/>
      <c r="B26" s="46"/>
      <c r="C26" s="46"/>
      <c r="D26" s="49"/>
      <c r="E26" s="159"/>
      <c r="F26" s="159"/>
      <c r="G26" s="77"/>
    </row>
    <row r="27" spans="1:7" s="101" customFormat="1" ht="28.35" customHeight="1" x14ac:dyDescent="0.4">
      <c r="A27" s="53">
        <v>4428</v>
      </c>
      <c r="B27" s="53" t="s">
        <v>215</v>
      </c>
      <c r="C27" s="53"/>
      <c r="D27" s="77">
        <v>0</v>
      </c>
      <c r="E27" s="159"/>
      <c r="F27" s="159">
        <f>SUM(D30:D30)</f>
        <v>70908547338</v>
      </c>
      <c r="G27" s="51" t="e">
        <f>SUM(G28:G28)</f>
        <v>#REF!</v>
      </c>
    </row>
    <row r="28" spans="1:7" s="98" customFormat="1" ht="27" customHeight="1" x14ac:dyDescent="0.4">
      <c r="A28" s="53"/>
      <c r="B28" s="53"/>
      <c r="C28" s="53"/>
      <c r="D28" s="57"/>
      <c r="E28" s="159"/>
      <c r="F28" s="159" t="e">
        <f>SUM(#REF!)</f>
        <v>#REF!</v>
      </c>
      <c r="G28" s="77" t="e">
        <f>+#REF!-#REF!</f>
        <v>#REF!</v>
      </c>
    </row>
    <row r="29" spans="1:7" s="98" customFormat="1" ht="27" customHeight="1" x14ac:dyDescent="0.4">
      <c r="A29" s="53"/>
      <c r="B29" s="53"/>
      <c r="C29" s="53"/>
      <c r="D29" s="57"/>
      <c r="E29" s="159"/>
      <c r="F29" s="159"/>
      <c r="G29" s="77"/>
    </row>
    <row r="30" spans="1:7" s="109" customFormat="1" ht="27" customHeight="1" x14ac:dyDescent="0.4">
      <c r="A30" s="46">
        <v>47</v>
      </c>
      <c r="B30" s="46" t="s">
        <v>135</v>
      </c>
      <c r="C30" s="47"/>
      <c r="D30" s="48">
        <f>SUM(D32:D34)</f>
        <v>70908547338</v>
      </c>
      <c r="E30" s="159"/>
      <c r="F30" s="159"/>
      <c r="G30" s="77"/>
    </row>
    <row r="31" spans="1:7" s="109" customFormat="1" ht="27" customHeight="1" x14ac:dyDescent="0.4">
      <c r="A31" s="46"/>
      <c r="B31" s="46"/>
      <c r="C31" s="46"/>
      <c r="D31" s="49"/>
      <c r="E31" s="159"/>
      <c r="F31" s="159"/>
      <c r="G31" s="77"/>
    </row>
    <row r="32" spans="1:7" s="109" customFormat="1" ht="27" customHeight="1" x14ac:dyDescent="0.4">
      <c r="A32" s="53">
        <v>4705</v>
      </c>
      <c r="B32" s="53" t="s">
        <v>158</v>
      </c>
      <c r="C32" s="53"/>
      <c r="D32" s="77">
        <v>69696212835</v>
      </c>
      <c r="E32" s="159"/>
      <c r="F32" s="159"/>
      <c r="G32" s="77"/>
    </row>
    <row r="33" spans="1:7" s="109" customFormat="1" ht="27" customHeight="1" x14ac:dyDescent="0.4">
      <c r="A33" s="53">
        <v>4720</v>
      </c>
      <c r="B33" s="72" t="s">
        <v>133</v>
      </c>
      <c r="C33" s="53"/>
      <c r="D33" s="77">
        <v>781500</v>
      </c>
      <c r="E33" s="159"/>
      <c r="F33" s="159"/>
      <c r="G33" s="77"/>
    </row>
    <row r="34" spans="1:7" s="166" customFormat="1" ht="27" customHeight="1" x14ac:dyDescent="0.4">
      <c r="A34" s="53">
        <v>4722</v>
      </c>
      <c r="B34" s="53" t="s">
        <v>132</v>
      </c>
      <c r="C34" s="53"/>
      <c r="D34" s="77">
        <v>1211553003</v>
      </c>
      <c r="F34" s="159"/>
      <c r="G34" s="167"/>
    </row>
    <row r="35" spans="1:7" s="166" customFormat="1" ht="27" customHeight="1" x14ac:dyDescent="0.4">
      <c r="A35" s="53"/>
      <c r="B35" s="53"/>
      <c r="C35" s="53"/>
      <c r="D35" s="57"/>
      <c r="F35" s="159"/>
      <c r="G35" s="167"/>
    </row>
    <row r="36" spans="1:7" s="166" customFormat="1" ht="27" customHeight="1" x14ac:dyDescent="0.4">
      <c r="A36" s="46" t="s">
        <v>216</v>
      </c>
      <c r="B36" s="46" t="s">
        <v>157</v>
      </c>
      <c r="C36" s="53"/>
      <c r="D36" s="48">
        <f>SUM(D38:D41)</f>
        <v>0</v>
      </c>
      <c r="E36" s="159"/>
      <c r="F36" s="159"/>
      <c r="G36" s="77"/>
    </row>
    <row r="37" spans="1:7" s="166" customFormat="1" ht="27" customHeight="1" x14ac:dyDescent="0.4">
      <c r="A37" s="46"/>
      <c r="B37" s="46"/>
      <c r="C37" s="53"/>
      <c r="D37" s="49"/>
      <c r="E37" s="159"/>
      <c r="F37" s="159"/>
      <c r="G37" s="77"/>
    </row>
    <row r="38" spans="1:7" s="166" customFormat="1" ht="27" customHeight="1" x14ac:dyDescent="0.4">
      <c r="A38" s="53">
        <v>4802</v>
      </c>
      <c r="B38" s="53" t="s">
        <v>128</v>
      </c>
      <c r="C38" s="53"/>
      <c r="D38" s="77">
        <v>0</v>
      </c>
      <c r="E38" s="159"/>
      <c r="F38" s="159"/>
      <c r="G38" s="77"/>
    </row>
    <row r="39" spans="1:7" s="166" customFormat="1" ht="27" customHeight="1" x14ac:dyDescent="0.4">
      <c r="A39" s="53" t="s">
        <v>217</v>
      </c>
      <c r="B39" s="53" t="s">
        <v>129</v>
      </c>
      <c r="C39" s="53"/>
      <c r="D39" s="77">
        <v>0</v>
      </c>
      <c r="E39" s="159"/>
      <c r="F39" s="159"/>
      <c r="G39" s="77"/>
    </row>
    <row r="40" spans="1:7" s="166" customFormat="1" ht="27" customHeight="1" x14ac:dyDescent="0.4">
      <c r="A40" s="53"/>
      <c r="B40" s="53"/>
      <c r="C40" s="53"/>
      <c r="D40" s="77"/>
      <c r="F40" s="159"/>
      <c r="G40" s="167"/>
    </row>
    <row r="41" spans="1:7" s="166" customFormat="1" ht="27" customHeight="1" x14ac:dyDescent="0.4">
      <c r="A41" s="53">
        <v>4819</v>
      </c>
      <c r="B41" s="53" t="s">
        <v>155</v>
      </c>
      <c r="C41" s="53"/>
      <c r="D41" s="207">
        <v>0</v>
      </c>
      <c r="F41" s="159"/>
      <c r="G41" s="167"/>
    </row>
    <row r="42" spans="1:7" s="166" customFormat="1" ht="27" customHeight="1" x14ac:dyDescent="0.4">
      <c r="A42" s="53"/>
      <c r="B42" s="53"/>
      <c r="C42" s="53"/>
      <c r="D42" s="57"/>
      <c r="F42" s="159"/>
      <c r="G42" s="167"/>
    </row>
    <row r="43" spans="1:7" s="166" customFormat="1" ht="27" customHeight="1" x14ac:dyDescent="0.4">
      <c r="A43" s="157">
        <v>6</v>
      </c>
      <c r="B43" s="157" t="s">
        <v>218</v>
      </c>
      <c r="C43" s="157"/>
      <c r="D43" s="159">
        <f>+D45</f>
        <v>0</v>
      </c>
      <c r="F43" s="159"/>
      <c r="G43" s="167"/>
    </row>
    <row r="44" spans="1:7" s="166" customFormat="1" ht="27" customHeight="1" x14ac:dyDescent="0.4">
      <c r="A44" s="168"/>
      <c r="B44" s="169"/>
      <c r="C44" s="170"/>
      <c r="D44" s="171"/>
      <c r="F44" s="159"/>
      <c r="G44" s="167"/>
    </row>
    <row r="45" spans="1:7" s="109" customFormat="1" ht="27" customHeight="1" x14ac:dyDescent="0.35">
      <c r="A45" s="172">
        <v>63</v>
      </c>
      <c r="B45" s="172" t="s">
        <v>219</v>
      </c>
      <c r="C45" s="47"/>
      <c r="D45" s="48">
        <f>SUM(D47:D48)</f>
        <v>0</v>
      </c>
      <c r="E45" s="173"/>
      <c r="F45" s="173"/>
      <c r="G45" s="77"/>
    </row>
    <row r="46" spans="1:7" s="109" customFormat="1" ht="27" customHeight="1" x14ac:dyDescent="0.3">
      <c r="A46" s="172"/>
      <c r="B46" s="172"/>
      <c r="C46" s="172"/>
      <c r="D46" s="174"/>
      <c r="E46" s="173"/>
      <c r="F46" s="173"/>
      <c r="G46" s="77"/>
    </row>
    <row r="47" spans="1:7" s="109" customFormat="1" ht="27" customHeight="1" x14ac:dyDescent="0.3">
      <c r="A47" s="53">
        <v>6305</v>
      </c>
      <c r="B47" s="53" t="s">
        <v>126</v>
      </c>
      <c r="C47" s="53"/>
      <c r="D47" s="77">
        <v>0</v>
      </c>
      <c r="E47" s="173"/>
      <c r="F47" s="173"/>
      <c r="G47" s="77"/>
    </row>
    <row r="48" spans="1:7" s="109" customFormat="1" ht="27" customHeight="1" x14ac:dyDescent="0.3">
      <c r="A48" s="53">
        <v>6390</v>
      </c>
      <c r="B48" s="53" t="s">
        <v>125</v>
      </c>
      <c r="C48" s="53"/>
      <c r="D48" s="77">
        <v>0</v>
      </c>
      <c r="E48" s="173"/>
      <c r="F48" s="173"/>
      <c r="G48" s="77"/>
    </row>
    <row r="49" spans="1:7" s="109" customFormat="1" ht="27" customHeight="1" x14ac:dyDescent="0.3">
      <c r="A49" s="53"/>
      <c r="B49" s="53"/>
      <c r="C49" s="53"/>
      <c r="D49" s="57"/>
      <c r="E49" s="173"/>
      <c r="F49" s="173"/>
      <c r="G49" s="77"/>
    </row>
    <row r="50" spans="1:7" s="109" customFormat="1" ht="27" customHeight="1" x14ac:dyDescent="0.4">
      <c r="A50" s="53"/>
      <c r="B50" s="53"/>
      <c r="C50" s="53"/>
      <c r="D50" s="57"/>
      <c r="E50" s="159"/>
      <c r="F50" s="159"/>
      <c r="G50" s="77"/>
    </row>
    <row r="51" spans="1:7" s="109" customFormat="1" ht="27" customHeight="1" x14ac:dyDescent="0.4">
      <c r="A51" s="157"/>
      <c r="B51" s="157" t="s">
        <v>154</v>
      </c>
      <c r="C51" s="157"/>
      <c r="D51" s="37">
        <f>+D53+D64+D73+D87+D92+D104+D110</f>
        <v>70813831785</v>
      </c>
      <c r="E51" s="159"/>
      <c r="F51" s="159"/>
      <c r="G51" s="77"/>
    </row>
    <row r="52" spans="1:7" s="109" customFormat="1" ht="27" customHeight="1" x14ac:dyDescent="0.4">
      <c r="A52" s="175"/>
      <c r="B52" s="175"/>
      <c r="C52" s="175"/>
      <c r="D52" s="163"/>
      <c r="E52" s="159"/>
      <c r="F52" s="159"/>
      <c r="G52" s="77"/>
    </row>
    <row r="53" spans="1:7" s="109" customFormat="1" ht="27" customHeight="1" x14ac:dyDescent="0.4">
      <c r="A53" s="46">
        <v>51</v>
      </c>
      <c r="B53" s="46" t="s">
        <v>153</v>
      </c>
      <c r="C53" s="47"/>
      <c r="D53" s="176">
        <f>SUM(D55:D62)</f>
        <v>55188734972</v>
      </c>
      <c r="E53" s="159"/>
      <c r="F53" s="159"/>
      <c r="G53" s="77"/>
    </row>
    <row r="54" spans="1:7" s="109" customFormat="1" ht="27" customHeight="1" x14ac:dyDescent="0.4">
      <c r="A54" s="46"/>
      <c r="B54" s="46"/>
      <c r="C54" s="46"/>
      <c r="D54" s="49"/>
      <c r="E54" s="159"/>
      <c r="F54" s="159"/>
      <c r="G54" s="77"/>
    </row>
    <row r="55" spans="1:7" s="98" customFormat="1" ht="27" customHeight="1" x14ac:dyDescent="0.4">
      <c r="A55" s="53">
        <v>5101</v>
      </c>
      <c r="B55" s="53" t="s">
        <v>151</v>
      </c>
      <c r="C55" s="53"/>
      <c r="D55" s="77">
        <v>19886335772</v>
      </c>
      <c r="E55" s="159"/>
      <c r="F55" s="159">
        <v>1</v>
      </c>
      <c r="G55" s="177"/>
    </row>
    <row r="56" spans="1:7" s="98" customFormat="1" ht="27" customHeight="1" x14ac:dyDescent="0.4">
      <c r="A56" s="53">
        <v>5102</v>
      </c>
      <c r="B56" s="53" t="s">
        <v>150</v>
      </c>
      <c r="C56" s="53"/>
      <c r="D56" s="77">
        <v>46228000</v>
      </c>
      <c r="E56" s="159"/>
      <c r="F56" s="159" t="e">
        <f>SUM(#REF!)</f>
        <v>#REF!</v>
      </c>
      <c r="G56" s="77" t="e">
        <f>+#REF!-#REF!</f>
        <v>#REF!</v>
      </c>
    </row>
    <row r="57" spans="1:7" s="98" customFormat="1" ht="27" customHeight="1" x14ac:dyDescent="0.4">
      <c r="A57" s="53">
        <v>5103</v>
      </c>
      <c r="B57" s="53" t="s">
        <v>149</v>
      </c>
      <c r="C57" s="53"/>
      <c r="D57" s="77">
        <v>7352344442</v>
      </c>
      <c r="E57" s="159"/>
      <c r="F57" s="159">
        <f>SUM(D90:D90)</f>
        <v>0</v>
      </c>
      <c r="G57" s="77" t="e">
        <f>+#REF!-#REF!</f>
        <v>#REF!</v>
      </c>
    </row>
    <row r="58" spans="1:7" s="98" customFormat="1" ht="27" customHeight="1" x14ac:dyDescent="0.4">
      <c r="A58" s="53">
        <v>5104</v>
      </c>
      <c r="B58" s="53" t="s">
        <v>13</v>
      </c>
      <c r="C58" s="53"/>
      <c r="D58" s="77">
        <v>1117459100</v>
      </c>
      <c r="E58" s="159"/>
      <c r="F58" s="159"/>
      <c r="G58" s="77"/>
    </row>
    <row r="59" spans="1:7" s="98" customFormat="1" ht="27" customHeight="1" x14ac:dyDescent="0.4">
      <c r="A59" s="53">
        <v>5107</v>
      </c>
      <c r="B59" s="53" t="s">
        <v>148</v>
      </c>
      <c r="C59" s="53"/>
      <c r="D59" s="77">
        <v>9545821480</v>
      </c>
      <c r="E59" s="159"/>
      <c r="F59" s="159"/>
      <c r="G59" s="77"/>
    </row>
    <row r="60" spans="1:7" s="98" customFormat="1" ht="27" customHeight="1" x14ac:dyDescent="0.4">
      <c r="A60" s="53">
        <v>5108</v>
      </c>
      <c r="B60" s="53" t="s">
        <v>146</v>
      </c>
      <c r="C60" s="53"/>
      <c r="D60" s="77">
        <v>2046548986</v>
      </c>
      <c r="E60" s="159"/>
      <c r="F60" s="159"/>
      <c r="G60" s="77"/>
    </row>
    <row r="61" spans="1:7" s="56" customFormat="1" ht="27" customHeight="1" x14ac:dyDescent="0.4">
      <c r="A61" s="53">
        <v>5111</v>
      </c>
      <c r="B61" s="53" t="s">
        <v>147</v>
      </c>
      <c r="C61" s="53"/>
      <c r="D61" s="77">
        <v>15193997192</v>
      </c>
      <c r="E61" s="159"/>
      <c r="F61" s="159">
        <f>SUM(D91:D91)</f>
        <v>0</v>
      </c>
      <c r="G61" s="77" t="e">
        <f>+#REF!-#REF!</f>
        <v>#REF!</v>
      </c>
    </row>
    <row r="62" spans="1:7" s="56" customFormat="1" ht="27" customHeight="1" x14ac:dyDescent="0.4">
      <c r="A62" s="53">
        <v>5120</v>
      </c>
      <c r="B62" s="53" t="s">
        <v>89</v>
      </c>
      <c r="C62" s="53"/>
      <c r="D62" s="77">
        <v>0</v>
      </c>
      <c r="E62" s="159"/>
      <c r="F62" s="159"/>
      <c r="G62" s="77"/>
    </row>
    <row r="63" spans="1:7" s="109" customFormat="1" ht="27" customHeight="1" x14ac:dyDescent="0.4">
      <c r="A63" s="178"/>
      <c r="B63" s="178"/>
      <c r="C63" s="178"/>
      <c r="D63" s="163"/>
      <c r="E63" s="159"/>
      <c r="F63" s="159">
        <f>SUM(D92:D92)</f>
        <v>0</v>
      </c>
      <c r="G63" s="77" t="e">
        <f>+#REF!-#REF!</f>
        <v>#REF!</v>
      </c>
    </row>
    <row r="64" spans="1:7" s="179" customFormat="1" ht="27" customHeight="1" x14ac:dyDescent="0.4">
      <c r="A64" s="46">
        <v>52</v>
      </c>
      <c r="B64" s="46" t="s">
        <v>152</v>
      </c>
      <c r="C64" s="47"/>
      <c r="D64" s="176">
        <f>SUM(D66:D71)</f>
        <v>0</v>
      </c>
      <c r="E64" s="159"/>
      <c r="F64" s="159"/>
      <c r="G64" s="77"/>
    </row>
    <row r="65" spans="1:7" s="179" customFormat="1" ht="27" customHeight="1" x14ac:dyDescent="0.4">
      <c r="A65" s="46"/>
      <c r="B65" s="46"/>
      <c r="C65" s="46"/>
      <c r="D65" s="49"/>
      <c r="E65" s="159"/>
      <c r="F65" s="159"/>
      <c r="G65" s="77"/>
    </row>
    <row r="66" spans="1:7" s="103" customFormat="1" ht="27" customHeight="1" x14ac:dyDescent="0.4">
      <c r="A66" s="53">
        <v>5202</v>
      </c>
      <c r="B66" s="53" t="s">
        <v>151</v>
      </c>
      <c r="C66" s="53"/>
      <c r="D66" s="77">
        <v>0</v>
      </c>
      <c r="E66" s="159"/>
      <c r="F66" s="159">
        <f>SUM(D95:D95)</f>
        <v>0</v>
      </c>
      <c r="G66" s="77" t="e">
        <f>+#REF!-#REF!</f>
        <v>#REF!</v>
      </c>
    </row>
    <row r="67" spans="1:7" s="89" customFormat="1" ht="27" customHeight="1" x14ac:dyDescent="0.4">
      <c r="A67" s="53">
        <v>5203</v>
      </c>
      <c r="B67" s="53" t="s">
        <v>150</v>
      </c>
      <c r="C67" s="53"/>
      <c r="D67" s="77">
        <v>0</v>
      </c>
      <c r="E67" s="159"/>
      <c r="F67" s="159">
        <v>1</v>
      </c>
      <c r="G67" s="160"/>
    </row>
    <row r="68" spans="1:7" s="101" customFormat="1" ht="27" customHeight="1" x14ac:dyDescent="0.4">
      <c r="A68" s="53">
        <v>5204</v>
      </c>
      <c r="B68" s="53" t="s">
        <v>149</v>
      </c>
      <c r="C68" s="53"/>
      <c r="D68" s="77">
        <v>0</v>
      </c>
      <c r="E68" s="159"/>
      <c r="F68" s="159"/>
      <c r="G68" s="114"/>
    </row>
    <row r="69" spans="1:7" s="101" customFormat="1" ht="27" customHeight="1" x14ac:dyDescent="0.4">
      <c r="A69" s="53">
        <v>5207</v>
      </c>
      <c r="B69" s="53" t="s">
        <v>13</v>
      </c>
      <c r="C69" s="53"/>
      <c r="D69" s="77">
        <v>0</v>
      </c>
      <c r="E69" s="159"/>
      <c r="F69" s="159"/>
      <c r="G69" s="114"/>
    </row>
    <row r="70" spans="1:7" s="101" customFormat="1" ht="27" customHeight="1" x14ac:dyDescent="0.4">
      <c r="A70" s="53">
        <v>5211</v>
      </c>
      <c r="B70" s="53" t="s">
        <v>147</v>
      </c>
      <c r="C70" s="53"/>
      <c r="D70" s="77">
        <v>0</v>
      </c>
      <c r="E70" s="159"/>
      <c r="F70" s="159"/>
      <c r="G70" s="114"/>
    </row>
    <row r="71" spans="1:7" s="101" customFormat="1" ht="27" customHeight="1" x14ac:dyDescent="0.4">
      <c r="A71" s="53">
        <v>5220</v>
      </c>
      <c r="B71" s="53" t="s">
        <v>89</v>
      </c>
      <c r="C71" s="53"/>
      <c r="D71" s="77">
        <v>0</v>
      </c>
      <c r="E71" s="159"/>
      <c r="F71" s="159"/>
      <c r="G71" s="114"/>
    </row>
    <row r="72" spans="1:7" s="101" customFormat="1" ht="27" customHeight="1" x14ac:dyDescent="0.4">
      <c r="A72" s="178"/>
      <c r="B72" s="178"/>
      <c r="C72" s="178"/>
      <c r="D72" s="163"/>
      <c r="E72" s="159"/>
      <c r="F72" s="159"/>
      <c r="G72" s="114"/>
    </row>
    <row r="73" spans="1:7" s="101" customFormat="1" ht="27" customHeight="1" x14ac:dyDescent="0.4">
      <c r="A73" s="46">
        <v>53</v>
      </c>
      <c r="B73" s="46" t="s">
        <v>145</v>
      </c>
      <c r="C73" s="47"/>
      <c r="D73" s="176">
        <f>SUM(D75:D86)</f>
        <v>9138397966</v>
      </c>
      <c r="E73" s="159"/>
      <c r="F73" s="159"/>
      <c r="G73" s="114"/>
    </row>
    <row r="74" spans="1:7" s="101" customFormat="1" ht="27" customHeight="1" x14ac:dyDescent="0.4">
      <c r="A74" s="46"/>
      <c r="B74" s="46"/>
      <c r="C74" s="46"/>
      <c r="D74" s="49"/>
      <c r="E74" s="159"/>
      <c r="F74" s="159"/>
      <c r="G74" s="114"/>
    </row>
    <row r="75" spans="1:7" s="101" customFormat="1" ht="27" customHeight="1" x14ac:dyDescent="0.4">
      <c r="A75" s="53">
        <v>5302</v>
      </c>
      <c r="B75" s="53" t="s">
        <v>220</v>
      </c>
      <c r="C75" s="53"/>
      <c r="D75" s="77">
        <v>0</v>
      </c>
      <c r="E75" s="159"/>
      <c r="F75" s="159"/>
      <c r="G75" s="114"/>
    </row>
    <row r="76" spans="1:7" s="101" customFormat="1" ht="27" customHeight="1" x14ac:dyDescent="0.4">
      <c r="A76" s="53">
        <v>5304</v>
      </c>
      <c r="B76" s="53" t="s">
        <v>221</v>
      </c>
      <c r="C76" s="53"/>
      <c r="D76" s="77">
        <v>0</v>
      </c>
      <c r="E76" s="159"/>
      <c r="F76" s="159"/>
      <c r="G76" s="114"/>
    </row>
    <row r="77" spans="1:7" s="101" customFormat="1" ht="25.5" customHeight="1" x14ac:dyDescent="0.4">
      <c r="A77" s="53">
        <v>5307</v>
      </c>
      <c r="B77" s="53" t="s">
        <v>222</v>
      </c>
      <c r="C77" s="53"/>
      <c r="D77" s="77">
        <v>0</v>
      </c>
      <c r="E77" s="159"/>
      <c r="F77" s="159">
        <v>1</v>
      </c>
      <c r="G77" s="180"/>
    </row>
    <row r="78" spans="1:7" s="101" customFormat="1" ht="25.5" customHeight="1" x14ac:dyDescent="0.4">
      <c r="A78" s="53">
        <v>5309</v>
      </c>
      <c r="B78" s="53" t="s">
        <v>223</v>
      </c>
      <c r="C78" s="53"/>
      <c r="D78" s="77">
        <v>0</v>
      </c>
      <c r="E78" s="159"/>
      <c r="F78" s="159"/>
      <c r="G78" s="180"/>
    </row>
    <row r="79" spans="1:7" s="101" customFormat="1" ht="27" customHeight="1" x14ac:dyDescent="0.4">
      <c r="A79" s="53">
        <v>5313</v>
      </c>
      <c r="B79" s="53" t="s">
        <v>104</v>
      </c>
      <c r="C79" s="53"/>
      <c r="D79" s="77">
        <v>0</v>
      </c>
      <c r="E79" s="159"/>
      <c r="F79" s="159"/>
      <c r="G79" s="161"/>
    </row>
    <row r="80" spans="1:7" s="101" customFormat="1" ht="27" customHeight="1" x14ac:dyDescent="0.4">
      <c r="A80" s="53">
        <v>5347</v>
      </c>
      <c r="B80" s="53" t="s">
        <v>144</v>
      </c>
      <c r="C80" s="53"/>
      <c r="D80" s="77">
        <v>0</v>
      </c>
      <c r="E80" s="159"/>
      <c r="F80" s="159"/>
      <c r="G80" s="161"/>
    </row>
    <row r="81" spans="1:7" s="101" customFormat="1" ht="27" customHeight="1" x14ac:dyDescent="0.4">
      <c r="A81" s="53">
        <v>5317</v>
      </c>
      <c r="B81" s="53" t="s">
        <v>106</v>
      </c>
      <c r="C81" s="53"/>
      <c r="D81" s="77">
        <v>0</v>
      </c>
      <c r="E81" s="159"/>
      <c r="F81" s="159"/>
      <c r="G81" s="161"/>
    </row>
    <row r="82" spans="1:7" s="101" customFormat="1" ht="27" customHeight="1" x14ac:dyDescent="0.4">
      <c r="A82" s="53">
        <v>5330</v>
      </c>
      <c r="B82" s="53" t="s">
        <v>142</v>
      </c>
      <c r="C82" s="53"/>
      <c r="D82" s="77">
        <v>0</v>
      </c>
      <c r="E82" s="159"/>
      <c r="F82" s="159"/>
      <c r="G82" s="161"/>
    </row>
    <row r="83" spans="1:7" s="101" customFormat="1" ht="27" customHeight="1" x14ac:dyDescent="0.4">
      <c r="A83" s="53">
        <v>5347</v>
      </c>
      <c r="B83" s="53" t="s">
        <v>224</v>
      </c>
      <c r="C83" s="53"/>
      <c r="D83" s="77">
        <v>7582641</v>
      </c>
      <c r="E83" s="159"/>
      <c r="F83" s="159"/>
      <c r="G83" s="161"/>
    </row>
    <row r="84" spans="1:7" s="98" customFormat="1" ht="27" customHeight="1" x14ac:dyDescent="0.4">
      <c r="A84" s="53">
        <v>5360</v>
      </c>
      <c r="B84" s="53" t="s">
        <v>224</v>
      </c>
      <c r="C84" s="53"/>
      <c r="D84" s="77">
        <v>6186604219</v>
      </c>
      <c r="E84" s="159"/>
      <c r="F84" s="159"/>
      <c r="G84" s="161"/>
    </row>
    <row r="85" spans="1:7" s="98" customFormat="1" ht="27" customHeight="1" x14ac:dyDescent="0.4">
      <c r="A85" s="53">
        <v>5366</v>
      </c>
      <c r="B85" s="53" t="s">
        <v>143</v>
      </c>
      <c r="C85" s="53"/>
      <c r="D85" s="57">
        <v>122499062</v>
      </c>
      <c r="E85" s="159"/>
      <c r="F85" s="159" t="e">
        <f>SUM(#REF!)</f>
        <v>#REF!</v>
      </c>
      <c r="G85" s="77" t="e">
        <f>+#REF!-#REF!</f>
        <v>#REF!</v>
      </c>
    </row>
    <row r="86" spans="1:7" s="98" customFormat="1" ht="27" customHeight="1" x14ac:dyDescent="0.4">
      <c r="A86" s="53">
        <v>5368</v>
      </c>
      <c r="B86" s="53" t="s">
        <v>141</v>
      </c>
      <c r="C86" s="53"/>
      <c r="D86" s="57">
        <v>2821712044</v>
      </c>
      <c r="E86" s="159"/>
      <c r="F86" s="159"/>
      <c r="G86" s="77"/>
    </row>
    <row r="87" spans="1:7" s="166" customFormat="1" ht="27" customHeight="1" x14ac:dyDescent="0.4">
      <c r="A87" s="46">
        <v>54</v>
      </c>
      <c r="B87" s="46" t="s">
        <v>214</v>
      </c>
      <c r="C87" s="47"/>
      <c r="D87" s="48">
        <f>SUM(D89:D90)</f>
        <v>0</v>
      </c>
      <c r="F87" s="159">
        <v>1</v>
      </c>
      <c r="G87" s="167"/>
    </row>
    <row r="88" spans="1:7" s="166" customFormat="1" ht="27" customHeight="1" x14ac:dyDescent="0.4">
      <c r="A88" s="46"/>
      <c r="B88" s="46"/>
      <c r="C88" s="46"/>
      <c r="D88" s="49"/>
      <c r="F88" s="159"/>
      <c r="G88" s="167"/>
    </row>
    <row r="89" spans="1:7" s="166" customFormat="1" ht="27" customHeight="1" x14ac:dyDescent="0.4">
      <c r="A89" s="53">
        <v>5401</v>
      </c>
      <c r="B89" s="53" t="s">
        <v>225</v>
      </c>
      <c r="C89" s="53"/>
      <c r="D89" s="77">
        <v>0</v>
      </c>
      <c r="F89" s="159"/>
      <c r="G89" s="167"/>
    </row>
    <row r="90" spans="1:7" s="166" customFormat="1" ht="27" customHeight="1" x14ac:dyDescent="0.4">
      <c r="A90" s="53">
        <v>5423</v>
      </c>
      <c r="B90" s="53" t="s">
        <v>215</v>
      </c>
      <c r="C90" s="53"/>
      <c r="D90" s="77">
        <v>0</v>
      </c>
      <c r="F90" s="159"/>
      <c r="G90" s="167"/>
    </row>
    <row r="91" spans="1:7" s="166" customFormat="1" ht="27" customHeight="1" x14ac:dyDescent="0.4">
      <c r="A91" s="53"/>
      <c r="B91" s="53"/>
      <c r="C91" s="53"/>
      <c r="D91" s="57"/>
      <c r="F91" s="159"/>
      <c r="G91" s="167"/>
    </row>
    <row r="92" spans="1:7" s="166" customFormat="1" ht="27" customHeight="1" x14ac:dyDescent="0.4">
      <c r="A92" s="46">
        <v>55</v>
      </c>
      <c r="B92" s="46" t="s">
        <v>226</v>
      </c>
      <c r="C92" s="47"/>
      <c r="D92" s="48">
        <f>SUM(D94:D102)</f>
        <v>0</v>
      </c>
      <c r="F92" s="159"/>
      <c r="G92" s="167"/>
    </row>
    <row r="93" spans="1:7" s="166" customFormat="1" ht="27" customHeight="1" x14ac:dyDescent="0.4">
      <c r="A93" s="46"/>
      <c r="B93" s="46"/>
      <c r="C93" s="46"/>
      <c r="D93" s="49"/>
      <c r="F93" s="159"/>
      <c r="G93" s="167"/>
    </row>
    <row r="94" spans="1:7" s="166" customFormat="1" ht="27" customHeight="1" x14ac:dyDescent="0.4">
      <c r="A94" s="53">
        <v>5501</v>
      </c>
      <c r="B94" s="53" t="s">
        <v>227</v>
      </c>
      <c r="C94" s="53"/>
      <c r="D94" s="77">
        <v>0</v>
      </c>
      <c r="F94" s="159"/>
      <c r="G94" s="167"/>
    </row>
    <row r="95" spans="1:7" s="166" customFormat="1" ht="27" customHeight="1" x14ac:dyDescent="0.4">
      <c r="A95" s="53">
        <v>5502</v>
      </c>
      <c r="B95" s="53" t="s">
        <v>140</v>
      </c>
      <c r="C95" s="53"/>
      <c r="D95" s="77">
        <v>0</v>
      </c>
      <c r="F95" s="159"/>
      <c r="G95" s="167"/>
    </row>
    <row r="96" spans="1:7" s="166" customFormat="1" ht="27" customHeight="1" x14ac:dyDescent="0.4">
      <c r="A96" s="53">
        <v>5503</v>
      </c>
      <c r="B96" s="53" t="s">
        <v>228</v>
      </c>
      <c r="C96" s="53"/>
      <c r="D96" s="77">
        <v>0</v>
      </c>
      <c r="F96" s="159"/>
      <c r="G96" s="167"/>
    </row>
    <row r="97" spans="1:7" ht="27" customHeight="1" x14ac:dyDescent="0.4">
      <c r="A97" s="53">
        <v>5504</v>
      </c>
      <c r="B97" s="53" t="s">
        <v>139</v>
      </c>
      <c r="C97" s="53"/>
      <c r="D97" s="77">
        <v>0</v>
      </c>
      <c r="E97" s="166"/>
      <c r="F97" s="159"/>
      <c r="G97" s="167"/>
    </row>
    <row r="98" spans="1:7" s="65" customFormat="1" ht="27" customHeight="1" x14ac:dyDescent="0.3">
      <c r="A98" s="53">
        <v>5505</v>
      </c>
      <c r="B98" s="53" t="s">
        <v>229</v>
      </c>
      <c r="C98" s="53"/>
      <c r="D98" s="77">
        <v>0</v>
      </c>
      <c r="E98" s="4"/>
      <c r="F98" s="4"/>
      <c r="G98" s="4"/>
    </row>
    <row r="99" spans="1:7" s="65" customFormat="1" ht="27" customHeight="1" x14ac:dyDescent="0.3">
      <c r="A99" s="53">
        <v>5506</v>
      </c>
      <c r="B99" s="53" t="s">
        <v>138</v>
      </c>
      <c r="C99" s="53"/>
      <c r="D99" s="77">
        <v>0</v>
      </c>
      <c r="G99" s="181"/>
    </row>
    <row r="100" spans="1:7" s="65" customFormat="1" ht="27" customHeight="1" x14ac:dyDescent="0.3">
      <c r="A100" s="53">
        <v>5507</v>
      </c>
      <c r="B100" s="53" t="s">
        <v>137</v>
      </c>
      <c r="C100" s="53"/>
      <c r="D100" s="77">
        <v>0</v>
      </c>
      <c r="G100" s="182"/>
    </row>
    <row r="101" spans="1:7" s="65" customFormat="1" ht="27" customHeight="1" x14ac:dyDescent="0.3">
      <c r="A101" s="53">
        <v>5508</v>
      </c>
      <c r="B101" s="53" t="s">
        <v>136</v>
      </c>
      <c r="C101" s="53"/>
      <c r="D101" s="77">
        <v>0</v>
      </c>
      <c r="G101" s="182"/>
    </row>
    <row r="102" spans="1:7" s="65" customFormat="1" ht="27" customHeight="1" x14ac:dyDescent="0.3">
      <c r="A102" s="53">
        <v>5550</v>
      </c>
      <c r="B102" s="53" t="s">
        <v>230</v>
      </c>
      <c r="C102" s="53"/>
      <c r="D102" s="77">
        <v>0</v>
      </c>
      <c r="G102" s="182"/>
    </row>
    <row r="103" spans="1:7" s="65" customFormat="1" ht="27" customHeight="1" x14ac:dyDescent="0.2">
      <c r="A103" s="64"/>
      <c r="D103" s="4"/>
      <c r="G103" s="182"/>
    </row>
    <row r="104" spans="1:7" s="65" customFormat="1" ht="27" customHeight="1" x14ac:dyDescent="0.35">
      <c r="A104" s="46">
        <v>57</v>
      </c>
      <c r="B104" s="46" t="s">
        <v>135</v>
      </c>
      <c r="C104" s="47"/>
      <c r="D104" s="48">
        <f>SUM(D106:D108)</f>
        <v>6485570338</v>
      </c>
      <c r="G104" s="182"/>
    </row>
    <row r="105" spans="1:7" s="65" customFormat="1" ht="27" customHeight="1" x14ac:dyDescent="0.35">
      <c r="A105" s="46"/>
      <c r="B105" s="46"/>
      <c r="C105" s="46"/>
      <c r="D105" s="49"/>
      <c r="G105" s="182"/>
    </row>
    <row r="106" spans="1:7" s="65" customFormat="1" ht="27" customHeight="1" x14ac:dyDescent="0.3">
      <c r="A106" s="53">
        <v>5705</v>
      </c>
      <c r="B106" s="53" t="s">
        <v>134</v>
      </c>
      <c r="C106" s="53"/>
      <c r="D106" s="77">
        <v>0</v>
      </c>
      <c r="G106" s="183"/>
    </row>
    <row r="107" spans="1:7" s="65" customFormat="1" ht="27" customHeight="1" x14ac:dyDescent="0.3">
      <c r="A107" s="53">
        <v>5720</v>
      </c>
      <c r="B107" s="53" t="s">
        <v>231</v>
      </c>
      <c r="C107" s="53"/>
      <c r="D107" s="77">
        <v>6485570338</v>
      </c>
      <c r="G107" s="183"/>
    </row>
    <row r="108" spans="1:7" s="65" customFormat="1" ht="27" customHeight="1" x14ac:dyDescent="0.3">
      <c r="A108" s="53">
        <v>5722</v>
      </c>
      <c r="B108" s="53" t="s">
        <v>132</v>
      </c>
      <c r="C108" s="53"/>
      <c r="D108" s="77">
        <v>0</v>
      </c>
      <c r="G108" s="183"/>
    </row>
    <row r="109" spans="1:7" s="65" customFormat="1" ht="27" customHeight="1" x14ac:dyDescent="0.35">
      <c r="A109" s="184"/>
      <c r="B109" s="185"/>
      <c r="C109" s="185"/>
      <c r="D109" s="52"/>
      <c r="G109" s="183"/>
    </row>
    <row r="110" spans="1:7" s="65" customFormat="1" ht="27" customHeight="1" x14ac:dyDescent="0.35">
      <c r="A110" s="46">
        <v>58</v>
      </c>
      <c r="B110" s="46" t="s">
        <v>131</v>
      </c>
      <c r="C110" s="47"/>
      <c r="D110" s="176">
        <f>SUM(D112:D117)</f>
        <v>1128509</v>
      </c>
      <c r="G110" s="183"/>
    </row>
    <row r="111" spans="1:7" s="65" customFormat="1" ht="27" customHeight="1" x14ac:dyDescent="0.35">
      <c r="A111" s="46"/>
      <c r="B111" s="46"/>
      <c r="C111" s="46"/>
      <c r="D111" s="49"/>
      <c r="G111" s="183"/>
    </row>
    <row r="112" spans="1:7" s="65" customFormat="1" ht="27" customHeight="1" x14ac:dyDescent="0.3">
      <c r="A112" s="53"/>
      <c r="B112" s="53"/>
      <c r="C112" s="53"/>
      <c r="D112" s="77">
        <v>0</v>
      </c>
    </row>
    <row r="113" spans="1:7" s="65" customFormat="1" ht="27" customHeight="1" x14ac:dyDescent="0.3">
      <c r="A113" s="53">
        <v>5802</v>
      </c>
      <c r="B113" s="53" t="s">
        <v>130</v>
      </c>
      <c r="C113" s="53"/>
      <c r="D113" s="77">
        <v>1128497</v>
      </c>
    </row>
    <row r="114" spans="1:7" s="65" customFormat="1" ht="27" customHeight="1" x14ac:dyDescent="0.3">
      <c r="A114" s="53">
        <v>5803</v>
      </c>
      <c r="B114" s="53" t="s">
        <v>129</v>
      </c>
      <c r="C114" s="53"/>
      <c r="D114" s="77">
        <v>0</v>
      </c>
    </row>
    <row r="115" spans="1:7" s="65" customFormat="1" ht="27" customHeight="1" x14ac:dyDescent="0.3">
      <c r="A115" s="53">
        <v>5804</v>
      </c>
      <c r="B115" s="53" t="s">
        <v>232</v>
      </c>
      <c r="C115" s="53"/>
      <c r="D115" s="77">
        <v>0</v>
      </c>
    </row>
    <row r="116" spans="1:7" s="65" customFormat="1" ht="27" customHeight="1" x14ac:dyDescent="0.3">
      <c r="A116" s="53">
        <v>5811</v>
      </c>
      <c r="B116" s="53" t="s">
        <v>250</v>
      </c>
      <c r="C116" s="53"/>
      <c r="D116" s="77">
        <v>0</v>
      </c>
    </row>
    <row r="117" spans="1:7" s="65" customFormat="1" ht="27" customHeight="1" x14ac:dyDescent="0.3">
      <c r="A117" s="53">
        <v>5890</v>
      </c>
      <c r="B117" s="53" t="s">
        <v>127</v>
      </c>
      <c r="C117" s="53"/>
      <c r="D117" s="77">
        <v>12</v>
      </c>
    </row>
    <row r="118" spans="1:7" s="65" customFormat="1" ht="27" customHeight="1" x14ac:dyDescent="0.35">
      <c r="A118" s="184"/>
      <c r="B118" s="185"/>
      <c r="C118" s="185"/>
      <c r="D118" s="52"/>
    </row>
    <row r="119" spans="1:7" s="65" customFormat="1" ht="27" customHeight="1" thickBot="1" x14ac:dyDescent="0.45">
      <c r="A119" s="32"/>
      <c r="B119" s="92" t="s">
        <v>233</v>
      </c>
      <c r="C119" s="92"/>
      <c r="D119" s="110">
        <f>+D10-D43-D51</f>
        <v>6393637558</v>
      </c>
    </row>
    <row r="120" spans="1:7" s="65" customFormat="1" ht="27" customHeight="1" thickTop="1" x14ac:dyDescent="0.25">
      <c r="A120" s="107"/>
      <c r="B120" s="186"/>
      <c r="C120" s="186"/>
      <c r="D120" s="187"/>
    </row>
    <row r="121" spans="1:7" s="65" customFormat="1" ht="27" customHeight="1" x14ac:dyDescent="0.25">
      <c r="A121" s="107"/>
      <c r="B121" s="186"/>
      <c r="C121" s="186"/>
      <c r="D121" s="187"/>
      <c r="G121" s="183"/>
    </row>
    <row r="122" spans="1:7" s="65" customFormat="1" ht="27" customHeight="1" x14ac:dyDescent="0.35">
      <c r="A122" s="107"/>
      <c r="B122" s="46" t="s">
        <v>234</v>
      </c>
      <c r="C122" s="186"/>
      <c r="D122" s="48">
        <f>+D123</f>
        <v>860514391</v>
      </c>
      <c r="G122" s="183"/>
    </row>
    <row r="123" spans="1:7" s="65" customFormat="1" ht="27" customHeight="1" x14ac:dyDescent="0.35">
      <c r="A123" s="53" t="s">
        <v>235</v>
      </c>
      <c r="B123" s="53" t="s">
        <v>156</v>
      </c>
      <c r="C123" s="47"/>
      <c r="D123" s="77">
        <v>860514391</v>
      </c>
      <c r="G123" s="188"/>
    </row>
    <row r="124" spans="1:7" s="65" customFormat="1" ht="27" customHeight="1" x14ac:dyDescent="0.35">
      <c r="A124" s="46"/>
      <c r="B124" s="46"/>
      <c r="C124" s="46"/>
      <c r="D124" s="187"/>
      <c r="G124" s="188"/>
    </row>
    <row r="125" spans="1:7" s="65" customFormat="1" ht="27" customHeight="1" x14ac:dyDescent="0.35">
      <c r="A125" s="46">
        <v>58</v>
      </c>
      <c r="B125" s="46" t="s">
        <v>131</v>
      </c>
      <c r="C125" s="47"/>
      <c r="D125" s="48">
        <f>+D126</f>
        <v>0</v>
      </c>
    </row>
    <row r="126" spans="1:7" s="65" customFormat="1" ht="27" customHeight="1" x14ac:dyDescent="0.3">
      <c r="A126" s="53"/>
      <c r="B126" s="53"/>
      <c r="C126" s="53"/>
      <c r="D126" s="77"/>
    </row>
    <row r="127" spans="1:7" s="65" customFormat="1" ht="27" customHeight="1" x14ac:dyDescent="0.3">
      <c r="A127" s="53"/>
      <c r="B127" s="53"/>
      <c r="C127" s="53"/>
      <c r="D127" s="77"/>
    </row>
    <row r="128" spans="1:7" s="65" customFormat="1" ht="27" customHeight="1" x14ac:dyDescent="0.3">
      <c r="A128" s="98"/>
      <c r="B128" s="98"/>
      <c r="C128" s="98"/>
      <c r="D128" s="187"/>
      <c r="G128" s="188"/>
    </row>
    <row r="129" spans="1:7" s="65" customFormat="1" ht="27" customHeight="1" thickBot="1" x14ac:dyDescent="0.45">
      <c r="A129" s="162"/>
      <c r="B129" s="92" t="s">
        <v>236</v>
      </c>
      <c r="C129" s="162"/>
      <c r="D129" s="110">
        <f>+D122-D125</f>
        <v>860514391</v>
      </c>
    </row>
    <row r="130" spans="1:7" s="65" customFormat="1" ht="27" customHeight="1" thickTop="1" x14ac:dyDescent="0.25">
      <c r="A130" s="162"/>
      <c r="B130" s="162"/>
      <c r="C130" s="162"/>
      <c r="D130" s="189"/>
    </row>
    <row r="131" spans="1:7" s="65" customFormat="1" ht="27" customHeight="1" x14ac:dyDescent="0.25">
      <c r="A131" s="162"/>
      <c r="B131" s="162"/>
      <c r="C131" s="162"/>
      <c r="D131" s="189"/>
      <c r="G131" s="188"/>
    </row>
    <row r="132" spans="1:7" s="68" customFormat="1" ht="27" customHeight="1" thickBot="1" x14ac:dyDescent="0.45">
      <c r="A132" s="162"/>
      <c r="B132" s="92" t="s">
        <v>237</v>
      </c>
      <c r="C132" s="162"/>
      <c r="D132" s="110">
        <f>+D119+D129</f>
        <v>7254151949</v>
      </c>
      <c r="E132" s="65"/>
      <c r="F132" s="65"/>
      <c r="G132" s="183"/>
    </row>
    <row r="133" spans="1:7" s="68" customFormat="1" ht="27" customHeight="1" thickTop="1" x14ac:dyDescent="0.25">
      <c r="A133" s="162"/>
      <c r="B133" s="162"/>
      <c r="C133" s="162"/>
      <c r="D133" s="189"/>
    </row>
    <row r="134" spans="1:7" s="68" customFormat="1" ht="27" customHeight="1" x14ac:dyDescent="0.25">
      <c r="A134" s="162"/>
      <c r="B134" s="162"/>
      <c r="C134" s="162"/>
      <c r="D134" s="189"/>
    </row>
    <row r="135" spans="1:7" s="68" customFormat="1" ht="27" customHeight="1" x14ac:dyDescent="0.35">
      <c r="A135" s="107"/>
      <c r="B135" s="46" t="s">
        <v>238</v>
      </c>
      <c r="C135" s="162"/>
      <c r="D135" s="48">
        <f>+D137-D139</f>
        <v>0</v>
      </c>
      <c r="E135" s="65"/>
      <c r="F135" s="65"/>
      <c r="G135" s="183"/>
    </row>
    <row r="136" spans="1:7" s="68" customFormat="1" ht="27" customHeight="1" x14ac:dyDescent="0.25">
      <c r="A136" s="191"/>
      <c r="B136" s="191"/>
      <c r="C136" s="162"/>
      <c r="D136" s="189"/>
    </row>
    <row r="137" spans="1:7" s="68" customFormat="1" ht="27" customHeight="1" x14ac:dyDescent="0.3">
      <c r="A137" s="53" t="s">
        <v>239</v>
      </c>
      <c r="B137" s="53" t="s">
        <v>240</v>
      </c>
      <c r="C137" s="162"/>
      <c r="D137" s="192">
        <v>0</v>
      </c>
    </row>
    <row r="138" spans="1:7" s="68" customFormat="1" ht="27" customHeight="1" x14ac:dyDescent="0.3">
      <c r="A138" s="53"/>
      <c r="B138" s="53"/>
      <c r="C138" s="162"/>
      <c r="D138" s="77"/>
      <c r="E138" s="65"/>
      <c r="F138" s="65"/>
      <c r="G138" s="65"/>
    </row>
    <row r="139" spans="1:7" s="68" customFormat="1" ht="27" customHeight="1" x14ac:dyDescent="0.3">
      <c r="A139" s="53"/>
      <c r="B139" s="53"/>
      <c r="C139" s="162"/>
      <c r="D139" s="193">
        <v>0</v>
      </c>
    </row>
    <row r="140" spans="1:7" s="68" customFormat="1" ht="27" customHeight="1" x14ac:dyDescent="0.3">
      <c r="A140" s="53"/>
      <c r="B140" s="53"/>
      <c r="C140" s="162"/>
      <c r="D140" s="189"/>
      <c r="E140" s="65"/>
      <c r="F140" s="65"/>
      <c r="G140" s="65"/>
    </row>
    <row r="141" spans="1:7" s="68" customFormat="1" ht="27" customHeight="1" x14ac:dyDescent="0.3">
      <c r="A141" s="53"/>
      <c r="B141" s="53"/>
      <c r="C141" s="162"/>
      <c r="D141" s="189"/>
      <c r="E141" s="65"/>
      <c r="F141" s="65"/>
      <c r="G141" s="65"/>
    </row>
    <row r="142" spans="1:7" s="68" customFormat="1" ht="27" customHeight="1" thickBot="1" x14ac:dyDescent="0.45">
      <c r="A142" s="32"/>
      <c r="B142" s="92" t="s">
        <v>241</v>
      </c>
      <c r="C142" s="92"/>
      <c r="D142" s="110">
        <f>+D132+D135</f>
        <v>7254151949</v>
      </c>
      <c r="E142" s="65"/>
      <c r="F142" s="65"/>
      <c r="G142" s="65"/>
    </row>
    <row r="143" spans="1:7" s="68" customFormat="1" ht="27" customHeight="1" thickTop="1" x14ac:dyDescent="0.25">
      <c r="A143" s="194"/>
      <c r="B143" s="194"/>
      <c r="C143" s="194"/>
      <c r="D143" s="195"/>
      <c r="E143" s="195"/>
      <c r="F143" s="195"/>
      <c r="G143" s="190"/>
    </row>
    <row r="144" spans="1:7" s="68" customFormat="1" ht="27" customHeight="1" x14ac:dyDescent="0.25">
      <c r="A144" s="194"/>
      <c r="B144" s="194"/>
      <c r="C144" s="194"/>
      <c r="D144" s="196"/>
      <c r="E144" s="197"/>
      <c r="F144" s="197"/>
      <c r="G144" s="190"/>
    </row>
    <row r="145" spans="1:7" s="68" customFormat="1" ht="27" customHeight="1" x14ac:dyDescent="0.25">
      <c r="A145" s="194"/>
      <c r="B145" s="194"/>
      <c r="C145" s="194"/>
      <c r="D145" s="197"/>
      <c r="E145" s="197"/>
      <c r="F145" s="197"/>
      <c r="G145" s="198"/>
    </row>
    <row r="146" spans="1:7" s="68" customFormat="1" ht="27" customHeight="1" x14ac:dyDescent="0.25">
      <c r="A146" s="194"/>
      <c r="B146" s="194"/>
      <c r="C146" s="194"/>
      <c r="D146" s="195"/>
      <c r="E146" s="195"/>
      <c r="F146" s="195"/>
    </row>
    <row r="147" spans="1:7" s="68" customFormat="1" ht="27" customHeight="1" x14ac:dyDescent="0.4">
      <c r="A147" s="199"/>
      <c r="B147" s="200" t="str">
        <f>+BALANCE2!B198</f>
        <v>PEDRO ANDRES MANOSALVA</v>
      </c>
      <c r="C147" s="214" t="str">
        <f>+BALANCE2!F198</f>
        <v>GLORIA VERONICA ZAMBRANO</v>
      </c>
      <c r="D147" s="215"/>
      <c r="E147" s="215"/>
      <c r="F147" s="201"/>
    </row>
    <row r="148" spans="1:7" s="68" customFormat="1" ht="27" customHeight="1" x14ac:dyDescent="0.4">
      <c r="A148" s="199"/>
      <c r="B148" s="202" t="s">
        <v>252</v>
      </c>
      <c r="C148" s="203" t="s">
        <v>242</v>
      </c>
      <c r="D148" s="204"/>
      <c r="E148" s="204"/>
      <c r="F148" s="201"/>
    </row>
    <row r="149" spans="1:7" s="68" customFormat="1" ht="27" customHeight="1" x14ac:dyDescent="0.4">
      <c r="A149" s="199"/>
      <c r="B149" s="202"/>
      <c r="C149" s="203"/>
      <c r="D149" s="204"/>
      <c r="E149" s="204"/>
      <c r="F149" s="201"/>
    </row>
    <row r="150" spans="1:7" s="68" customFormat="1" ht="27" customHeight="1" x14ac:dyDescent="0.4">
      <c r="A150" s="199"/>
      <c r="B150" s="202"/>
      <c r="C150" s="203"/>
      <c r="D150" s="204"/>
      <c r="E150" s="204"/>
      <c r="F150" s="201"/>
    </row>
    <row r="151" spans="1:7" s="68" customFormat="1" ht="27" customHeight="1" x14ac:dyDescent="0.4">
      <c r="A151" s="199"/>
      <c r="B151" s="202"/>
      <c r="C151" s="203"/>
      <c r="D151" s="204"/>
      <c r="E151" s="204"/>
      <c r="F151" s="201"/>
    </row>
    <row r="152" spans="1:7" s="68" customFormat="1" ht="27" customHeight="1" x14ac:dyDescent="0.4">
      <c r="A152" s="209" t="s">
        <v>210</v>
      </c>
      <c r="B152" s="209"/>
      <c r="C152" s="209"/>
      <c r="D152" s="209"/>
      <c r="E152" s="209"/>
      <c r="F152" s="209"/>
    </row>
    <row r="153" spans="1:7" s="68" customFormat="1" ht="27" customHeight="1" x14ac:dyDescent="0.35">
      <c r="A153" s="211" t="s">
        <v>243</v>
      </c>
      <c r="B153" s="211"/>
      <c r="C153" s="211"/>
      <c r="D153" s="211"/>
      <c r="E153" s="211"/>
      <c r="F153" s="211"/>
    </row>
  </sheetData>
  <autoFilter ref="A1:G153"/>
  <mergeCells count="3">
    <mergeCell ref="C147:E147"/>
    <mergeCell ref="A152:F152"/>
    <mergeCell ref="A153:F153"/>
  </mergeCells>
  <pageMargins left="0.54" right="0.56999999999999995" top="0.74803149606299213" bottom="0.74803149606299213" header="0.31496062992125984" footer="0.31496062992125984"/>
  <pageSetup scale="48" orientation="portrait" horizontalDpi="4294967294" verticalDpi="4294967294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BALANCE2</vt:lpstr>
      <vt:lpstr>ACTIVIDAD2</vt:lpstr>
      <vt:lpstr>ACTIVIDAD2!Área_de_impresión</vt:lpstr>
      <vt:lpstr>BALANCE2!Área_de_impresión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Ariel Leon Gordillo</dc:creator>
  <cp:lastModifiedBy>Carlos Danilo Garzon Bello</cp:lastModifiedBy>
  <cp:lastPrinted>2019-09-30T13:37:24Z</cp:lastPrinted>
  <dcterms:created xsi:type="dcterms:W3CDTF">2018-04-16T17:08:10Z</dcterms:created>
  <dcterms:modified xsi:type="dcterms:W3CDTF">2019-09-30T13:40:28Z</dcterms:modified>
</cp:coreProperties>
</file>