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JUANCHO\2020 BOMBEROS\WEB\ESTADOS FINANCIEROS\republicacionestadoscontables2019\"/>
    </mc:Choice>
  </mc:AlternateContent>
  <bookViews>
    <workbookView xWindow="0" yWindow="0" windowWidth="21600" windowHeight="9000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BALANCE2!$A$1:$IS$344</definedName>
    <definedName name="_xlnm.Print_Area" localSheetId="1">ACTIVIDAD2!$A$1:$F$153</definedName>
    <definedName name="_xlnm.Print_Area" localSheetId="0">BALANCE2!$A$1:$L$171</definedName>
  </definedNames>
  <calcPr calcId="162913"/>
</workbook>
</file>

<file path=xl/calcChain.xml><?xml version="1.0" encoding="utf-8"?>
<calcChain xmlns="http://schemas.openxmlformats.org/spreadsheetml/2006/main">
  <c r="D80" i="6" l="1"/>
  <c r="D81" i="6"/>
  <c r="D82" i="6"/>
  <c r="D83" i="6"/>
  <c r="D84" i="6"/>
  <c r="D85" i="6"/>
  <c r="C147" i="7" l="1"/>
  <c r="D64" i="7"/>
  <c r="D53" i="7"/>
  <c r="D36" i="7"/>
  <c r="D30" i="7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G27" i="7" s="1"/>
  <c r="F28" i="7"/>
  <c r="F27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62" i="6"/>
  <c r="D165" i="6"/>
  <c r="D162" i="6" s="1"/>
  <c r="D152" i="6"/>
  <c r="D140" i="6"/>
  <c r="K127" i="6"/>
  <c r="K118" i="6"/>
  <c r="D114" i="6"/>
  <c r="K113" i="6"/>
  <c r="K108" i="6"/>
  <c r="D106" i="6"/>
  <c r="D105" i="6"/>
  <c r="D104" i="6"/>
  <c r="K88" i="6"/>
  <c r="D88" i="6"/>
  <c r="K78" i="6"/>
  <c r="D77" i="6"/>
  <c r="K70" i="6"/>
  <c r="K62" i="6"/>
  <c r="K51" i="6"/>
  <c r="D51" i="6"/>
  <c r="K47" i="6"/>
  <c r="K43" i="6"/>
  <c r="D37" i="6"/>
  <c r="K32" i="6"/>
  <c r="D32" i="6"/>
  <c r="K22" i="6"/>
  <c r="D22" i="6"/>
  <c r="K14" i="6"/>
  <c r="D14" i="6"/>
  <c r="A2" i="6"/>
  <c r="D129" i="7" l="1"/>
  <c r="D94" i="6"/>
  <c r="D75" i="6"/>
  <c r="D56" i="6"/>
  <c r="M56" i="6" s="1"/>
  <c r="K67" i="6"/>
  <c r="M43" i="6"/>
  <c r="D51" i="7"/>
  <c r="K12" i="6"/>
  <c r="F63" i="7"/>
  <c r="D12" i="7"/>
  <c r="F14" i="7"/>
  <c r="G13" i="7"/>
  <c r="G10" i="7" s="1"/>
  <c r="D73" i="6" l="1"/>
  <c r="K135" i="6"/>
  <c r="D12" i="6"/>
  <c r="D10" i="7"/>
  <c r="D159" i="6" l="1"/>
  <c r="F10" i="7"/>
  <c r="D119" i="7"/>
  <c r="D132" i="7" s="1"/>
  <c r="K145" i="6" s="1"/>
  <c r="K141" i="6" l="1"/>
  <c r="K153" i="6" s="1"/>
  <c r="K159" i="6" s="1"/>
  <c r="K160" i="6" s="1"/>
  <c r="D142" i="7"/>
</calcChain>
</file>

<file path=xl/sharedStrings.xml><?xml version="1.0" encoding="utf-8"?>
<sst xmlns="http://schemas.openxmlformats.org/spreadsheetml/2006/main" count="319" uniqueCount="249">
  <si>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</si>
  <si>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</si>
  <si>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</si>
  <si>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</si>
  <si>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</si>
  <si>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</si>
  <si>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</si>
  <si>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</si>
  <si>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</si>
  <si>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</si>
  <si>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</si>
  <si>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</si>
  <si>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</si>
  <si>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</si>
  <si>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</si>
  <si>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</si>
  <si>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</si>
  <si>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</si>
  <si>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</si>
  <si>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</si>
  <si>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</si>
  <si>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</si>
  <si>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</si>
  <si>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</si>
  <si>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</si>
  <si>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</si>
  <si>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</si>
  <si>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</si>
  <si>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</si>
  <si>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</si>
  <si>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</si>
  <si>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</si>
  <si>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</si>
  <si>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</si>
  <si>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</si>
  <si>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</si>
  <si>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</si>
  <si>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</si>
  <si>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</si>
  <si>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</si>
  <si>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</si>
  <si>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</si>
  <si>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</si>
  <si>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</si>
  <si>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</si>
  <si>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</si>
  <si>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</si>
  <si>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</si>
  <si>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</si>
  <si>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</si>
  <si>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</si>
  <si>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</si>
  <si>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</si>
  <si>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</si>
  <si>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</si>
  <si>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</si>
  <si>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</si>
  <si>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</si>
  <si>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</si>
  <si>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</si>
  <si>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OBRAS Y MEJORAS EN PROPIEDAD AJENA</t>
  </si>
  <si>
    <t>AMORTIZACIÓN ACUMULADA DE BIENES ENTREGADOS A TERCEROS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</si>
  <si>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</si>
  <si>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</si>
  <si>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</si>
  <si>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</si>
  <si>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</si>
  <si>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</si>
  <si>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</si>
  <si>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</si>
  <si>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</si>
  <si>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</si>
  <si>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</si>
  <si>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</si>
  <si>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</si>
  <si>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</si>
  <si>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</si>
  <si>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</si>
  <si>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</si>
  <si>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</si>
  <si>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</si>
  <si>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</si>
  <si>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</si>
  <si>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</si>
  <si>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</si>
  <si>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</si>
  <si>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</si>
  <si>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</si>
  <si>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</si>
  <si>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</si>
  <si>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</si>
  <si>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</si>
  <si>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</si>
  <si>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</si>
  <si>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</si>
  <si>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</si>
  <si>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</si>
  <si>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</si>
  <si>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</si>
  <si>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</si>
  <si>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</si>
  <si>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</si>
  <si>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</si>
  <si>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</si>
  <si>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</si>
  <si>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</si>
  <si>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</si>
  <si>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</si>
  <si>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</si>
  <si>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</si>
  <si>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</si>
  <si>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</si>
  <si>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</si>
  <si>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</si>
  <si>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</si>
  <si>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</si>
  <si>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</si>
  <si>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</si>
  <si>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</si>
  <si>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</si>
  <si>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</si>
  <si>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</si>
  <si>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</si>
  <si>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</si>
  <si>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</si>
  <si>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</si>
  <si>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</si>
  <si>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</si>
  <si>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</si>
  <si>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</si>
  <si>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</si>
  <si>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</si>
  <si>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</si>
  <si>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</si>
  <si>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</si>
  <si>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</si>
  <si>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</si>
  <si>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</si>
  <si>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</si>
  <si>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</si>
  <si>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</si>
  <si>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</si>
  <si>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</si>
  <si>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</si>
  <si>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</si>
  <si>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</si>
  <si>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</si>
  <si>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</si>
  <si>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</si>
  <si>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</si>
  <si>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</si>
  <si>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</si>
  <si>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</si>
  <si>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</si>
  <si>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</si>
  <si>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</si>
  <si>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</si>
  <si>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</si>
  <si>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</si>
  <si>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</si>
  <si>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</si>
  <si>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</si>
  <si>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</si>
  <si>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</si>
  <si>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</si>
  <si>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</si>
  <si>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</si>
  <si>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</si>
  <si>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</si>
  <si>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</si>
  <si>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</si>
  <si>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</si>
  <si>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</si>
  <si>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</si>
  <si>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</si>
  <si>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</si>
  <si>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</si>
  <si>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</si>
  <si>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DERECHOS EN FIDEICOMISO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</si>
  <si>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</si>
  <si>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</si>
  <si>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</si>
  <si>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</si>
  <si>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</si>
  <si>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</si>
  <si>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</si>
  <si>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</si>
  <si>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</si>
  <si>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</si>
  <si>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</si>
  <si>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</si>
  <si>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</si>
  <si>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</si>
  <si>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</si>
  <si>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</si>
  <si>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</si>
  <si>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</si>
  <si>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</si>
  <si>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</si>
  <si>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</si>
  <si>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</si>
  <si>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</si>
  <si>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</si>
  <si>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</si>
  <si>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</si>
  <si>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</si>
  <si>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</si>
  <si>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</si>
  <si>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</si>
  <si>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</si>
  <si>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</si>
  <si>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</si>
  <si>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</si>
  <si>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</si>
  <si>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AMORTIZACIÓN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</si>
  <si>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</si>
  <si>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</si>
  <si>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</si>
  <si>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</si>
  <si>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</si>
  <si>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</si>
  <si>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</si>
  <si>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</si>
  <si>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</si>
  <si>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</si>
  <si>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</si>
  <si>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</si>
  <si>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</si>
  <si>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</si>
  <si>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</si>
  <si>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</si>
  <si>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</si>
  <si>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</si>
  <si>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</si>
  <si>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</si>
  <si>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</si>
  <si>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</si>
  <si>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</si>
  <si>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</si>
  <si>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</si>
  <si>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</si>
  <si>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</si>
  <si>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</si>
  <si>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</si>
  <si>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</si>
  <si>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A ENERO 31 DE 2020</t>
  </si>
  <si>
    <t>DEL 01 DE  ENERO AL 31  DE  ENERO 2020</t>
  </si>
  <si>
    <t>DIEGO ANDRES MORENO BEDOYA</t>
  </si>
  <si>
    <t>DIANA MIREYA PARRA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</si>
</sst>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3" fillId="0" borderId="0"/>
    <xf numFmtId="0" fontId="2" fillId="0" borderId="0"/>
    <xf numFmtId="0" fontId="2" fillId="0" borderId="0"/>
  </cellStyleXfs>
  <cellXfs count="213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2" fillId="4" borderId="0" xfId="3" applyFont="1" applyFill="1" applyBorder="1"/>
    <xf numFmtId="3" fontId="33" fillId="5" borderId="0" xfId="3" applyNumberFormat="1" applyFont="1" applyFill="1" applyBorder="1"/>
    <xf numFmtId="3" fontId="14" fillId="5" borderId="0" xfId="3" applyNumberFormat="1" applyFont="1" applyFill="1" applyBorder="1"/>
    <xf numFmtId="3" fontId="34" fillId="5" borderId="6" xfId="3" applyNumberFormat="1" applyFont="1" applyFill="1" applyBorder="1"/>
    <xf numFmtId="0" fontId="33" fillId="5" borderId="0" xfId="3" applyFont="1" applyFill="1" applyBorder="1" applyAlignment="1">
      <alignment horizontal="left"/>
    </xf>
    <xf numFmtId="0" fontId="33" fillId="5" borderId="0" xfId="3" applyFont="1" applyFill="1" applyBorder="1" applyAlignment="1" applyProtection="1">
      <alignment horizontal="left"/>
      <protection locked="0"/>
    </xf>
    <xf numFmtId="3" fontId="33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5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6" fillId="4" borderId="0" xfId="3" applyFont="1" applyFill="1" applyBorder="1" applyAlignment="1" applyProtection="1">
      <alignment horizontal="left"/>
      <protection locked="0"/>
    </xf>
    <xf numFmtId="0" fontId="36" fillId="2" borderId="0" xfId="3" quotePrefix="1" applyFont="1" applyFill="1" applyBorder="1" applyAlignment="1" applyProtection="1">
      <alignment horizontal="left"/>
      <protection locked="0"/>
    </xf>
    <xf numFmtId="4" fontId="37" fillId="4" borderId="0" xfId="3" applyNumberFormat="1" applyFont="1" applyFill="1" applyBorder="1" applyProtection="1">
      <protection locked="0"/>
    </xf>
    <xf numFmtId="3" fontId="34" fillId="5" borderId="0" xfId="3" applyNumberFormat="1" applyFont="1" applyFill="1" applyBorder="1"/>
    <xf numFmtId="0" fontId="35" fillId="2" borderId="0" xfId="3" applyFont="1" applyFill="1" applyBorder="1" applyAlignment="1" applyProtection="1">
      <alignment horizontal="centerContinuous"/>
      <protection locked="0"/>
    </xf>
    <xf numFmtId="0" fontId="38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8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6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6" fillId="0" borderId="11" xfId="3" applyFont="1" applyBorder="1" applyAlignment="1">
      <alignment horizontal="left"/>
    </xf>
    <xf numFmtId="0" fontId="36" fillId="0" borderId="12" xfId="3" applyFont="1" applyBorder="1" applyAlignment="1">
      <alignment horizontal="left"/>
    </xf>
    <xf numFmtId="0" fontId="36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39" fillId="5" borderId="0" xfId="3" applyFont="1" applyFill="1" applyBorder="1" applyAlignment="1">
      <alignment horizontal="left"/>
    </xf>
    <xf numFmtId="3" fontId="31" fillId="4" borderId="0" xfId="3" applyNumberFormat="1" applyFont="1" applyFill="1" applyBorder="1"/>
    <xf numFmtId="3" fontId="39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0" fillId="4" borderId="0" xfId="3" applyFont="1" applyFill="1" applyBorder="1"/>
    <xf numFmtId="3" fontId="3" fillId="5" borderId="0" xfId="3" applyNumberFormat="1" applyFont="1" applyFill="1" applyBorder="1"/>
    <xf numFmtId="4" fontId="37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1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2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0" fontId="35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5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garzon\Documents\Institucional\CGN\CGN%20VIGENCIA%202018\MARZO%202018\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44"/>
  <sheetViews>
    <sheetView tabSelected="1" topLeftCell="B1" zoomScale="50" zoomScaleNormal="50" zoomScalePageLayoutView="40" workbookViewId="0">
      <selection activeCell="K145" sqref="K145"/>
    </sheetView>
  </sheetViews>
  <sheetFormatPr baseColWidth="10" defaultColWidth="11.42578125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0.710937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244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245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158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159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3"/>
      <c r="E10" s="27"/>
      <c r="F10" s="27"/>
      <c r="G10" s="33"/>
      <c r="H10" s="32">
        <v>2</v>
      </c>
      <c r="I10" s="32" t="s">
        <v>65</v>
      </c>
      <c r="J10" s="32"/>
      <c r="K10" s="203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160</v>
      </c>
      <c r="C12" s="32"/>
      <c r="D12" s="37">
        <f>+D14+D32+D37+D51+D56</f>
        <v>6553439960</v>
      </c>
      <c r="E12" s="27"/>
      <c r="F12" s="27"/>
      <c r="G12" s="38"/>
      <c r="H12" s="32"/>
      <c r="I12" s="32" t="s">
        <v>160</v>
      </c>
      <c r="J12" s="32"/>
      <c r="K12" s="39">
        <f>+K14+K32+K43+K51+K62</f>
        <v>12611666788.01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0</v>
      </c>
      <c r="E14" s="27"/>
      <c r="F14" s="27"/>
      <c r="G14" s="49"/>
      <c r="H14" s="46">
        <v>22</v>
      </c>
      <c r="I14" s="46" t="s">
        <v>66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hidden="1" customHeight="1" x14ac:dyDescent="0.4">
      <c r="A16" s="53">
        <v>1105</v>
      </c>
      <c r="B16" s="53" t="s">
        <v>2</v>
      </c>
      <c r="C16" s="54"/>
      <c r="D16" s="57">
        <v>0</v>
      </c>
      <c r="E16" s="27"/>
      <c r="F16" s="27"/>
      <c r="G16" s="57"/>
      <c r="H16" s="53">
        <v>2223</v>
      </c>
      <c r="I16" s="53" t="s">
        <v>71</v>
      </c>
      <c r="J16" s="54"/>
      <c r="K16" s="55">
        <v>0</v>
      </c>
      <c r="L16" s="27"/>
    </row>
    <row r="17" spans="1:12" s="56" customFormat="1" ht="27" hidden="1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68</v>
      </c>
      <c r="J17" s="54"/>
      <c r="K17" s="55">
        <v>0</v>
      </c>
      <c r="L17" s="27"/>
    </row>
    <row r="18" spans="1:12" s="56" customFormat="1" ht="27" hidden="1" customHeight="1" x14ac:dyDescent="0.4">
      <c r="A18" s="53">
        <v>1112</v>
      </c>
      <c r="B18" s="53" t="s">
        <v>162</v>
      </c>
      <c r="C18" s="54"/>
      <c r="D18" s="57">
        <v>0</v>
      </c>
      <c r="E18" s="27"/>
      <c r="F18" s="27"/>
      <c r="G18" s="57"/>
      <c r="H18" s="53">
        <v>2212</v>
      </c>
      <c r="I18" s="53" t="s">
        <v>69</v>
      </c>
      <c r="J18" s="54"/>
      <c r="K18" s="55">
        <v>0</v>
      </c>
      <c r="L18" s="27"/>
    </row>
    <row r="19" spans="1:12" s="58" customFormat="1" ht="27" hidden="1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70</v>
      </c>
      <c r="J19" s="54"/>
      <c r="K19" s="55">
        <v>0</v>
      </c>
      <c r="L19" s="27"/>
    </row>
    <row r="20" spans="1:12" s="59" customFormat="1" ht="27" hidden="1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163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164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hidden="1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165</v>
      </c>
      <c r="J24" s="54"/>
      <c r="K24" s="55">
        <v>0</v>
      </c>
      <c r="L24" s="27"/>
    </row>
    <row r="25" spans="1:12" ht="27" hidden="1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72</v>
      </c>
      <c r="J25" s="54"/>
      <c r="K25" s="55">
        <v>0</v>
      </c>
      <c r="L25" s="27"/>
    </row>
    <row r="26" spans="1:12" ht="27" hidden="1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166</v>
      </c>
      <c r="J26" s="54"/>
      <c r="K26" s="55">
        <v>0</v>
      </c>
      <c r="L26" s="27"/>
    </row>
    <row r="27" spans="1:12" ht="27" hidden="1" customHeight="1" x14ac:dyDescent="0.4">
      <c r="A27" s="53">
        <v>1204</v>
      </c>
      <c r="B27" s="53" t="s">
        <v>167</v>
      </c>
      <c r="C27" s="54"/>
      <c r="D27" s="57">
        <v>0</v>
      </c>
      <c r="E27" s="27"/>
      <c r="F27" s="27"/>
      <c r="G27" s="57"/>
      <c r="H27" s="53">
        <v>2309</v>
      </c>
      <c r="I27" s="53" t="s">
        <v>168</v>
      </c>
      <c r="J27" s="54"/>
      <c r="K27" s="55">
        <v>0</v>
      </c>
      <c r="L27" s="27"/>
    </row>
    <row r="28" spans="1:12" s="60" customFormat="1" ht="27" hidden="1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73</v>
      </c>
      <c r="J28" s="54"/>
      <c r="K28" s="55">
        <v>0</v>
      </c>
      <c r="L28" s="27"/>
    </row>
    <row r="29" spans="1:12" s="60" customFormat="1" ht="27" hidden="1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74</v>
      </c>
      <c r="J29" s="54"/>
      <c r="K29" s="55">
        <v>0</v>
      </c>
      <c r="L29" s="27"/>
    </row>
    <row r="30" spans="1:12" s="60" customFormat="1" ht="27" hidden="1" customHeight="1" x14ac:dyDescent="0.4">
      <c r="A30" s="53">
        <v>1216</v>
      </c>
      <c r="B30" s="53" t="s">
        <v>169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SUM(D35:D36)</f>
        <v>114474130</v>
      </c>
      <c r="E32" s="27"/>
      <c r="F32" s="27"/>
      <c r="G32" s="57"/>
      <c r="H32" s="61">
        <v>24</v>
      </c>
      <c r="I32" s="61" t="s">
        <v>75</v>
      </c>
      <c r="J32" s="47"/>
      <c r="K32" s="51">
        <f>SUM(K34:K41)</f>
        <v>702334016.83000004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76</v>
      </c>
      <c r="J34" s="54"/>
      <c r="K34" s="55">
        <v>692555155.83000004</v>
      </c>
      <c r="L34" s="27"/>
    </row>
    <row r="35" spans="1:15" ht="27" customHeight="1" x14ac:dyDescent="0.4">
      <c r="A35" s="53">
        <v>1384</v>
      </c>
      <c r="B35" s="53" t="s">
        <v>17</v>
      </c>
      <c r="C35" s="54"/>
      <c r="D35" s="57">
        <v>114474130</v>
      </c>
      <c r="E35" s="27"/>
      <c r="F35" s="27"/>
      <c r="H35" s="53">
        <v>2423</v>
      </c>
      <c r="I35" s="53" t="s">
        <v>79</v>
      </c>
      <c r="J35" s="54"/>
      <c r="K35" s="55">
        <v>0</v>
      </c>
      <c r="L35" s="27"/>
    </row>
    <row r="36" spans="1:15" ht="27" customHeight="1" x14ac:dyDescent="0.4">
      <c r="C36" s="67"/>
      <c r="D36" s="48"/>
      <c r="E36" s="27"/>
      <c r="F36" s="27"/>
      <c r="G36" s="49"/>
      <c r="H36" s="53">
        <v>2436</v>
      </c>
      <c r="I36" s="53" t="s">
        <v>81</v>
      </c>
      <c r="J36" s="54"/>
      <c r="K36" s="55">
        <v>48899</v>
      </c>
      <c r="L36" s="27"/>
    </row>
    <row r="37" spans="1:15" s="60" customFormat="1" ht="27" customHeight="1" x14ac:dyDescent="0.4">
      <c r="A37" s="46">
        <v>14</v>
      </c>
      <c r="B37" s="46" t="s">
        <v>20</v>
      </c>
      <c r="C37" s="47"/>
      <c r="D37" s="48">
        <f>SUM(D39:D49)</f>
        <v>0</v>
      </c>
      <c r="E37" s="27"/>
      <c r="G37" s="57"/>
      <c r="H37" s="53">
        <v>2460</v>
      </c>
      <c r="I37" s="53" t="s">
        <v>87</v>
      </c>
      <c r="J37" s="62"/>
      <c r="K37" s="55">
        <v>0</v>
      </c>
      <c r="L37" s="27"/>
      <c r="O37" s="27"/>
    </row>
    <row r="38" spans="1:15" s="60" customFormat="1" ht="27" customHeight="1" x14ac:dyDescent="0.4">
      <c r="A38" s="46"/>
      <c r="B38" s="46"/>
      <c r="C38" s="50"/>
      <c r="D38" s="49"/>
      <c r="E38" s="27"/>
      <c r="F38" s="27"/>
      <c r="G38" s="57"/>
      <c r="H38" s="53">
        <v>2445</v>
      </c>
      <c r="I38" s="53" t="s">
        <v>83</v>
      </c>
      <c r="J38" s="54"/>
      <c r="K38" s="55">
        <v>0</v>
      </c>
      <c r="L38" s="27"/>
    </row>
    <row r="39" spans="1:15" ht="27" customHeight="1" x14ac:dyDescent="0.4">
      <c r="A39" s="53">
        <v>1407</v>
      </c>
      <c r="B39" s="53" t="s">
        <v>15</v>
      </c>
      <c r="C39" s="54"/>
      <c r="D39" s="57">
        <v>0</v>
      </c>
      <c r="E39" s="27"/>
      <c r="F39" s="27"/>
      <c r="G39" s="49"/>
      <c r="H39" s="53">
        <v>2460</v>
      </c>
      <c r="I39" s="53" t="s">
        <v>87</v>
      </c>
      <c r="J39" s="54"/>
      <c r="K39" s="55">
        <v>5380976</v>
      </c>
      <c r="L39" s="27"/>
    </row>
    <row r="40" spans="1:15" ht="27" customHeight="1" x14ac:dyDescent="0.4">
      <c r="A40" s="53">
        <v>1408</v>
      </c>
      <c r="B40" s="53" t="s">
        <v>173</v>
      </c>
      <c r="C40" s="54"/>
      <c r="D40" s="57">
        <v>0</v>
      </c>
      <c r="E40" s="27"/>
      <c r="F40" s="27"/>
      <c r="G40" s="57"/>
      <c r="H40" s="53">
        <v>2480</v>
      </c>
      <c r="I40" s="53" t="s">
        <v>88</v>
      </c>
      <c r="J40" s="54"/>
      <c r="K40" s="55">
        <v>0</v>
      </c>
      <c r="L40" s="27"/>
    </row>
    <row r="41" spans="1:15" ht="27" customHeight="1" x14ac:dyDescent="0.4">
      <c r="A41" s="53">
        <v>1409</v>
      </c>
      <c r="B41" s="53" t="s">
        <v>22</v>
      </c>
      <c r="C41" s="54"/>
      <c r="D41" s="57">
        <v>0</v>
      </c>
      <c r="E41" s="27"/>
      <c r="F41" s="27"/>
      <c r="G41" s="57"/>
      <c r="H41" s="53">
        <v>2490</v>
      </c>
      <c r="I41" s="53" t="s">
        <v>89</v>
      </c>
      <c r="J41" s="54"/>
      <c r="K41" s="55">
        <v>4348986</v>
      </c>
      <c r="L41" s="27"/>
    </row>
    <row r="42" spans="1:15" ht="27" customHeight="1" x14ac:dyDescent="0.4">
      <c r="E42" s="27"/>
      <c r="F42" s="27"/>
      <c r="G42" s="57"/>
      <c r="J42" s="62"/>
      <c r="L42" s="27"/>
    </row>
    <row r="43" spans="1:15" ht="27" customHeight="1" x14ac:dyDescent="0.4">
      <c r="A43" s="53">
        <v>1415</v>
      </c>
      <c r="B43" s="53" t="s">
        <v>23</v>
      </c>
      <c r="C43" s="54"/>
      <c r="D43" s="57">
        <v>0</v>
      </c>
      <c r="E43" s="27"/>
      <c r="F43" s="27"/>
      <c r="G43" s="57"/>
      <c r="H43" s="46">
        <v>25</v>
      </c>
      <c r="I43" s="46" t="s">
        <v>90</v>
      </c>
      <c r="J43" s="47"/>
      <c r="K43" s="51">
        <f>SUM(K45:K45)</f>
        <v>7957044957</v>
      </c>
      <c r="L43" s="27"/>
      <c r="M43" s="174">
        <f>+K43+K108</f>
        <v>12776251826</v>
      </c>
    </row>
    <row r="44" spans="1:15" s="60" customFormat="1" ht="27" customHeight="1" x14ac:dyDescent="0.4">
      <c r="A44" s="53">
        <v>1427</v>
      </c>
      <c r="B44" s="53" t="s">
        <v>29</v>
      </c>
      <c r="C44" s="54"/>
      <c r="D44" s="57">
        <v>0</v>
      </c>
      <c r="E44" s="27"/>
      <c r="F44" s="27"/>
      <c r="G44" s="57"/>
      <c r="H44" s="59"/>
      <c r="I44" s="59"/>
      <c r="J44" s="68"/>
      <c r="K44" s="59"/>
      <c r="L44" s="27"/>
    </row>
    <row r="45" spans="1:15" s="60" customFormat="1" ht="27" customHeight="1" x14ac:dyDescent="0.4">
      <c r="A45" s="53">
        <v>1477</v>
      </c>
      <c r="B45" s="53" t="s">
        <v>32</v>
      </c>
      <c r="C45" s="54"/>
      <c r="D45" s="57">
        <v>0</v>
      </c>
      <c r="E45" s="27"/>
      <c r="F45" s="27"/>
      <c r="G45" s="57"/>
      <c r="H45" s="53">
        <v>2511</v>
      </c>
      <c r="I45" s="53" t="s">
        <v>91</v>
      </c>
      <c r="J45" s="54"/>
      <c r="K45" s="55">
        <v>7957044957</v>
      </c>
      <c r="L45" s="27"/>
    </row>
    <row r="46" spans="1:15" ht="27" customHeight="1" x14ac:dyDescent="0.4">
      <c r="A46" s="53"/>
      <c r="B46" s="53"/>
      <c r="C46" s="54"/>
      <c r="D46" s="57">
        <v>0</v>
      </c>
      <c r="E46" s="27"/>
      <c r="F46" s="27"/>
      <c r="G46" s="57"/>
      <c r="H46" s="19"/>
      <c r="I46" s="19"/>
      <c r="J46" s="66"/>
      <c r="K46" s="69"/>
      <c r="L46" s="27"/>
    </row>
    <row r="47" spans="1:15" ht="27" customHeight="1" x14ac:dyDescent="0.4">
      <c r="A47" s="53">
        <v>1475</v>
      </c>
      <c r="B47" s="53" t="s">
        <v>31</v>
      </c>
      <c r="C47" s="54"/>
      <c r="D47" s="57">
        <v>0</v>
      </c>
      <c r="E47" s="27"/>
      <c r="F47" s="27"/>
      <c r="G47" s="57"/>
      <c r="H47" s="46">
        <v>26</v>
      </c>
      <c r="I47" s="46" t="s">
        <v>175</v>
      </c>
      <c r="J47" s="47"/>
      <c r="K47" s="51">
        <f>+K49</f>
        <v>0</v>
      </c>
      <c r="L47" s="27"/>
    </row>
    <row r="48" spans="1:15" ht="27" customHeight="1" x14ac:dyDescent="0.4">
      <c r="A48" s="53">
        <v>1476</v>
      </c>
      <c r="B48" s="53" t="s">
        <v>176</v>
      </c>
      <c r="C48" s="54"/>
      <c r="D48" s="57">
        <v>0</v>
      </c>
      <c r="E48" s="27"/>
      <c r="F48" s="27"/>
      <c r="G48" s="57"/>
      <c r="J48" s="62"/>
      <c r="L48" s="27"/>
    </row>
    <row r="49" spans="1:13" ht="27" customHeight="1" x14ac:dyDescent="0.4">
      <c r="A49" s="53">
        <v>1480</v>
      </c>
      <c r="B49" s="53" t="s">
        <v>177</v>
      </c>
      <c r="C49" s="54"/>
      <c r="D49" s="57">
        <v>0</v>
      </c>
      <c r="E49" s="27"/>
      <c r="F49" s="27"/>
      <c r="G49" s="57"/>
      <c r="H49" s="53">
        <v>2625</v>
      </c>
      <c r="I49" s="53" t="s">
        <v>94</v>
      </c>
      <c r="J49" s="54"/>
      <c r="K49" s="55">
        <v>0</v>
      </c>
      <c r="L49" s="27"/>
    </row>
    <row r="50" spans="1:13" ht="27" customHeight="1" x14ac:dyDescent="0.4">
      <c r="C50" s="67"/>
      <c r="E50" s="27"/>
      <c r="F50" s="27"/>
      <c r="G50" s="57"/>
      <c r="H50" s="53"/>
      <c r="I50" s="53"/>
      <c r="J50" s="54"/>
      <c r="K50" s="55"/>
      <c r="L50" s="27"/>
    </row>
    <row r="51" spans="1:13" ht="27" customHeight="1" x14ac:dyDescent="0.4">
      <c r="A51" s="46">
        <v>15</v>
      </c>
      <c r="B51" s="46" t="s">
        <v>33</v>
      </c>
      <c r="C51" s="47"/>
      <c r="D51" s="48">
        <f>SUM(D53:D53)</f>
        <v>0</v>
      </c>
      <c r="E51" s="27"/>
      <c r="F51" s="27"/>
      <c r="G51" s="57"/>
      <c r="H51" s="46">
        <v>27</v>
      </c>
      <c r="I51" s="46" t="s">
        <v>95</v>
      </c>
      <c r="J51" s="47"/>
      <c r="K51" s="51">
        <f>SUM(K53:K59)</f>
        <v>2538081701</v>
      </c>
      <c r="L51" s="27"/>
    </row>
    <row r="52" spans="1:13" ht="27" customHeight="1" x14ac:dyDescent="0.4">
      <c r="A52" s="46"/>
      <c r="B52" s="46"/>
      <c r="C52" s="50"/>
      <c r="D52" s="49"/>
      <c r="E52" s="27"/>
      <c r="F52" s="27"/>
      <c r="G52" s="57"/>
      <c r="J52" s="62"/>
      <c r="L52" s="27"/>
    </row>
    <row r="53" spans="1:13" ht="27" customHeight="1" x14ac:dyDescent="0.4">
      <c r="A53" s="70" t="s">
        <v>234</v>
      </c>
      <c r="B53" s="71" t="s">
        <v>34</v>
      </c>
      <c r="C53" s="72"/>
      <c r="D53" s="57">
        <v>0</v>
      </c>
      <c r="E53" s="27"/>
      <c r="F53" s="27"/>
      <c r="G53" s="57"/>
      <c r="H53" s="53">
        <v>2701</v>
      </c>
      <c r="I53" s="53" t="s">
        <v>96</v>
      </c>
      <c r="J53" s="54"/>
      <c r="K53" s="55">
        <v>2538081701</v>
      </c>
      <c r="L53" s="27"/>
    </row>
    <row r="54" spans="1:13" s="60" customFormat="1" ht="27" customHeight="1" x14ac:dyDescent="0.4">
      <c r="C54" s="73"/>
      <c r="E54" s="27"/>
      <c r="F54" s="27"/>
      <c r="G54" s="57"/>
      <c r="H54" s="53">
        <v>2707</v>
      </c>
      <c r="I54" s="53" t="s">
        <v>98</v>
      </c>
      <c r="J54" s="54"/>
      <c r="K54" s="55">
        <v>0</v>
      </c>
      <c r="L54" s="27"/>
    </row>
    <row r="55" spans="1:13" s="60" customFormat="1" ht="27" customHeight="1" x14ac:dyDescent="0.4">
      <c r="A55" s="56"/>
      <c r="B55" s="56"/>
      <c r="C55" s="74"/>
      <c r="D55" s="75"/>
      <c r="E55" s="27"/>
      <c r="F55" s="27"/>
      <c r="G55" s="57"/>
      <c r="H55" s="53">
        <v>2722</v>
      </c>
      <c r="I55" s="53" t="s">
        <v>238</v>
      </c>
      <c r="J55" s="54"/>
      <c r="K55" s="55">
        <v>0</v>
      </c>
      <c r="L55" s="27"/>
    </row>
    <row r="56" spans="1:13" ht="27" customHeight="1" x14ac:dyDescent="0.4">
      <c r="A56" s="46">
        <v>19</v>
      </c>
      <c r="B56" s="46" t="s">
        <v>56</v>
      </c>
      <c r="C56" s="47"/>
      <c r="D56" s="48">
        <f>SUM(D58:D70)</f>
        <v>6438965830</v>
      </c>
      <c r="E56" s="27"/>
      <c r="F56" s="27"/>
      <c r="G56" s="57"/>
      <c r="H56" s="53"/>
      <c r="I56" s="53"/>
      <c r="J56" s="54"/>
      <c r="K56" s="55">
        <v>0</v>
      </c>
      <c r="L56" s="27"/>
      <c r="M56" s="48">
        <f>+D56+D152</f>
        <v>7265410297.21</v>
      </c>
    </row>
    <row r="57" spans="1:13" ht="27" customHeight="1" x14ac:dyDescent="0.4">
      <c r="A57" s="46"/>
      <c r="B57" s="46"/>
      <c r="C57" s="50"/>
      <c r="D57" s="49"/>
      <c r="E57" s="27"/>
      <c r="F57" s="27"/>
      <c r="G57" s="57"/>
      <c r="L57" s="27"/>
    </row>
    <row r="58" spans="1:13" s="59" customFormat="1" ht="27" customHeight="1" x14ac:dyDescent="0.4">
      <c r="A58" s="53">
        <v>1901</v>
      </c>
      <c r="B58" s="53" t="s">
        <v>57</v>
      </c>
      <c r="C58" s="54"/>
      <c r="D58" s="76">
        <v>0</v>
      </c>
      <c r="E58" s="27"/>
      <c r="F58" s="27"/>
      <c r="G58" s="57"/>
      <c r="L58" s="27"/>
    </row>
    <row r="59" spans="1:13" s="59" customFormat="1" ht="27" customHeight="1" x14ac:dyDescent="0.4">
      <c r="A59" s="53">
        <v>1902</v>
      </c>
      <c r="B59" s="53" t="s">
        <v>58</v>
      </c>
      <c r="C59" s="54"/>
      <c r="D59" s="76">
        <v>36758398</v>
      </c>
      <c r="E59" s="27"/>
      <c r="F59" s="27"/>
      <c r="G59" s="63"/>
      <c r="H59" s="53">
        <v>2790</v>
      </c>
      <c r="I59" s="53" t="s">
        <v>99</v>
      </c>
      <c r="J59" s="54"/>
      <c r="K59" s="55">
        <v>0</v>
      </c>
      <c r="L59" s="27"/>
    </row>
    <row r="60" spans="1:13" ht="27" customHeight="1" x14ac:dyDescent="0.4">
      <c r="A60" s="53">
        <v>1905</v>
      </c>
      <c r="B60" s="53" t="s">
        <v>59</v>
      </c>
      <c r="C60" s="54"/>
      <c r="D60" s="76">
        <v>3895040061</v>
      </c>
      <c r="E60" s="27"/>
      <c r="F60" s="27"/>
      <c r="G60" s="49"/>
      <c r="J60" s="62"/>
      <c r="L60" s="27"/>
    </row>
    <row r="61" spans="1:13" ht="27" customHeight="1" x14ac:dyDescent="0.4">
      <c r="A61" s="53">
        <v>1906</v>
      </c>
      <c r="B61" s="53" t="s">
        <v>25</v>
      </c>
      <c r="C61" s="54"/>
      <c r="D61" s="76">
        <v>2507167371</v>
      </c>
      <c r="E61" s="27"/>
      <c r="F61" s="27"/>
      <c r="G61" s="49"/>
      <c r="J61" s="62"/>
      <c r="L61" s="27"/>
    </row>
    <row r="62" spans="1:13" ht="27" customHeight="1" x14ac:dyDescent="0.4">
      <c r="A62" s="53">
        <v>1915</v>
      </c>
      <c r="B62" s="53" t="s">
        <v>60</v>
      </c>
      <c r="C62" s="54"/>
      <c r="D62" s="76">
        <v>0</v>
      </c>
      <c r="E62" s="27"/>
      <c r="F62" s="27"/>
      <c r="G62" s="57"/>
      <c r="H62" s="46">
        <v>29</v>
      </c>
      <c r="I62" s="46" t="s">
        <v>100</v>
      </c>
      <c r="J62" s="47"/>
      <c r="K62" s="51">
        <f>SUM(K64:K65)</f>
        <v>1414206113.1800001</v>
      </c>
      <c r="L62" s="27"/>
    </row>
    <row r="63" spans="1:13" ht="27" customHeight="1" x14ac:dyDescent="0.4">
      <c r="A63" s="53">
        <v>1908</v>
      </c>
      <c r="B63" s="53" t="s">
        <v>27</v>
      </c>
      <c r="C63" s="72"/>
      <c r="D63" s="76">
        <v>0</v>
      </c>
      <c r="E63" s="27"/>
      <c r="F63" s="27"/>
      <c r="G63" s="60"/>
      <c r="J63" s="62"/>
      <c r="L63" s="27"/>
    </row>
    <row r="64" spans="1:13" ht="27" customHeight="1" x14ac:dyDescent="0.4">
      <c r="A64" s="53">
        <v>1925</v>
      </c>
      <c r="B64" s="53" t="s">
        <v>61</v>
      </c>
      <c r="C64" s="54"/>
      <c r="D64" s="76">
        <v>0</v>
      </c>
      <c r="E64" s="27"/>
      <c r="F64" s="27"/>
      <c r="G64" s="56"/>
      <c r="H64" s="53">
        <v>2905</v>
      </c>
      <c r="I64" s="53" t="s">
        <v>101</v>
      </c>
      <c r="J64" s="54"/>
      <c r="K64" s="55">
        <v>0</v>
      </c>
      <c r="L64" s="27"/>
    </row>
    <row r="65" spans="1:12" ht="27" customHeight="1" x14ac:dyDescent="0.4">
      <c r="A65" s="53">
        <v>1926</v>
      </c>
      <c r="B65" s="53" t="s">
        <v>178</v>
      </c>
      <c r="C65" s="54"/>
      <c r="D65" s="76">
        <v>0</v>
      </c>
      <c r="E65" s="27"/>
      <c r="F65" s="27"/>
      <c r="G65" s="49"/>
      <c r="H65" s="53">
        <v>2910</v>
      </c>
      <c r="I65" s="53" t="s">
        <v>102</v>
      </c>
      <c r="J65" s="54"/>
      <c r="K65" s="55">
        <v>1414206113.1800001</v>
      </c>
      <c r="L65" s="27"/>
    </row>
    <row r="66" spans="1:12" ht="27" customHeight="1" x14ac:dyDescent="0.4">
      <c r="A66" s="53">
        <v>1906</v>
      </c>
      <c r="B66" s="53" t="s">
        <v>25</v>
      </c>
      <c r="C66" s="54"/>
      <c r="D66" s="76">
        <v>0</v>
      </c>
      <c r="E66" s="27"/>
      <c r="F66" s="27"/>
      <c r="G66" s="57"/>
      <c r="H66" s="53"/>
      <c r="I66" s="53"/>
      <c r="J66" s="54"/>
      <c r="K66" s="55"/>
      <c r="L66" s="27"/>
    </row>
    <row r="67" spans="1:12" ht="27" customHeight="1" x14ac:dyDescent="0.4">
      <c r="A67" s="53">
        <v>1908</v>
      </c>
      <c r="B67" s="53" t="s">
        <v>27</v>
      </c>
      <c r="C67" s="54"/>
      <c r="D67" s="76">
        <v>0</v>
      </c>
      <c r="E67" s="27"/>
      <c r="F67" s="27"/>
      <c r="G67" s="57"/>
      <c r="H67" s="77"/>
      <c r="I67" s="32" t="s">
        <v>180</v>
      </c>
      <c r="J67" s="78"/>
      <c r="K67" s="39">
        <f>+K70+K78+K88+K108+K113+K118+K127</f>
        <v>4819206869</v>
      </c>
      <c r="L67" s="27"/>
    </row>
    <row r="68" spans="1:12" ht="27" customHeight="1" x14ac:dyDescent="0.4">
      <c r="A68" s="53">
        <v>1970</v>
      </c>
      <c r="B68" s="53" t="s">
        <v>181</v>
      </c>
      <c r="C68" s="80"/>
      <c r="D68" s="76">
        <v>0</v>
      </c>
      <c r="E68" s="27"/>
      <c r="F68" s="27"/>
      <c r="G68" s="57"/>
      <c r="H68" s="19"/>
      <c r="I68" s="19"/>
      <c r="J68" s="66"/>
      <c r="K68" s="81"/>
      <c r="L68" s="27"/>
    </row>
    <row r="69" spans="1:12" ht="27" customHeight="1" x14ac:dyDescent="0.4">
      <c r="A69" s="79">
        <v>1975</v>
      </c>
      <c r="B69" s="79" t="s">
        <v>182</v>
      </c>
      <c r="C69" s="80"/>
      <c r="D69" s="76">
        <v>0</v>
      </c>
      <c r="E69" s="27"/>
      <c r="F69" s="27"/>
      <c r="G69" s="57"/>
      <c r="J69" s="62"/>
      <c r="L69" s="27"/>
    </row>
    <row r="70" spans="1:12" ht="27" customHeight="1" x14ac:dyDescent="0.4">
      <c r="A70" s="79">
        <v>1999</v>
      </c>
      <c r="B70" s="53" t="s">
        <v>64</v>
      </c>
      <c r="C70" s="54"/>
      <c r="D70" s="76">
        <v>0</v>
      </c>
      <c r="E70" s="27"/>
      <c r="F70" s="27"/>
      <c r="G70" s="57"/>
      <c r="H70" s="46">
        <v>22</v>
      </c>
      <c r="I70" s="46" t="s">
        <v>161</v>
      </c>
      <c r="J70" s="50"/>
      <c r="K70" s="51">
        <f>SUM(K72:K75)</f>
        <v>0</v>
      </c>
      <c r="L70" s="27"/>
    </row>
    <row r="71" spans="1:12" ht="27" customHeight="1" x14ac:dyDescent="0.4">
      <c r="A71" s="53"/>
      <c r="B71" s="53"/>
      <c r="C71" s="80"/>
      <c r="D71" s="76"/>
      <c r="E71" s="27"/>
      <c r="F71" s="27"/>
      <c r="G71" s="57"/>
      <c r="H71" s="53"/>
      <c r="I71" s="53"/>
      <c r="J71" s="54"/>
      <c r="K71" s="55"/>
      <c r="L71" s="27"/>
    </row>
    <row r="72" spans="1:12" ht="27" customHeight="1" x14ac:dyDescent="0.4">
      <c r="C72" s="67"/>
      <c r="E72" s="27"/>
      <c r="F72" s="27"/>
      <c r="G72" s="57"/>
      <c r="H72" s="53">
        <v>2203</v>
      </c>
      <c r="I72" s="53" t="s">
        <v>67</v>
      </c>
      <c r="J72" s="54"/>
      <c r="K72" s="55">
        <v>0</v>
      </c>
      <c r="L72" s="27"/>
    </row>
    <row r="73" spans="1:12" ht="27" customHeight="1" x14ac:dyDescent="0.4">
      <c r="A73" s="31"/>
      <c r="B73" s="32" t="s">
        <v>180</v>
      </c>
      <c r="C73" s="78"/>
      <c r="D73" s="37">
        <f>+D75+D88+D94+D114+D140+D152</f>
        <v>63442294158.090004</v>
      </c>
      <c r="E73" s="27"/>
      <c r="F73" s="27"/>
      <c r="G73" s="57"/>
      <c r="H73" s="53">
        <v>2223</v>
      </c>
      <c r="I73" s="53" t="s">
        <v>71</v>
      </c>
      <c r="J73" s="54"/>
      <c r="K73" s="55">
        <v>0</v>
      </c>
      <c r="L73" s="27"/>
    </row>
    <row r="74" spans="1:12" s="60" customFormat="1" ht="27" customHeight="1" x14ac:dyDescent="0.4">
      <c r="A74" s="41"/>
      <c r="B74" s="42"/>
      <c r="C74" s="82"/>
      <c r="D74" s="57"/>
      <c r="E74" s="27"/>
      <c r="F74" s="27"/>
      <c r="G74" s="57"/>
      <c r="H74" s="53"/>
      <c r="I74" s="53"/>
      <c r="J74" s="54"/>
      <c r="K74" s="55">
        <v>0</v>
      </c>
      <c r="L74" s="27"/>
    </row>
    <row r="75" spans="1:12" s="60" customFormat="1" ht="27" customHeight="1" x14ac:dyDescent="0.4">
      <c r="A75" s="46">
        <v>12</v>
      </c>
      <c r="B75" s="46" t="s">
        <v>163</v>
      </c>
      <c r="C75" s="50"/>
      <c r="D75" s="48">
        <f>SUM(D77:D85)</f>
        <v>0</v>
      </c>
      <c r="E75" s="27"/>
      <c r="F75" s="27"/>
      <c r="G75" s="57"/>
      <c r="H75" s="53"/>
      <c r="I75" s="53"/>
      <c r="J75" s="54"/>
      <c r="K75" s="55">
        <v>0</v>
      </c>
      <c r="L75" s="27"/>
    </row>
    <row r="76" spans="1:12" s="60" customFormat="1" ht="27" customHeight="1" x14ac:dyDescent="0.4">
      <c r="A76" s="46"/>
      <c r="B76" s="46"/>
      <c r="C76" s="50"/>
      <c r="D76" s="49"/>
      <c r="E76" s="27"/>
      <c r="F76" s="27"/>
      <c r="G76" s="57"/>
      <c r="H76" s="53"/>
      <c r="I76" s="53"/>
      <c r="J76" s="54"/>
      <c r="K76" s="55"/>
      <c r="L76" s="27"/>
    </row>
    <row r="77" spans="1:12" s="56" customFormat="1" ht="27" customHeight="1" x14ac:dyDescent="0.4">
      <c r="A77" s="53">
        <v>1201</v>
      </c>
      <c r="B77" s="53" t="s">
        <v>5</v>
      </c>
      <c r="C77" s="54"/>
      <c r="D77" s="57">
        <f>+'[1]CGN-2005-001A'!H37</f>
        <v>0</v>
      </c>
      <c r="E77" s="27"/>
      <c r="F77" s="27"/>
      <c r="G77" s="57"/>
      <c r="H77" s="53"/>
      <c r="I77" s="53"/>
      <c r="J77" s="54"/>
      <c r="K77" s="55"/>
      <c r="L77" s="27"/>
    </row>
    <row r="78" spans="1:12" ht="27" customHeight="1" x14ac:dyDescent="0.4">
      <c r="A78" s="53">
        <v>1202</v>
      </c>
      <c r="B78" s="53" t="s">
        <v>6</v>
      </c>
      <c r="C78" s="54"/>
      <c r="D78" s="57">
        <v>0</v>
      </c>
      <c r="E78" s="27"/>
      <c r="F78" s="27"/>
      <c r="G78" s="57"/>
      <c r="H78" s="46">
        <v>23</v>
      </c>
      <c r="I78" s="46" t="s">
        <v>164</v>
      </c>
      <c r="J78" s="50"/>
      <c r="K78" s="51">
        <f>SUM(K80:K85)</f>
        <v>0</v>
      </c>
      <c r="L78" s="27"/>
    </row>
    <row r="79" spans="1:12" ht="27" customHeight="1" x14ac:dyDescent="0.4">
      <c r="A79" s="53">
        <v>1203</v>
      </c>
      <c r="B79" s="53" t="s">
        <v>7</v>
      </c>
      <c r="C79" s="54"/>
      <c r="D79" s="57">
        <v>0</v>
      </c>
      <c r="E79" s="27"/>
      <c r="F79" s="27"/>
      <c r="G79" s="57"/>
      <c r="H79" s="53"/>
      <c r="I79" s="53"/>
      <c r="J79" s="54"/>
      <c r="K79" s="55"/>
      <c r="L79" s="27"/>
    </row>
    <row r="80" spans="1:12" ht="27" hidden="1" customHeight="1" x14ac:dyDescent="0.4">
      <c r="A80" s="53">
        <v>1204</v>
      </c>
      <c r="B80" s="53" t="s">
        <v>167</v>
      </c>
      <c r="C80" s="54"/>
      <c r="D80" s="57">
        <f>+'[1]CGN-2005-001A'!H70</f>
        <v>0</v>
      </c>
      <c r="E80" s="27"/>
      <c r="F80" s="27"/>
      <c r="G80" s="76"/>
      <c r="H80" s="53">
        <v>2306</v>
      </c>
      <c r="I80" s="53" t="s">
        <v>165</v>
      </c>
      <c r="J80" s="54"/>
      <c r="K80" s="55">
        <v>0</v>
      </c>
      <c r="L80" s="27"/>
    </row>
    <row r="81" spans="1:12" ht="27" hidden="1" customHeight="1" x14ac:dyDescent="0.4">
      <c r="A81" s="53">
        <v>1207</v>
      </c>
      <c r="B81" s="53" t="s">
        <v>8</v>
      </c>
      <c r="C81" s="54"/>
      <c r="D81" s="57">
        <f>+'[1]CGN-2005-001A'!H75</f>
        <v>0</v>
      </c>
      <c r="E81" s="27"/>
      <c r="F81" s="27"/>
      <c r="H81" s="53">
        <v>2307</v>
      </c>
      <c r="I81" s="53" t="s">
        <v>72</v>
      </c>
      <c r="J81" s="54"/>
      <c r="K81" s="55">
        <v>0</v>
      </c>
      <c r="L81" s="27"/>
    </row>
    <row r="82" spans="1:12" ht="27" hidden="1" customHeight="1" x14ac:dyDescent="0.4">
      <c r="A82" s="53">
        <v>1208</v>
      </c>
      <c r="B82" s="53" t="s">
        <v>9</v>
      </c>
      <c r="C82" s="54"/>
      <c r="D82" s="57">
        <f>+'[1]CGN-2005-001A'!H82</f>
        <v>0</v>
      </c>
      <c r="E82" s="27"/>
      <c r="F82" s="27"/>
      <c r="G82" s="38"/>
      <c r="H82" s="53">
        <v>2308</v>
      </c>
      <c r="I82" s="53" t="s">
        <v>166</v>
      </c>
      <c r="J82" s="54"/>
      <c r="K82" s="55">
        <v>0</v>
      </c>
      <c r="L82" s="27"/>
    </row>
    <row r="83" spans="1:12" ht="27" hidden="1" customHeight="1" x14ac:dyDescent="0.4">
      <c r="A83" s="53">
        <v>1216</v>
      </c>
      <c r="B83" s="53" t="s">
        <v>169</v>
      </c>
      <c r="C83" s="54"/>
      <c r="D83" s="57">
        <f>+'[1]CGN-2005-001A'!H88</f>
        <v>0</v>
      </c>
      <c r="E83" s="27"/>
      <c r="F83" s="27"/>
      <c r="G83" s="57"/>
      <c r="H83" s="53">
        <v>2309</v>
      </c>
      <c r="I83" s="53" t="s">
        <v>168</v>
      </c>
      <c r="J83" s="54"/>
      <c r="K83" s="55">
        <v>0</v>
      </c>
      <c r="L83" s="27"/>
    </row>
    <row r="84" spans="1:12" ht="27" hidden="1" customHeight="1" x14ac:dyDescent="0.4">
      <c r="A84" s="53">
        <v>1217</v>
      </c>
      <c r="B84" s="53" t="s">
        <v>10</v>
      </c>
      <c r="C84" s="54"/>
      <c r="D84" s="57">
        <f>+'[1]CGN-2005-001A'!H95</f>
        <v>0</v>
      </c>
      <c r="E84" s="27"/>
      <c r="F84" s="27"/>
      <c r="G84" s="49"/>
      <c r="H84" s="53">
        <v>2311</v>
      </c>
      <c r="I84" s="53" t="s">
        <v>73</v>
      </c>
      <c r="J84" s="54"/>
      <c r="K84" s="55">
        <v>0</v>
      </c>
      <c r="L84" s="27"/>
    </row>
    <row r="85" spans="1:12" s="60" customFormat="1" ht="27" hidden="1" customHeight="1" x14ac:dyDescent="0.4">
      <c r="A85" s="53">
        <v>1280</v>
      </c>
      <c r="B85" s="53" t="s">
        <v>183</v>
      </c>
      <c r="C85" s="54"/>
      <c r="D85" s="57">
        <f>+'[1]CGN-2005-001A'!H100</f>
        <v>0</v>
      </c>
      <c r="E85" s="27"/>
      <c r="F85" s="27"/>
      <c r="G85" s="49"/>
      <c r="H85" s="53">
        <v>2312</v>
      </c>
      <c r="I85" s="53" t="s">
        <v>74</v>
      </c>
      <c r="J85" s="54"/>
      <c r="K85" s="55">
        <v>0</v>
      </c>
      <c r="L85" s="27"/>
    </row>
    <row r="86" spans="1:12" s="60" customFormat="1" ht="27" hidden="1" customHeight="1" x14ac:dyDescent="0.4">
      <c r="A86" s="64"/>
      <c r="B86" s="65"/>
      <c r="C86" s="67"/>
      <c r="D86" s="63"/>
      <c r="E86" s="27"/>
      <c r="F86" s="27"/>
      <c r="G86" s="57"/>
      <c r="H86" s="53"/>
      <c r="I86" s="53"/>
      <c r="J86" s="54"/>
      <c r="K86" s="55"/>
      <c r="L86" s="27"/>
    </row>
    <row r="87" spans="1:12" s="60" customFormat="1" ht="27" customHeight="1" x14ac:dyDescent="0.4">
      <c r="A87" s="64"/>
      <c r="B87" s="65"/>
      <c r="C87" s="67"/>
      <c r="D87" s="63"/>
      <c r="E87" s="27"/>
      <c r="F87" s="27"/>
      <c r="G87" s="57"/>
      <c r="H87" s="53"/>
      <c r="I87" s="53"/>
      <c r="J87" s="54"/>
      <c r="K87" s="55"/>
      <c r="L87" s="27"/>
    </row>
    <row r="88" spans="1:12" s="60" customFormat="1" ht="27" customHeight="1" x14ac:dyDescent="0.4">
      <c r="A88" s="46">
        <v>13</v>
      </c>
      <c r="B88" s="46" t="s">
        <v>170</v>
      </c>
      <c r="C88" s="50"/>
      <c r="D88" s="48">
        <f>SUM(D90:D91)</f>
        <v>-2</v>
      </c>
      <c r="E88" s="27"/>
      <c r="F88" s="27"/>
      <c r="G88" s="57"/>
      <c r="H88" s="61">
        <v>24</v>
      </c>
      <c r="I88" s="61" t="s">
        <v>75</v>
      </c>
      <c r="J88" s="47"/>
      <c r="K88" s="51">
        <f>SUM(K90:K105)</f>
        <v>0</v>
      </c>
      <c r="L88" s="27"/>
    </row>
    <row r="89" spans="1:12" ht="27" customHeight="1" x14ac:dyDescent="0.4">
      <c r="A89" s="46"/>
      <c r="B89" s="46"/>
      <c r="C89" s="50"/>
      <c r="D89" s="49"/>
      <c r="E89" s="27"/>
      <c r="F89" s="27"/>
      <c r="G89" s="57"/>
      <c r="J89" s="62"/>
      <c r="L89" s="27"/>
    </row>
    <row r="90" spans="1:12" ht="27" customHeight="1" x14ac:dyDescent="0.4">
      <c r="A90" s="53">
        <v>1385</v>
      </c>
      <c r="B90" s="53" t="s">
        <v>18</v>
      </c>
      <c r="C90" s="54"/>
      <c r="D90" s="57">
        <v>38151165</v>
      </c>
      <c r="E90" s="27"/>
      <c r="F90" s="27"/>
      <c r="G90" s="57"/>
      <c r="H90" s="53">
        <v>2401</v>
      </c>
      <c r="I90" s="53" t="s">
        <v>76</v>
      </c>
      <c r="J90" s="54"/>
      <c r="K90" s="55">
        <v>0</v>
      </c>
      <c r="L90" s="27"/>
    </row>
    <row r="91" spans="1:12" ht="27" customHeight="1" x14ac:dyDescent="0.4">
      <c r="A91" s="53">
        <v>1386</v>
      </c>
      <c r="B91" s="53" t="s">
        <v>19</v>
      </c>
      <c r="C91" s="54"/>
      <c r="D91" s="57">
        <v>-38151167</v>
      </c>
      <c r="E91" s="27"/>
      <c r="F91" s="27"/>
      <c r="G91" s="57"/>
      <c r="H91" s="53">
        <v>2403</v>
      </c>
      <c r="I91" s="53" t="s">
        <v>77</v>
      </c>
      <c r="J91" s="54"/>
      <c r="K91" s="55">
        <v>0</v>
      </c>
      <c r="L91" s="27"/>
    </row>
    <row r="92" spans="1:12" ht="27" customHeight="1" x14ac:dyDescent="0.4">
      <c r="C92" s="67"/>
      <c r="E92" s="27"/>
      <c r="F92" s="27"/>
      <c r="G92" s="57"/>
      <c r="H92" s="53">
        <v>2406</v>
      </c>
      <c r="I92" s="53" t="s">
        <v>171</v>
      </c>
      <c r="J92" s="54"/>
      <c r="K92" s="55">
        <v>0</v>
      </c>
      <c r="L92" s="27"/>
    </row>
    <row r="93" spans="1:12" ht="27" customHeight="1" x14ac:dyDescent="0.4">
      <c r="C93" s="67"/>
      <c r="E93" s="27"/>
      <c r="F93" s="27"/>
      <c r="G93" s="57"/>
      <c r="H93" s="53">
        <v>2422</v>
      </c>
      <c r="I93" s="53" t="s">
        <v>78</v>
      </c>
      <c r="J93" s="54"/>
      <c r="K93" s="55">
        <v>0</v>
      </c>
      <c r="L93" s="27"/>
    </row>
    <row r="94" spans="1:12" ht="27" customHeight="1" x14ac:dyDescent="0.4">
      <c r="A94" s="46">
        <v>14</v>
      </c>
      <c r="B94" s="46" t="s">
        <v>172</v>
      </c>
      <c r="C94" s="50"/>
      <c r="D94" s="48">
        <f>SUM(D96:D112)</f>
        <v>0</v>
      </c>
      <c r="E94" s="27"/>
      <c r="F94" s="27"/>
      <c r="G94" s="57"/>
      <c r="H94" s="53">
        <v>2401</v>
      </c>
      <c r="I94" s="53" t="s">
        <v>76</v>
      </c>
      <c r="J94" s="54"/>
      <c r="K94" s="55">
        <v>0</v>
      </c>
      <c r="L94" s="27"/>
    </row>
    <row r="95" spans="1:12" ht="27" customHeight="1" x14ac:dyDescent="0.4">
      <c r="A95" s="46"/>
      <c r="B95" s="46"/>
      <c r="C95" s="50"/>
      <c r="D95" s="49"/>
      <c r="E95" s="27"/>
      <c r="F95" s="27"/>
      <c r="G95" s="57"/>
      <c r="H95" s="53">
        <v>2424</v>
      </c>
      <c r="I95" s="53" t="s">
        <v>80</v>
      </c>
      <c r="J95" s="54"/>
      <c r="K95" s="55">
        <v>0</v>
      </c>
      <c r="L95" s="27"/>
    </row>
    <row r="96" spans="1:12" ht="27" hidden="1" customHeight="1" x14ac:dyDescent="0.4">
      <c r="A96" s="53">
        <v>1401</v>
      </c>
      <c r="B96" s="53" t="s">
        <v>21</v>
      </c>
      <c r="C96" s="54"/>
      <c r="D96" s="57">
        <v>0</v>
      </c>
      <c r="E96" s="27"/>
      <c r="F96" s="27"/>
      <c r="G96" s="57"/>
      <c r="H96" s="53">
        <v>2406</v>
      </c>
      <c r="I96" s="53" t="s">
        <v>171</v>
      </c>
      <c r="J96" s="54"/>
      <c r="K96" s="55">
        <v>0</v>
      </c>
      <c r="L96" s="27"/>
    </row>
    <row r="97" spans="1:12" ht="27" hidden="1" customHeight="1" x14ac:dyDescent="0.4">
      <c r="A97" s="53">
        <v>1402</v>
      </c>
      <c r="B97" s="53" t="s">
        <v>13</v>
      </c>
      <c r="C97" s="54"/>
      <c r="D97" s="57">
        <v>0</v>
      </c>
      <c r="E97" s="27"/>
      <c r="F97" s="27"/>
      <c r="H97" s="53">
        <v>2422</v>
      </c>
      <c r="I97" s="53" t="s">
        <v>78</v>
      </c>
      <c r="J97" s="54"/>
      <c r="K97" s="55">
        <v>0</v>
      </c>
      <c r="L97" s="27"/>
    </row>
    <row r="98" spans="1:12" ht="27" hidden="1" customHeight="1" x14ac:dyDescent="0.4">
      <c r="A98" s="53">
        <v>1406</v>
      </c>
      <c r="B98" s="53" t="s">
        <v>14</v>
      </c>
      <c r="C98" s="54"/>
      <c r="D98" s="57">
        <v>0</v>
      </c>
      <c r="E98" s="27"/>
      <c r="F98" s="27"/>
      <c r="H98" s="53">
        <v>2423</v>
      </c>
      <c r="I98" s="53" t="s">
        <v>79</v>
      </c>
      <c r="J98" s="54"/>
      <c r="K98" s="55">
        <v>0</v>
      </c>
      <c r="L98" s="27"/>
    </row>
    <row r="99" spans="1:12" ht="27" hidden="1" customHeight="1" x14ac:dyDescent="0.4">
      <c r="A99" s="53">
        <v>1407</v>
      </c>
      <c r="B99" s="53" t="s">
        <v>15</v>
      </c>
      <c r="C99" s="54"/>
      <c r="D99" s="57">
        <v>0</v>
      </c>
      <c r="E99" s="27"/>
      <c r="F99" s="27"/>
      <c r="G99" s="49"/>
      <c r="H99" s="53">
        <v>2424</v>
      </c>
      <c r="I99" s="53" t="s">
        <v>80</v>
      </c>
      <c r="J99" s="54"/>
      <c r="K99" s="55">
        <v>0</v>
      </c>
      <c r="L99" s="27"/>
    </row>
    <row r="100" spans="1:12" ht="27" hidden="1" customHeight="1" x14ac:dyDescent="0.4">
      <c r="A100" s="53">
        <v>1408</v>
      </c>
      <c r="B100" s="53" t="s">
        <v>173</v>
      </c>
      <c r="C100" s="54"/>
      <c r="D100" s="57">
        <v>0</v>
      </c>
      <c r="E100" s="27"/>
      <c r="F100" s="27"/>
      <c r="G100" s="49"/>
      <c r="H100" s="53">
        <v>2450</v>
      </c>
      <c r="I100" s="53" t="s">
        <v>84</v>
      </c>
      <c r="J100" s="54"/>
      <c r="K100" s="55">
        <v>0</v>
      </c>
      <c r="L100" s="27"/>
    </row>
    <row r="101" spans="1:12" ht="27" hidden="1" customHeight="1" x14ac:dyDescent="0.4">
      <c r="A101" s="53">
        <v>1409</v>
      </c>
      <c r="B101" s="53" t="s">
        <v>22</v>
      </c>
      <c r="C101" s="54"/>
      <c r="D101" s="57">
        <v>0</v>
      </c>
      <c r="E101" s="27"/>
      <c r="F101" s="27"/>
      <c r="G101" s="57"/>
      <c r="H101" s="53">
        <v>2453</v>
      </c>
      <c r="I101" s="53" t="s">
        <v>85</v>
      </c>
      <c r="J101" s="54"/>
      <c r="K101" s="55">
        <v>0</v>
      </c>
      <c r="L101" s="27"/>
    </row>
    <row r="102" spans="1:12" ht="27" hidden="1" customHeight="1" x14ac:dyDescent="0.4">
      <c r="A102" s="53">
        <v>1413</v>
      </c>
      <c r="B102" s="53" t="s">
        <v>16</v>
      </c>
      <c r="C102" s="54"/>
      <c r="D102" s="57">
        <v>0</v>
      </c>
      <c r="E102" s="27"/>
      <c r="F102" s="27"/>
      <c r="G102" s="57"/>
      <c r="H102" s="53">
        <v>2455</v>
      </c>
      <c r="I102" s="53" t="s">
        <v>86</v>
      </c>
      <c r="J102" s="54"/>
      <c r="K102" s="55">
        <v>0</v>
      </c>
      <c r="L102" s="27"/>
    </row>
    <row r="103" spans="1:12" ht="27" hidden="1" customHeight="1" x14ac:dyDescent="0.4">
      <c r="A103" s="53">
        <v>1415</v>
      </c>
      <c r="B103" s="53" t="s">
        <v>174</v>
      </c>
      <c r="C103" s="54"/>
      <c r="D103" s="57">
        <v>0</v>
      </c>
      <c r="E103" s="27"/>
      <c r="F103" s="27"/>
      <c r="H103" s="53">
        <v>2460</v>
      </c>
      <c r="I103" s="53" t="s">
        <v>87</v>
      </c>
      <c r="J103" s="54"/>
      <c r="K103" s="55">
        <v>0</v>
      </c>
      <c r="L103" s="27"/>
    </row>
    <row r="104" spans="1:12" ht="27" hidden="1" customHeight="1" x14ac:dyDescent="0.4">
      <c r="A104" s="53">
        <v>1416</v>
      </c>
      <c r="B104" s="53" t="s">
        <v>24</v>
      </c>
      <c r="C104" s="54"/>
      <c r="D104" s="57">
        <f>+'[1]CGN-2005-001A'!H261</f>
        <v>0</v>
      </c>
      <c r="E104" s="27"/>
      <c r="F104" s="27"/>
      <c r="H104" s="53">
        <v>2480</v>
      </c>
      <c r="I104" s="53" t="s">
        <v>88</v>
      </c>
      <c r="J104" s="54"/>
      <c r="K104" s="55">
        <v>0</v>
      </c>
      <c r="L104" s="27"/>
    </row>
    <row r="105" spans="1:12" ht="27" hidden="1" customHeight="1" x14ac:dyDescent="0.4">
      <c r="A105" s="53">
        <v>1420</v>
      </c>
      <c r="B105" s="53" t="s">
        <v>25</v>
      </c>
      <c r="C105" s="54"/>
      <c r="D105" s="57">
        <f>+'[1]CGN-2005-001A'!H270</f>
        <v>0</v>
      </c>
      <c r="E105" s="27"/>
      <c r="F105" s="27"/>
      <c r="G105" s="49"/>
      <c r="H105" s="53">
        <v>2490</v>
      </c>
      <c r="I105" s="53" t="s">
        <v>89</v>
      </c>
      <c r="J105" s="54"/>
      <c r="K105" s="55">
        <v>0</v>
      </c>
      <c r="L105" s="27"/>
    </row>
    <row r="106" spans="1:12" s="83" customFormat="1" ht="27" hidden="1" customHeight="1" x14ac:dyDescent="0.4">
      <c r="A106" s="53">
        <v>1422</v>
      </c>
      <c r="B106" s="53" t="s">
        <v>26</v>
      </c>
      <c r="C106" s="54"/>
      <c r="D106" s="57">
        <f>+'[1]CGN-2005-001A'!H277</f>
        <v>0</v>
      </c>
      <c r="E106" s="27"/>
      <c r="F106" s="27"/>
      <c r="G106" s="49"/>
      <c r="H106" s="53"/>
      <c r="I106" s="53"/>
      <c r="J106" s="54"/>
      <c r="K106" s="55"/>
      <c r="L106" s="27"/>
    </row>
    <row r="107" spans="1:12" ht="27" hidden="1" customHeight="1" x14ac:dyDescent="0.4">
      <c r="A107" s="53">
        <v>1424</v>
      </c>
      <c r="B107" s="53" t="s">
        <v>27</v>
      </c>
      <c r="C107" s="54"/>
      <c r="D107" s="57">
        <v>0</v>
      </c>
      <c r="E107" s="27"/>
      <c r="F107" s="27"/>
      <c r="G107" s="57"/>
      <c r="H107" s="84"/>
      <c r="I107" s="84"/>
      <c r="J107" s="85"/>
      <c r="K107" s="84"/>
      <c r="L107" s="27"/>
    </row>
    <row r="108" spans="1:12" ht="27" customHeight="1" x14ac:dyDescent="0.4">
      <c r="A108" s="53">
        <v>1425</v>
      </c>
      <c r="B108" s="53" t="s">
        <v>28</v>
      </c>
      <c r="C108" s="54"/>
      <c r="D108" s="57">
        <v>0</v>
      </c>
      <c r="E108" s="27"/>
      <c r="F108" s="27"/>
      <c r="G108" s="57"/>
      <c r="H108" s="46">
        <v>25</v>
      </c>
      <c r="I108" s="46" t="s">
        <v>90</v>
      </c>
      <c r="J108" s="47"/>
      <c r="K108" s="51">
        <f>SUM(K110:K110)</f>
        <v>4819206869</v>
      </c>
      <c r="L108" s="27"/>
    </row>
    <row r="109" spans="1:12" ht="27" customHeight="1" x14ac:dyDescent="0.4">
      <c r="A109" s="53">
        <v>1470</v>
      </c>
      <c r="B109" s="53" t="s">
        <v>30</v>
      </c>
      <c r="C109" s="54"/>
      <c r="D109" s="57">
        <v>0</v>
      </c>
      <c r="E109" s="27"/>
      <c r="F109" s="27"/>
      <c r="G109" s="57"/>
      <c r="H109" s="59"/>
      <c r="I109" s="59"/>
      <c r="J109" s="68"/>
      <c r="K109" s="59"/>
      <c r="L109" s="27"/>
    </row>
    <row r="110" spans="1:12" ht="27" customHeight="1" x14ac:dyDescent="0.4">
      <c r="A110" s="53">
        <v>1475</v>
      </c>
      <c r="B110" s="53" t="s">
        <v>31</v>
      </c>
      <c r="C110" s="54"/>
      <c r="D110" s="57">
        <v>0</v>
      </c>
      <c r="E110" s="27"/>
      <c r="F110" s="27"/>
      <c r="G110" s="57"/>
      <c r="H110" s="53">
        <v>2512</v>
      </c>
      <c r="I110" s="53" t="s">
        <v>92</v>
      </c>
      <c r="J110" s="54"/>
      <c r="K110" s="55">
        <v>4819206869</v>
      </c>
      <c r="L110" s="27"/>
    </row>
    <row r="111" spans="1:12" ht="27" customHeight="1" x14ac:dyDescent="0.4">
      <c r="A111" s="53">
        <v>1476</v>
      </c>
      <c r="B111" s="53" t="s">
        <v>176</v>
      </c>
      <c r="C111" s="54"/>
      <c r="D111" s="57">
        <v>0</v>
      </c>
      <c r="E111" s="27"/>
      <c r="F111" s="27"/>
      <c r="G111" s="57"/>
      <c r="H111" s="53"/>
      <c r="I111" s="53"/>
      <c r="J111" s="54"/>
      <c r="K111" s="55"/>
      <c r="L111" s="27"/>
    </row>
    <row r="112" spans="1:12" ht="27" customHeight="1" x14ac:dyDescent="0.4">
      <c r="A112" s="53">
        <v>1480</v>
      </c>
      <c r="B112" s="53" t="s">
        <v>177</v>
      </c>
      <c r="C112" s="54"/>
      <c r="D112" s="57">
        <v>0</v>
      </c>
      <c r="E112" s="27"/>
      <c r="F112" s="27"/>
      <c r="G112" s="57"/>
      <c r="H112" s="19"/>
      <c r="I112" s="19"/>
      <c r="J112" s="66"/>
      <c r="K112" s="69"/>
      <c r="L112" s="27"/>
    </row>
    <row r="113" spans="1:12" ht="27" customHeight="1" x14ac:dyDescent="0.4">
      <c r="A113" s="86"/>
      <c r="B113" s="86"/>
      <c r="C113" s="87"/>
      <c r="D113" s="86"/>
      <c r="E113" s="27"/>
      <c r="F113" s="27"/>
      <c r="G113" s="57"/>
      <c r="H113" s="46">
        <v>26</v>
      </c>
      <c r="I113" s="46" t="s">
        <v>93</v>
      </c>
      <c r="J113" s="47"/>
      <c r="K113" s="51">
        <f>+K115</f>
        <v>0</v>
      </c>
      <c r="L113" s="27"/>
    </row>
    <row r="114" spans="1:12" ht="27" customHeight="1" x14ac:dyDescent="0.4">
      <c r="A114" s="46">
        <v>16</v>
      </c>
      <c r="B114" s="46" t="s">
        <v>35</v>
      </c>
      <c r="C114" s="50"/>
      <c r="D114" s="48">
        <f>SUM(D116:D135)</f>
        <v>62615849692.880005</v>
      </c>
      <c r="E114" s="27"/>
      <c r="F114" s="27"/>
      <c r="G114" s="57"/>
      <c r="J114" s="62"/>
      <c r="L114" s="27"/>
    </row>
    <row r="115" spans="1:12" ht="27" customHeight="1" x14ac:dyDescent="0.4">
      <c r="A115" s="46"/>
      <c r="B115" s="46"/>
      <c r="C115" s="50"/>
      <c r="D115" s="49"/>
      <c r="E115" s="27"/>
      <c r="F115" s="27"/>
      <c r="G115" s="57"/>
      <c r="H115" s="53">
        <v>2601</v>
      </c>
      <c r="I115" s="53" t="s">
        <v>11</v>
      </c>
      <c r="J115" s="54"/>
      <c r="K115" s="55">
        <v>0</v>
      </c>
      <c r="L115" s="27"/>
    </row>
    <row r="116" spans="1:12" ht="27" customHeight="1" x14ac:dyDescent="0.4">
      <c r="A116" s="53">
        <v>1605</v>
      </c>
      <c r="B116" s="53" t="s">
        <v>36</v>
      </c>
      <c r="C116" s="54"/>
      <c r="D116" s="57">
        <v>0</v>
      </c>
      <c r="E116" s="27"/>
      <c r="F116" s="27"/>
      <c r="G116" s="57"/>
      <c r="H116" s="88"/>
      <c r="I116" s="88"/>
      <c r="J116" s="89"/>
      <c r="K116" s="88"/>
      <c r="L116" s="27"/>
    </row>
    <row r="117" spans="1:12" ht="27" customHeight="1" x14ac:dyDescent="0.4">
      <c r="A117" s="53">
        <v>1610</v>
      </c>
      <c r="B117" s="53" t="s">
        <v>184</v>
      </c>
      <c r="C117" s="54"/>
      <c r="D117" s="57">
        <v>108207568</v>
      </c>
      <c r="E117" s="27"/>
      <c r="F117" s="27"/>
      <c r="G117" s="57"/>
      <c r="H117" s="88"/>
      <c r="I117" s="88"/>
      <c r="J117" s="89"/>
      <c r="K117" s="88"/>
      <c r="L117" s="27"/>
    </row>
    <row r="118" spans="1:12" ht="27" customHeight="1" x14ac:dyDescent="0.4">
      <c r="A118" s="53">
        <v>1615</v>
      </c>
      <c r="B118" s="53" t="s">
        <v>37</v>
      </c>
      <c r="C118" s="54"/>
      <c r="D118" s="57">
        <v>153955211</v>
      </c>
      <c r="E118" s="27"/>
      <c r="F118" s="27"/>
      <c r="G118" s="57"/>
      <c r="H118" s="46">
        <v>27</v>
      </c>
      <c r="I118" s="46" t="s">
        <v>95</v>
      </c>
      <c r="J118" s="47"/>
      <c r="K118" s="51">
        <f>SUM(K120:K124)</f>
        <v>0</v>
      </c>
      <c r="L118" s="27"/>
    </row>
    <row r="119" spans="1:12" ht="27" customHeight="1" x14ac:dyDescent="0.4">
      <c r="A119" s="53">
        <v>1620</v>
      </c>
      <c r="B119" s="53" t="s">
        <v>38</v>
      </c>
      <c r="C119" s="54"/>
      <c r="D119" s="57">
        <v>0</v>
      </c>
      <c r="E119" s="27"/>
      <c r="F119" s="27"/>
      <c r="G119" s="57"/>
      <c r="J119" s="62"/>
      <c r="L119" s="27"/>
    </row>
    <row r="120" spans="1:12" ht="27" customHeight="1" x14ac:dyDescent="0.4">
      <c r="A120" s="53">
        <v>1625</v>
      </c>
      <c r="B120" s="53" t="s">
        <v>39</v>
      </c>
      <c r="C120" s="54"/>
      <c r="D120" s="57">
        <v>0</v>
      </c>
      <c r="E120" s="27"/>
      <c r="F120" s="27"/>
      <c r="G120" s="57"/>
      <c r="H120" s="53">
        <v>2701</v>
      </c>
      <c r="I120" s="53" t="s">
        <v>96</v>
      </c>
      <c r="J120" s="54"/>
      <c r="K120" s="55">
        <v>0</v>
      </c>
      <c r="L120" s="27"/>
    </row>
    <row r="121" spans="1:12" ht="27" customHeight="1" x14ac:dyDescent="0.4">
      <c r="A121" s="53">
        <v>1635</v>
      </c>
      <c r="B121" s="53" t="s">
        <v>40</v>
      </c>
      <c r="C121" s="54"/>
      <c r="D121" s="57">
        <v>404005820</v>
      </c>
      <c r="E121" s="27"/>
      <c r="F121" s="27"/>
      <c r="G121" s="57"/>
      <c r="H121" s="53">
        <v>2707</v>
      </c>
      <c r="I121" s="53" t="s">
        <v>98</v>
      </c>
      <c r="J121" s="54"/>
      <c r="K121" s="55">
        <v>0</v>
      </c>
      <c r="L121" s="27"/>
    </row>
    <row r="122" spans="1:12" ht="27" customHeight="1" x14ac:dyDescent="0.4">
      <c r="A122" s="53">
        <v>1636</v>
      </c>
      <c r="B122" s="53" t="s">
        <v>41</v>
      </c>
      <c r="C122" s="54"/>
      <c r="D122" s="57">
        <v>0</v>
      </c>
      <c r="E122" s="27"/>
      <c r="F122" s="27"/>
      <c r="G122" s="57"/>
      <c r="H122" s="53">
        <v>2722</v>
      </c>
      <c r="I122" s="53" t="s">
        <v>238</v>
      </c>
      <c r="J122" s="54"/>
      <c r="K122" s="55">
        <v>0</v>
      </c>
      <c r="L122" s="27"/>
    </row>
    <row r="123" spans="1:12" ht="27" customHeight="1" x14ac:dyDescent="0.4">
      <c r="A123" s="53">
        <v>1637</v>
      </c>
      <c r="B123" s="53" t="s">
        <v>42</v>
      </c>
      <c r="C123" s="54"/>
      <c r="D123" s="57">
        <v>36252284.770000003</v>
      </c>
      <c r="E123" s="27"/>
      <c r="F123" s="27"/>
      <c r="G123" s="57"/>
      <c r="H123" s="53"/>
      <c r="I123" s="53"/>
      <c r="J123" s="54"/>
      <c r="K123" s="55">
        <v>0</v>
      </c>
      <c r="L123" s="27"/>
    </row>
    <row r="124" spans="1:12" ht="27" customHeight="1" x14ac:dyDescent="0.4">
      <c r="A124" s="53">
        <v>1640</v>
      </c>
      <c r="B124" s="53" t="s">
        <v>43</v>
      </c>
      <c r="C124" s="54"/>
      <c r="D124" s="57">
        <v>0</v>
      </c>
      <c r="E124" s="27"/>
      <c r="F124" s="27"/>
      <c r="G124" s="57"/>
      <c r="H124" s="53">
        <v>2790</v>
      </c>
      <c r="I124" s="53" t="s">
        <v>99</v>
      </c>
      <c r="J124" s="54"/>
      <c r="K124" s="55">
        <v>0</v>
      </c>
      <c r="L124" s="27"/>
    </row>
    <row r="125" spans="1:12" ht="27" customHeight="1" x14ac:dyDescent="0.4">
      <c r="A125" s="53">
        <v>1645</v>
      </c>
      <c r="B125" s="53" t="s">
        <v>44</v>
      </c>
      <c r="C125" s="54"/>
      <c r="D125" s="57"/>
      <c r="E125" s="27"/>
      <c r="F125" s="27"/>
      <c r="G125" s="57"/>
      <c r="J125" s="62"/>
      <c r="L125" s="27"/>
    </row>
    <row r="126" spans="1:12" ht="27" customHeight="1" x14ac:dyDescent="0.4">
      <c r="A126" s="53">
        <v>1650</v>
      </c>
      <c r="B126" s="53" t="s">
        <v>45</v>
      </c>
      <c r="C126" s="54"/>
      <c r="D126" s="57"/>
      <c r="E126" s="27"/>
      <c r="F126" s="27"/>
      <c r="G126" s="57"/>
      <c r="J126" s="62"/>
      <c r="L126" s="27"/>
    </row>
    <row r="127" spans="1:12" ht="27" customHeight="1" x14ac:dyDescent="0.4">
      <c r="A127" s="53">
        <v>1655</v>
      </c>
      <c r="B127" s="53" t="s">
        <v>46</v>
      </c>
      <c r="C127" s="54"/>
      <c r="D127" s="57">
        <v>15836137084</v>
      </c>
      <c r="E127" s="27"/>
      <c r="F127" s="27"/>
      <c r="G127" s="57"/>
      <c r="H127" s="46">
        <v>29</v>
      </c>
      <c r="I127" s="46" t="s">
        <v>100</v>
      </c>
      <c r="J127" s="47"/>
      <c r="K127" s="51">
        <f>SUM(K129:K132)</f>
        <v>0</v>
      </c>
      <c r="L127" s="27"/>
    </row>
    <row r="128" spans="1:12" ht="27" customHeight="1" x14ac:dyDescent="0.4">
      <c r="A128" s="53">
        <v>1660</v>
      </c>
      <c r="B128" s="53" t="s">
        <v>47</v>
      </c>
      <c r="C128" s="54"/>
      <c r="D128" s="57">
        <v>139668674</v>
      </c>
      <c r="E128" s="27"/>
      <c r="F128" s="27"/>
      <c r="G128" s="57"/>
      <c r="J128" s="62"/>
      <c r="L128" s="27"/>
    </row>
    <row r="129" spans="1:12" ht="27" customHeight="1" x14ac:dyDescent="0.4">
      <c r="A129" s="53">
        <v>1665</v>
      </c>
      <c r="B129" s="53" t="s">
        <v>48</v>
      </c>
      <c r="C129" s="54"/>
      <c r="D129" s="57">
        <v>2220637484.48</v>
      </c>
      <c r="E129" s="27"/>
      <c r="F129" s="27"/>
      <c r="G129" s="86"/>
      <c r="H129" s="53">
        <v>2901</v>
      </c>
      <c r="I129" s="53" t="s">
        <v>84</v>
      </c>
      <c r="J129" s="54"/>
      <c r="K129" s="55">
        <v>0</v>
      </c>
      <c r="L129" s="27"/>
    </row>
    <row r="130" spans="1:12" ht="27" customHeight="1" x14ac:dyDescent="0.4">
      <c r="A130" s="53">
        <v>1670</v>
      </c>
      <c r="B130" s="53" t="s">
        <v>49</v>
      </c>
      <c r="C130" s="54"/>
      <c r="D130" s="57">
        <v>9436826916</v>
      </c>
      <c r="E130" s="27"/>
      <c r="F130" s="27"/>
      <c r="G130" s="49"/>
      <c r="H130" s="53">
        <v>2910</v>
      </c>
      <c r="I130" s="53" t="s">
        <v>102</v>
      </c>
      <c r="J130" s="54"/>
      <c r="K130" s="55">
        <v>0</v>
      </c>
      <c r="L130" s="27"/>
    </row>
    <row r="131" spans="1:12" ht="27" customHeight="1" x14ac:dyDescent="0.4">
      <c r="A131" s="53">
        <v>1675</v>
      </c>
      <c r="B131" s="53" t="s">
        <v>50</v>
      </c>
      <c r="C131" s="54"/>
      <c r="D131" s="57">
        <v>51071676268</v>
      </c>
      <c r="E131" s="27"/>
      <c r="F131" s="27"/>
      <c r="G131" s="49"/>
      <c r="H131" s="53"/>
      <c r="I131" s="53"/>
      <c r="J131" s="54"/>
      <c r="K131" s="55">
        <v>0</v>
      </c>
      <c r="L131" s="27"/>
    </row>
    <row r="132" spans="1:12" ht="27" customHeight="1" x14ac:dyDescent="0.4">
      <c r="A132" s="53">
        <v>1680</v>
      </c>
      <c r="B132" s="53" t="s">
        <v>51</v>
      </c>
      <c r="C132" s="54"/>
      <c r="D132" s="57">
        <v>849541959</v>
      </c>
      <c r="E132" s="27"/>
      <c r="F132" s="27"/>
      <c r="G132" s="57"/>
      <c r="H132" s="53">
        <v>2917</v>
      </c>
      <c r="I132" s="53" t="s">
        <v>179</v>
      </c>
      <c r="J132" s="54"/>
      <c r="K132" s="55">
        <v>0</v>
      </c>
      <c r="L132" s="27"/>
    </row>
    <row r="133" spans="1:12" ht="27" customHeight="1" x14ac:dyDescent="0.4">
      <c r="A133" s="53">
        <v>1681</v>
      </c>
      <c r="B133" s="53" t="s">
        <v>52</v>
      </c>
      <c r="C133" s="54"/>
      <c r="D133" s="57">
        <v>0</v>
      </c>
      <c r="E133" s="27"/>
      <c r="F133" s="27"/>
      <c r="G133" s="57"/>
      <c r="H133" s="88"/>
      <c r="I133" s="88"/>
      <c r="J133" s="89"/>
      <c r="K133" s="88"/>
      <c r="L133" s="27"/>
    </row>
    <row r="134" spans="1:12" ht="27" customHeight="1" x14ac:dyDescent="0.4">
      <c r="A134" s="53">
        <v>1685</v>
      </c>
      <c r="B134" s="53" t="s">
        <v>235</v>
      </c>
      <c r="C134" s="54"/>
      <c r="D134" s="57">
        <v>-17641059576.369999</v>
      </c>
      <c r="E134" s="27"/>
      <c r="F134" s="27"/>
      <c r="G134" s="57"/>
      <c r="H134" s="88"/>
      <c r="I134" s="88"/>
      <c r="J134" s="89"/>
      <c r="K134" s="88"/>
      <c r="L134" s="27"/>
    </row>
    <row r="135" spans="1:12" ht="27" customHeight="1" thickBot="1" x14ac:dyDescent="0.45">
      <c r="A135" s="53">
        <v>1695</v>
      </c>
      <c r="B135" s="53" t="s">
        <v>236</v>
      </c>
      <c r="C135" s="54"/>
      <c r="D135" s="57">
        <v>0</v>
      </c>
      <c r="E135" s="27"/>
      <c r="F135" s="27"/>
      <c r="G135" s="57"/>
      <c r="H135" s="90"/>
      <c r="I135" s="91" t="s">
        <v>185</v>
      </c>
      <c r="J135" s="92"/>
      <c r="K135" s="93">
        <f>+K12+K67</f>
        <v>17430873657.010002</v>
      </c>
      <c r="L135" s="27"/>
    </row>
    <row r="136" spans="1:12" ht="27" customHeight="1" thickTop="1" x14ac:dyDescent="0.4">
      <c r="E136" s="27"/>
      <c r="F136" s="27"/>
      <c r="G136" s="57"/>
      <c r="H136" s="88"/>
      <c r="I136" s="88"/>
      <c r="J136" s="89"/>
      <c r="K136" s="88"/>
      <c r="L136" s="27"/>
    </row>
    <row r="137" spans="1:12" ht="27" customHeight="1" x14ac:dyDescent="0.4">
      <c r="E137" s="27"/>
      <c r="F137" s="27"/>
      <c r="G137" s="57"/>
      <c r="H137" s="88"/>
      <c r="I137" s="88"/>
      <c r="J137" s="89"/>
      <c r="K137" s="88"/>
      <c r="L137" s="27"/>
    </row>
    <row r="138" spans="1:12" ht="27" customHeight="1" x14ac:dyDescent="0.4">
      <c r="A138" s="88"/>
      <c r="B138" s="88"/>
      <c r="C138" s="89"/>
      <c r="D138" s="88"/>
      <c r="E138" s="27"/>
      <c r="F138" s="27"/>
      <c r="G138" s="57"/>
      <c r="H138" s="88"/>
      <c r="I138" s="88"/>
      <c r="J138" s="89"/>
      <c r="K138" s="88"/>
      <c r="L138" s="27"/>
    </row>
    <row r="139" spans="1:12" ht="27" customHeight="1" x14ac:dyDescent="0.4">
      <c r="A139" s="88"/>
      <c r="B139" s="88"/>
      <c r="C139" s="89"/>
      <c r="D139" s="88"/>
      <c r="E139" s="27"/>
      <c r="F139" s="27"/>
      <c r="G139" s="57"/>
      <c r="H139" s="32">
        <v>3</v>
      </c>
      <c r="I139" s="32" t="s">
        <v>103</v>
      </c>
      <c r="J139" s="78"/>
      <c r="K139" s="94"/>
      <c r="L139" s="27"/>
    </row>
    <row r="140" spans="1:12" ht="27" customHeight="1" x14ac:dyDescent="0.4">
      <c r="A140" s="46">
        <v>17</v>
      </c>
      <c r="B140" s="46" t="s">
        <v>53</v>
      </c>
      <c r="C140" s="50"/>
      <c r="D140" s="48">
        <f>SUM(D142:D150)</f>
        <v>0</v>
      </c>
      <c r="E140" s="27"/>
      <c r="F140" s="27"/>
      <c r="G140" s="57"/>
      <c r="H140" s="95"/>
      <c r="I140" s="95"/>
      <c r="J140" s="96"/>
      <c r="K140" s="94"/>
      <c r="L140" s="27"/>
    </row>
    <row r="141" spans="1:12" ht="27" customHeight="1" x14ac:dyDescent="0.4">
      <c r="A141" s="46"/>
      <c r="B141" s="46"/>
      <c r="C141" s="50"/>
      <c r="D141" s="49"/>
      <c r="E141" s="27"/>
      <c r="F141" s="27"/>
      <c r="G141" s="57"/>
      <c r="H141" s="46">
        <v>31</v>
      </c>
      <c r="I141" s="46" t="s">
        <v>186</v>
      </c>
      <c r="J141" s="47"/>
      <c r="K141" s="48">
        <f>SUM(K143:K150)</f>
        <v>52564860460.550003</v>
      </c>
      <c r="L141" s="27"/>
    </row>
    <row r="142" spans="1:12" ht="27" customHeight="1" x14ac:dyDescent="0.4">
      <c r="A142" s="53">
        <v>1703</v>
      </c>
      <c r="B142" s="53" t="s">
        <v>54</v>
      </c>
      <c r="C142" s="54"/>
      <c r="D142" s="57">
        <v>0</v>
      </c>
      <c r="E142" s="27"/>
      <c r="F142" s="27"/>
      <c r="G142" s="57"/>
      <c r="H142" s="97"/>
      <c r="I142" s="97"/>
      <c r="J142" s="98"/>
      <c r="K142" s="97"/>
      <c r="L142" s="27"/>
    </row>
    <row r="143" spans="1:12" ht="27" customHeight="1" x14ac:dyDescent="0.4">
      <c r="A143" s="53">
        <v>1704</v>
      </c>
      <c r="B143" s="53" t="s">
        <v>55</v>
      </c>
      <c r="C143" s="54"/>
      <c r="D143" s="57">
        <v>0</v>
      </c>
      <c r="E143" s="27"/>
      <c r="F143" s="27"/>
      <c r="G143" s="57"/>
      <c r="H143" s="53">
        <v>3105</v>
      </c>
      <c r="I143" s="53" t="s">
        <v>104</v>
      </c>
      <c r="J143" s="54"/>
      <c r="K143" s="55">
        <v>73254783915.270004</v>
      </c>
      <c r="L143" s="27"/>
    </row>
    <row r="144" spans="1:12" ht="27" customHeight="1" x14ac:dyDescent="0.4">
      <c r="A144" s="53">
        <v>1705</v>
      </c>
      <c r="B144" s="53" t="s">
        <v>187</v>
      </c>
      <c r="C144" s="54"/>
      <c r="D144" s="57">
        <v>0</v>
      </c>
      <c r="E144" s="27"/>
      <c r="F144" s="27"/>
      <c r="G144" s="57"/>
      <c r="H144" s="53">
        <v>3109</v>
      </c>
      <c r="I144" s="53" t="s">
        <v>105</v>
      </c>
      <c r="J144" s="54"/>
      <c r="K144" s="55">
        <v>-25206149246.32</v>
      </c>
      <c r="L144" s="27"/>
    </row>
    <row r="145" spans="1:16" ht="27" customHeight="1" x14ac:dyDescent="0.4">
      <c r="A145" s="53">
        <v>1706</v>
      </c>
      <c r="B145" s="53" t="s">
        <v>188</v>
      </c>
      <c r="C145" s="54"/>
      <c r="D145" s="57">
        <v>0</v>
      </c>
      <c r="E145" s="27"/>
      <c r="F145" s="27"/>
      <c r="G145" s="57"/>
      <c r="H145" s="53">
        <v>3110</v>
      </c>
      <c r="I145" s="53" t="s">
        <v>106</v>
      </c>
      <c r="J145" s="54"/>
      <c r="K145" s="99">
        <f>+ACTIVIDAD2!D132</f>
        <v>4516225791.6000004</v>
      </c>
      <c r="L145" s="27"/>
    </row>
    <row r="146" spans="1:16" ht="27" hidden="1" customHeight="1" x14ac:dyDescent="0.4">
      <c r="A146" s="53">
        <v>1710</v>
      </c>
      <c r="B146" s="53" t="s">
        <v>189</v>
      </c>
      <c r="C146" s="54"/>
      <c r="D146" s="57">
        <v>0</v>
      </c>
      <c r="E146" s="27"/>
      <c r="F146" s="27"/>
      <c r="G146" s="57"/>
      <c r="H146" s="53">
        <v>3117</v>
      </c>
      <c r="I146" s="53" t="s">
        <v>107</v>
      </c>
      <c r="J146" s="54"/>
      <c r="K146" s="55">
        <v>0</v>
      </c>
      <c r="L146" s="27"/>
    </row>
    <row r="147" spans="1:16" ht="27" hidden="1" customHeight="1" x14ac:dyDescent="0.4">
      <c r="A147" s="53">
        <v>1711</v>
      </c>
      <c r="B147" s="53" t="s">
        <v>190</v>
      </c>
      <c r="C147" s="54" t="s">
        <v>191</v>
      </c>
      <c r="D147" s="57">
        <v>0</v>
      </c>
      <c r="E147" s="27"/>
      <c r="F147" s="27"/>
      <c r="G147" s="57"/>
      <c r="H147" s="53">
        <v>3125</v>
      </c>
      <c r="I147" s="53" t="s">
        <v>108</v>
      </c>
      <c r="J147" s="54"/>
      <c r="K147" s="55">
        <v>0</v>
      </c>
      <c r="L147" s="27"/>
    </row>
    <row r="148" spans="1:16" ht="27" hidden="1" customHeight="1" x14ac:dyDescent="0.4">
      <c r="A148" s="53">
        <v>1715</v>
      </c>
      <c r="B148" s="53" t="s">
        <v>192</v>
      </c>
      <c r="C148" s="54"/>
      <c r="D148" s="57">
        <v>0</v>
      </c>
      <c r="E148" s="27"/>
      <c r="F148" s="27"/>
      <c r="G148" s="57"/>
      <c r="H148" s="53">
        <v>3125</v>
      </c>
      <c r="I148" s="53" t="s">
        <v>109</v>
      </c>
      <c r="J148" s="54"/>
      <c r="K148" s="55">
        <v>0</v>
      </c>
      <c r="L148" s="27"/>
    </row>
    <row r="149" spans="1:16" ht="27" hidden="1" customHeight="1" x14ac:dyDescent="0.4">
      <c r="A149" s="53">
        <v>1720</v>
      </c>
      <c r="B149" s="53" t="s">
        <v>193</v>
      </c>
      <c r="C149" s="54" t="s">
        <v>191</v>
      </c>
      <c r="D149" s="57">
        <v>0</v>
      </c>
      <c r="E149" s="27"/>
      <c r="F149" s="27"/>
      <c r="G149" s="57"/>
      <c r="H149" s="53">
        <v>3128</v>
      </c>
      <c r="I149" s="53" t="s">
        <v>239</v>
      </c>
      <c r="J149" s="54"/>
      <c r="K149" s="55">
        <v>0</v>
      </c>
      <c r="L149" s="27"/>
    </row>
    <row r="150" spans="1:16" ht="27" hidden="1" customHeight="1" x14ac:dyDescent="0.4">
      <c r="A150" s="53">
        <v>1785</v>
      </c>
      <c r="B150" s="53" t="s">
        <v>237</v>
      </c>
      <c r="C150" s="54" t="s">
        <v>191</v>
      </c>
      <c r="D150" s="57">
        <v>0</v>
      </c>
      <c r="E150" s="27"/>
      <c r="F150" s="27"/>
      <c r="G150" s="57"/>
      <c r="H150" s="53">
        <v>3145</v>
      </c>
      <c r="I150" s="53" t="s">
        <v>110</v>
      </c>
      <c r="J150" s="62"/>
      <c r="K150" s="55">
        <v>0</v>
      </c>
      <c r="L150" s="27"/>
    </row>
    <row r="151" spans="1:16" s="86" customFormat="1" ht="27" hidden="1" customHeight="1" x14ac:dyDescent="0.4">
      <c r="A151" s="100"/>
      <c r="B151" s="100"/>
      <c r="C151" s="101"/>
      <c r="D151" s="100"/>
      <c r="E151" s="27"/>
      <c r="F151" s="27"/>
      <c r="G151" s="57"/>
      <c r="H151" s="4"/>
      <c r="I151" s="4"/>
      <c r="J151" s="62"/>
      <c r="K151" s="4"/>
      <c r="L151" s="27"/>
    </row>
    <row r="152" spans="1:16" ht="27" customHeight="1" x14ac:dyDescent="0.4">
      <c r="A152" s="46">
        <v>19</v>
      </c>
      <c r="B152" s="46" t="s">
        <v>56</v>
      </c>
      <c r="C152" s="50"/>
      <c r="D152" s="48">
        <f>SUM(D154:D156)</f>
        <v>826444467.21000004</v>
      </c>
      <c r="E152" s="27"/>
      <c r="F152" s="27"/>
      <c r="G152" s="57"/>
      <c r="H152" s="62"/>
      <c r="I152" s="62"/>
      <c r="J152" s="62"/>
      <c r="K152" s="62"/>
      <c r="L152" s="27"/>
    </row>
    <row r="153" spans="1:16" ht="27" customHeight="1" thickBot="1" x14ac:dyDescent="0.45">
      <c r="A153" s="46"/>
      <c r="B153" s="46"/>
      <c r="C153" s="50"/>
      <c r="D153" s="49"/>
      <c r="E153" s="27"/>
      <c r="F153" s="27"/>
      <c r="G153" s="57"/>
      <c r="H153" s="102"/>
      <c r="I153" s="91" t="s">
        <v>194</v>
      </c>
      <c r="J153" s="92"/>
      <c r="K153" s="93">
        <f>+K141</f>
        <v>52564860460.550003</v>
      </c>
      <c r="L153" s="27"/>
    </row>
    <row r="154" spans="1:16" s="105" customFormat="1" ht="27" customHeight="1" thickTop="1" x14ac:dyDescent="0.4">
      <c r="A154" s="53">
        <v>1970</v>
      </c>
      <c r="B154" s="71" t="s">
        <v>62</v>
      </c>
      <c r="C154" s="80"/>
      <c r="D154" s="76">
        <v>1077525236</v>
      </c>
      <c r="E154" s="27"/>
      <c r="F154" s="27"/>
      <c r="G154" s="57"/>
      <c r="H154" s="102"/>
      <c r="I154" s="102"/>
      <c r="J154" s="103"/>
      <c r="K154" s="104"/>
      <c r="L154" s="27"/>
    </row>
    <row r="155" spans="1:16" s="105" customFormat="1" ht="27" customHeight="1" x14ac:dyDescent="0.4">
      <c r="A155" s="53">
        <v>1975</v>
      </c>
      <c r="B155" s="71" t="s">
        <v>63</v>
      </c>
      <c r="C155" s="80"/>
      <c r="D155" s="76">
        <v>-251080768.78999999</v>
      </c>
      <c r="E155" s="27"/>
      <c r="F155" s="27"/>
      <c r="G155" s="100"/>
      <c r="H155" s="102"/>
      <c r="I155" s="102"/>
      <c r="J155" s="103"/>
      <c r="K155" s="104"/>
      <c r="L155" s="27"/>
    </row>
    <row r="156" spans="1:16" s="106" customFormat="1" ht="27" customHeight="1" x14ac:dyDescent="0.4">
      <c r="A156" s="79"/>
      <c r="B156" s="71"/>
      <c r="C156" s="54"/>
      <c r="D156" s="76"/>
      <c r="E156" s="27"/>
      <c r="F156" s="27"/>
      <c r="G156" s="49"/>
      <c r="H156" s="102"/>
      <c r="I156" s="102"/>
      <c r="J156" s="103"/>
      <c r="K156" s="104"/>
      <c r="L156" s="27"/>
    </row>
    <row r="157" spans="1:16" s="105" customFormat="1" ht="27" customHeight="1" x14ac:dyDescent="0.4">
      <c r="A157" s="62"/>
      <c r="B157" s="62"/>
      <c r="C157" s="62"/>
      <c r="D157" s="62"/>
      <c r="E157" s="27"/>
      <c r="F157" s="27"/>
      <c r="G157" s="49"/>
      <c r="H157" s="102"/>
      <c r="I157" s="102"/>
      <c r="J157" s="103"/>
      <c r="K157" s="104"/>
      <c r="L157" s="27"/>
    </row>
    <row r="158" spans="1:16" s="105" customFormat="1" ht="27" customHeight="1" x14ac:dyDescent="0.4">
      <c r="A158" s="64"/>
      <c r="B158" s="65"/>
      <c r="C158" s="67"/>
      <c r="D158" s="63"/>
      <c r="E158" s="27"/>
      <c r="F158" s="27"/>
      <c r="G158" s="57"/>
      <c r="H158" s="102"/>
      <c r="I158" s="102"/>
      <c r="J158" s="103"/>
      <c r="K158" s="104"/>
      <c r="L158" s="27"/>
    </row>
    <row r="159" spans="1:16" s="109" customFormat="1" ht="27" customHeight="1" thickBot="1" x14ac:dyDescent="0.45">
      <c r="A159" s="64"/>
      <c r="B159" s="91" t="s">
        <v>195</v>
      </c>
      <c r="C159" s="92"/>
      <c r="D159" s="107">
        <f>+D12+D73</f>
        <v>69995734118.089996</v>
      </c>
      <c r="E159" s="27"/>
      <c r="F159" s="27"/>
      <c r="G159" s="57"/>
      <c r="H159" s="108"/>
      <c r="I159" s="91" t="s">
        <v>196</v>
      </c>
      <c r="J159" s="92"/>
      <c r="K159" s="93">
        <f>+K135+K153</f>
        <v>69995734117.559998</v>
      </c>
      <c r="L159" s="27"/>
      <c r="M159" s="84"/>
      <c r="N159" s="84"/>
      <c r="O159" s="84"/>
      <c r="P159" s="84"/>
    </row>
    <row r="160" spans="1:16" s="109" customFormat="1" ht="27" customHeight="1" thickTop="1" x14ac:dyDescent="0.4">
      <c r="A160" s="64"/>
      <c r="B160" s="91"/>
      <c r="C160" s="92"/>
      <c r="D160" s="38"/>
      <c r="E160" s="27"/>
      <c r="F160" s="27"/>
      <c r="G160" s="57"/>
      <c r="H160" s="108"/>
      <c r="I160" s="91"/>
      <c r="J160" s="92"/>
      <c r="K160" s="110">
        <f>+D159-K159</f>
        <v>0.529998779296875</v>
      </c>
      <c r="L160" s="27"/>
      <c r="M160" s="88"/>
      <c r="N160" s="88"/>
      <c r="O160" s="88"/>
      <c r="P160" s="88"/>
    </row>
    <row r="161" spans="1:16" s="84" customFormat="1" ht="27" customHeight="1" x14ac:dyDescent="0.4">
      <c r="A161" s="64"/>
      <c r="B161" s="91"/>
      <c r="C161" s="92"/>
      <c r="D161" s="38"/>
      <c r="E161" s="27"/>
      <c r="F161" s="27"/>
      <c r="G161" s="57"/>
      <c r="H161" s="108"/>
      <c r="I161" s="91"/>
      <c r="J161" s="92"/>
      <c r="K161" s="111"/>
      <c r="L161" s="27"/>
      <c r="M161" s="88"/>
      <c r="N161" s="88"/>
      <c r="O161" s="88"/>
      <c r="P161" s="88"/>
    </row>
    <row r="162" spans="1:16" s="88" customFormat="1" ht="27" customHeight="1" x14ac:dyDescent="0.4">
      <c r="A162" s="91">
        <v>8</v>
      </c>
      <c r="B162" s="91" t="s">
        <v>111</v>
      </c>
      <c r="C162" s="92"/>
      <c r="D162" s="112">
        <f>+D163+D164+D165</f>
        <v>0</v>
      </c>
      <c r="E162" s="27"/>
      <c r="F162" s="27"/>
      <c r="G162" s="57"/>
      <c r="H162" s="91">
        <v>9</v>
      </c>
      <c r="I162" s="91" t="s">
        <v>114</v>
      </c>
      <c r="J162" s="92"/>
      <c r="K162" s="112">
        <f>+K163+K164+K165</f>
        <v>0</v>
      </c>
      <c r="L162" s="27"/>
    </row>
    <row r="163" spans="1:16" s="88" customFormat="1" ht="27" customHeight="1" x14ac:dyDescent="0.4">
      <c r="A163" s="113">
        <v>81</v>
      </c>
      <c r="B163" s="113" t="s">
        <v>197</v>
      </c>
      <c r="C163" s="114"/>
      <c r="D163" s="115">
        <v>0</v>
      </c>
      <c r="E163" s="27"/>
      <c r="F163" s="27"/>
      <c r="G163" s="57"/>
      <c r="H163" s="113">
        <v>91</v>
      </c>
      <c r="I163" s="113" t="s">
        <v>198</v>
      </c>
      <c r="J163" s="114"/>
      <c r="K163" s="110">
        <v>10904401461</v>
      </c>
      <c r="L163" s="27"/>
    </row>
    <row r="164" spans="1:16" s="88" customFormat="1" ht="27" customHeight="1" x14ac:dyDescent="0.4">
      <c r="A164" s="113">
        <v>83</v>
      </c>
      <c r="B164" s="113" t="s">
        <v>112</v>
      </c>
      <c r="C164" s="114"/>
      <c r="D164" s="115">
        <v>259249176</v>
      </c>
      <c r="E164" s="27"/>
      <c r="F164" s="27"/>
      <c r="G164" s="57"/>
      <c r="H164" s="113">
        <v>93</v>
      </c>
      <c r="I164" s="113" t="s">
        <v>115</v>
      </c>
      <c r="J164" s="114"/>
      <c r="K164" s="110">
        <v>0</v>
      </c>
      <c r="L164" s="27"/>
    </row>
    <row r="165" spans="1:16" s="88" customFormat="1" ht="27" customHeight="1" x14ac:dyDescent="0.4">
      <c r="A165" s="116">
        <v>89</v>
      </c>
      <c r="B165" s="116" t="s">
        <v>113</v>
      </c>
      <c r="C165" s="117"/>
      <c r="D165" s="118">
        <f>-D164</f>
        <v>-259249176</v>
      </c>
      <c r="E165" s="27"/>
      <c r="F165" s="27"/>
      <c r="G165" s="57"/>
      <c r="H165" s="113">
        <v>99</v>
      </c>
      <c r="I165" s="116" t="s">
        <v>116</v>
      </c>
      <c r="J165" s="117"/>
      <c r="K165" s="119">
        <v>-10904401461</v>
      </c>
      <c r="L165" s="27"/>
    </row>
    <row r="166" spans="1:16" s="88" customFormat="1" ht="27" customHeight="1" x14ac:dyDescent="0.4">
      <c r="A166" s="120"/>
      <c r="B166" s="120"/>
      <c r="C166" s="120"/>
      <c r="D166" s="120"/>
      <c r="E166" s="27"/>
      <c r="F166" s="27"/>
      <c r="G166" s="57"/>
      <c r="H166" s="113"/>
      <c r="I166" s="116"/>
      <c r="J166" s="116"/>
      <c r="K166" s="119"/>
      <c r="L166" s="27"/>
    </row>
    <row r="167" spans="1:16" s="88" customFormat="1" ht="27" customHeight="1" x14ac:dyDescent="0.4">
      <c r="A167" s="120"/>
      <c r="B167" s="120"/>
      <c r="C167" s="120"/>
      <c r="D167" s="120"/>
      <c r="E167" s="27"/>
      <c r="F167" s="27"/>
      <c r="G167" s="57"/>
      <c r="H167" s="114"/>
      <c r="I167" s="117"/>
      <c r="J167" s="117"/>
      <c r="K167" s="121"/>
      <c r="L167" s="27"/>
    </row>
    <row r="168" spans="1:16" s="88" customFormat="1" ht="27" customHeight="1" x14ac:dyDescent="0.4">
      <c r="A168" s="120"/>
      <c r="B168" s="120"/>
      <c r="C168" s="120"/>
      <c r="D168" s="120"/>
      <c r="E168" s="27"/>
      <c r="F168" s="27"/>
      <c r="G168" s="57"/>
      <c r="H168" s="114"/>
      <c r="I168" s="117"/>
      <c r="J168" s="117"/>
      <c r="K168" s="121"/>
      <c r="L168" s="27"/>
    </row>
    <row r="169" spans="1:16" s="88" customFormat="1" ht="27" customHeight="1" x14ac:dyDescent="0.4">
      <c r="A169" s="120"/>
      <c r="B169" s="120"/>
      <c r="C169" s="120"/>
      <c r="D169" s="120"/>
      <c r="E169" s="27"/>
      <c r="F169" s="27"/>
      <c r="G169" s="57"/>
      <c r="H169" s="120"/>
      <c r="I169" s="120"/>
      <c r="J169" s="120"/>
      <c r="K169" s="120"/>
      <c r="L169" s="27"/>
    </row>
    <row r="170" spans="1:16" s="60" customFormat="1" ht="27" customHeight="1" x14ac:dyDescent="0.4">
      <c r="A170" s="91"/>
      <c r="B170" s="206" t="s">
        <v>247</v>
      </c>
      <c r="C170" s="206"/>
      <c r="D170" s="38"/>
      <c r="E170" s="27"/>
      <c r="F170" s="207" t="s">
        <v>248</v>
      </c>
      <c r="G170" s="207"/>
      <c r="H170" s="207"/>
      <c r="I170" s="207"/>
      <c r="J170" s="122" t="s">
        <v>199</v>
      </c>
      <c r="K170" s="122"/>
      <c r="L170" s="122"/>
      <c r="N170" s="88"/>
    </row>
    <row r="171" spans="1:16" s="60" customFormat="1" ht="27" customHeight="1" x14ac:dyDescent="0.4">
      <c r="A171" s="116"/>
      <c r="B171" s="208" t="s">
        <v>243</v>
      </c>
      <c r="C171" s="208"/>
      <c r="D171" s="118"/>
      <c r="E171" s="27"/>
      <c r="F171" s="209" t="s">
        <v>200</v>
      </c>
      <c r="G171" s="209"/>
      <c r="H171" s="209"/>
      <c r="I171" s="209"/>
      <c r="J171" s="123" t="s">
        <v>201</v>
      </c>
      <c r="K171" s="123"/>
      <c r="L171" s="123"/>
      <c r="N171" s="88"/>
    </row>
    <row r="172" spans="1:16" s="88" customFormat="1" ht="27" customHeight="1" x14ac:dyDescent="0.4">
      <c r="A172" s="124"/>
      <c r="B172" s="124"/>
      <c r="C172" s="124"/>
      <c r="D172" s="125"/>
      <c r="E172" s="27"/>
      <c r="F172" s="27"/>
      <c r="G172" s="62"/>
      <c r="H172" s="125"/>
      <c r="I172" s="125"/>
      <c r="J172" s="125"/>
      <c r="K172" s="125"/>
      <c r="L172" s="27"/>
    </row>
    <row r="173" spans="1:16" s="88" customFormat="1" ht="27" customHeight="1" x14ac:dyDescent="0.4">
      <c r="A173" s="124"/>
      <c r="B173" s="124"/>
      <c r="C173" s="124"/>
      <c r="D173" s="125"/>
      <c r="E173" s="27"/>
      <c r="F173" s="27"/>
      <c r="G173" s="63"/>
      <c r="H173" s="125"/>
      <c r="I173" s="125"/>
      <c r="J173" s="125"/>
      <c r="K173" s="125"/>
      <c r="L173" s="27"/>
    </row>
    <row r="174" spans="1:16" s="88" customFormat="1" ht="27" customHeight="1" x14ac:dyDescent="0.4">
      <c r="A174" s="124"/>
      <c r="B174" s="124"/>
      <c r="C174" s="124"/>
      <c r="D174" s="125"/>
      <c r="E174" s="27"/>
      <c r="F174" s="27"/>
      <c r="G174" s="38"/>
      <c r="H174" s="125"/>
      <c r="I174" s="125"/>
      <c r="J174" s="125"/>
      <c r="K174" s="125"/>
      <c r="L174" s="27"/>
    </row>
    <row r="175" spans="1:16" s="88" customFormat="1" ht="27" customHeight="1" x14ac:dyDescent="0.4">
      <c r="A175" s="126"/>
      <c r="B175" s="126"/>
      <c r="C175" s="126"/>
      <c r="D175" s="62"/>
      <c r="E175" s="27"/>
      <c r="F175" s="27"/>
      <c r="G175" s="38"/>
      <c r="H175" s="62"/>
      <c r="I175" s="62"/>
      <c r="J175" s="62"/>
      <c r="K175" s="62"/>
      <c r="L175" s="27"/>
      <c r="M175" s="100"/>
      <c r="N175" s="100"/>
      <c r="O175" s="100"/>
      <c r="P175" s="100"/>
    </row>
    <row r="176" spans="1:16" s="88" customFormat="1" ht="27" customHeight="1" x14ac:dyDescent="0.4">
      <c r="A176" s="73"/>
      <c r="B176" s="73"/>
      <c r="C176" s="73"/>
      <c r="D176" s="73"/>
      <c r="E176" s="27"/>
      <c r="F176" s="27"/>
      <c r="G176" s="38"/>
      <c r="H176" s="127"/>
      <c r="I176" s="127"/>
      <c r="J176" s="127"/>
      <c r="K176" s="128"/>
      <c r="L176" s="27"/>
      <c r="M176" s="97"/>
      <c r="N176" s="97"/>
      <c r="O176" s="97"/>
      <c r="P176" s="97"/>
    </row>
    <row r="177" spans="1:16" s="100" customFormat="1" ht="27" customHeight="1" x14ac:dyDescent="0.4">
      <c r="A177" s="205"/>
      <c r="B177" s="205"/>
      <c r="C177" s="205"/>
      <c r="D177" s="205"/>
      <c r="E177" s="27"/>
      <c r="F177" s="27"/>
      <c r="G177" s="129"/>
      <c r="H177" s="130"/>
      <c r="I177" s="210"/>
      <c r="J177" s="210"/>
      <c r="K177" s="210"/>
      <c r="L177" s="27"/>
      <c r="M177" s="97"/>
      <c r="N177" s="97"/>
      <c r="O177" s="97"/>
      <c r="P177" s="97"/>
    </row>
    <row r="178" spans="1:16" s="97" customFormat="1" ht="27" customHeight="1" x14ac:dyDescent="0.4">
      <c r="A178" s="205"/>
      <c r="B178" s="205"/>
      <c r="C178" s="205"/>
      <c r="D178" s="205"/>
      <c r="E178" s="27"/>
      <c r="F178" s="27"/>
      <c r="G178" s="115"/>
      <c r="H178" s="131"/>
      <c r="I178" s="130"/>
      <c r="J178" s="130"/>
      <c r="K178" s="130"/>
      <c r="L178" s="27"/>
    </row>
    <row r="179" spans="1:16" s="97" customFormat="1" ht="27" customHeight="1" x14ac:dyDescent="0.4">
      <c r="A179" s="205"/>
      <c r="B179" s="205"/>
      <c r="C179" s="205"/>
      <c r="D179" s="205"/>
      <c r="E179" s="27"/>
      <c r="F179" s="27"/>
      <c r="G179" s="115"/>
      <c r="H179" s="132"/>
      <c r="I179" s="132"/>
      <c r="J179" s="132"/>
      <c r="K179" s="132"/>
      <c r="L179" s="27"/>
    </row>
    <row r="180" spans="1:16" s="97" customFormat="1" ht="27" customHeight="1" x14ac:dyDescent="0.4">
      <c r="A180" s="62"/>
      <c r="B180" s="62"/>
      <c r="C180" s="62"/>
      <c r="D180" s="62"/>
      <c r="E180" s="27"/>
      <c r="F180" s="27"/>
      <c r="G180" s="118"/>
      <c r="H180" s="62"/>
      <c r="I180" s="62"/>
      <c r="J180" s="62"/>
      <c r="K180" s="62"/>
      <c r="L180" s="27"/>
    </row>
    <row r="181" spans="1:16" s="97" customFormat="1" ht="27" customHeight="1" x14ac:dyDescent="0.4">
      <c r="A181" s="62"/>
      <c r="B181" s="62"/>
      <c r="C181" s="62"/>
      <c r="D181" s="62"/>
      <c r="E181" s="27"/>
      <c r="F181" s="27"/>
      <c r="G181" s="120"/>
      <c r="H181" s="62"/>
      <c r="I181" s="62"/>
      <c r="J181" s="62"/>
      <c r="K181" s="62"/>
      <c r="L181" s="27"/>
    </row>
    <row r="182" spans="1:16" s="97" customFormat="1" ht="27" customHeight="1" x14ac:dyDescent="0.4">
      <c r="A182" s="62"/>
      <c r="B182" s="62"/>
      <c r="C182" s="62"/>
      <c r="D182" s="62"/>
      <c r="E182" s="27"/>
      <c r="F182" s="27"/>
      <c r="G182" s="120"/>
      <c r="H182" s="62"/>
      <c r="I182" s="62"/>
      <c r="J182" s="62"/>
      <c r="K182" s="62"/>
      <c r="L182" s="27"/>
      <c r="M182" s="102"/>
      <c r="N182" s="102"/>
      <c r="O182" s="102"/>
      <c r="P182" s="102"/>
    </row>
    <row r="183" spans="1:16" s="97" customFormat="1" ht="27" customHeight="1" x14ac:dyDescent="0.4">
      <c r="A183" s="62"/>
      <c r="B183" s="62"/>
      <c r="C183" s="62"/>
      <c r="D183" s="62"/>
      <c r="E183" s="27"/>
      <c r="F183" s="27"/>
      <c r="G183" s="120"/>
      <c r="H183" s="4"/>
      <c r="I183" s="4"/>
      <c r="J183" s="4"/>
      <c r="K183" s="4"/>
      <c r="L183" s="27"/>
      <c r="M183" s="52"/>
      <c r="N183" s="52"/>
      <c r="O183" s="52"/>
      <c r="P183" s="52"/>
    </row>
    <row r="184" spans="1:16" s="102" customFormat="1" ht="27" customHeight="1" x14ac:dyDescent="0.4">
      <c r="A184" s="4"/>
      <c r="B184" s="4"/>
      <c r="C184" s="4"/>
      <c r="D184" s="4"/>
      <c r="E184" s="27"/>
      <c r="F184" s="27"/>
      <c r="G184" s="120"/>
      <c r="H184" s="4"/>
      <c r="I184" s="4"/>
      <c r="J184" s="4"/>
      <c r="K184" s="4"/>
      <c r="L184" s="27"/>
      <c r="M184" s="52"/>
      <c r="N184" s="52"/>
      <c r="O184" s="52"/>
      <c r="P184" s="52"/>
    </row>
    <row r="185" spans="1:16" s="52" customFormat="1" ht="27" customHeight="1" x14ac:dyDescent="0.4">
      <c r="A185" s="4"/>
      <c r="B185" s="4"/>
      <c r="C185" s="4"/>
      <c r="D185" s="4"/>
      <c r="E185" s="27"/>
      <c r="F185" s="27"/>
      <c r="G185" s="130"/>
      <c r="H185" s="4"/>
      <c r="I185" s="4"/>
      <c r="J185" s="4"/>
      <c r="K185" s="4"/>
      <c r="L185" s="27"/>
    </row>
    <row r="186" spans="1:16" s="52" customFormat="1" ht="27" customHeight="1" x14ac:dyDescent="0.4">
      <c r="A186" s="64"/>
      <c r="B186" s="65"/>
      <c r="C186" s="65"/>
      <c r="D186" s="63"/>
      <c r="E186" s="27"/>
      <c r="F186" s="27"/>
      <c r="G186" s="125"/>
      <c r="H186" s="4"/>
      <c r="I186" s="4"/>
      <c r="J186" s="4"/>
      <c r="K186" s="4"/>
      <c r="L186" s="27"/>
      <c r="M186" s="133"/>
      <c r="N186" s="133"/>
      <c r="O186" s="133"/>
      <c r="P186" s="133"/>
    </row>
    <row r="187" spans="1:16" s="52" customFormat="1" ht="27" customHeight="1" x14ac:dyDescent="0.4">
      <c r="A187" s="64"/>
      <c r="B187" s="65"/>
      <c r="C187" s="65"/>
      <c r="D187" s="63"/>
      <c r="E187" s="27"/>
      <c r="F187" s="27"/>
      <c r="G187" s="125"/>
      <c r="H187" s="4"/>
      <c r="I187" s="4"/>
      <c r="J187" s="4"/>
      <c r="K187" s="4"/>
      <c r="L187" s="27"/>
      <c r="M187" s="133"/>
      <c r="N187" s="133"/>
      <c r="O187" s="133"/>
      <c r="P187" s="133"/>
    </row>
    <row r="188" spans="1:16" s="133" customFormat="1" ht="27" customHeight="1" x14ac:dyDescent="0.4">
      <c r="A188" s="64"/>
      <c r="B188" s="65"/>
      <c r="C188" s="65"/>
      <c r="D188" s="63"/>
      <c r="E188" s="27"/>
      <c r="F188" s="27"/>
      <c r="G188" s="125"/>
      <c r="H188" s="4"/>
      <c r="I188" s="4"/>
      <c r="J188" s="4"/>
      <c r="K188" s="4"/>
      <c r="L188" s="27"/>
      <c r="M188" s="62"/>
      <c r="N188" s="62"/>
      <c r="O188" s="62"/>
      <c r="P188" s="62"/>
    </row>
    <row r="189" spans="1:16" s="133" customFormat="1" ht="27" customHeight="1" x14ac:dyDescent="0.4">
      <c r="A189" s="64"/>
      <c r="B189" s="65"/>
      <c r="C189" s="65"/>
      <c r="D189" s="63"/>
      <c r="E189" s="27"/>
      <c r="F189" s="27"/>
      <c r="G189" s="125"/>
      <c r="H189" s="4"/>
      <c r="I189" s="4"/>
      <c r="J189" s="4"/>
      <c r="K189" s="4"/>
      <c r="L189" s="27"/>
      <c r="M189" s="62"/>
      <c r="N189" s="62"/>
      <c r="O189" s="62"/>
      <c r="P189" s="62"/>
    </row>
    <row r="190" spans="1:16" s="62" customFormat="1" ht="27" customHeight="1" x14ac:dyDescent="0.4">
      <c r="A190" s="64"/>
      <c r="B190" s="65"/>
      <c r="C190" s="65"/>
      <c r="D190" s="63"/>
      <c r="E190" s="27"/>
      <c r="F190" s="27"/>
      <c r="H190" s="4"/>
      <c r="I190" s="4"/>
      <c r="J190" s="4"/>
      <c r="K190" s="4"/>
      <c r="L190" s="27"/>
      <c r="M190" s="73"/>
      <c r="N190" s="73"/>
      <c r="O190" s="73"/>
      <c r="P190" s="73"/>
    </row>
    <row r="191" spans="1:16" s="62" customFormat="1" ht="27" customHeight="1" x14ac:dyDescent="0.4">
      <c r="A191" s="64"/>
      <c r="B191" s="65"/>
      <c r="C191" s="65"/>
      <c r="D191" s="63"/>
      <c r="E191" s="27"/>
      <c r="F191" s="27"/>
      <c r="G191" s="73"/>
      <c r="H191" s="4"/>
      <c r="I191" s="4"/>
      <c r="J191" s="4"/>
      <c r="K191" s="4"/>
      <c r="L191" s="27"/>
      <c r="M191" s="73"/>
      <c r="N191" s="73"/>
      <c r="O191" s="73"/>
      <c r="P191" s="73"/>
    </row>
    <row r="192" spans="1:16" s="73" customFormat="1" ht="27" customHeight="1" x14ac:dyDescent="0.4">
      <c r="A192" s="64"/>
      <c r="B192" s="65"/>
      <c r="C192" s="65"/>
      <c r="D192" s="63"/>
      <c r="E192" s="27"/>
      <c r="F192" s="27"/>
      <c r="G192" s="130"/>
      <c r="H192" s="4"/>
      <c r="I192" s="4"/>
      <c r="J192" s="4"/>
      <c r="K192" s="4"/>
      <c r="L192" s="27"/>
      <c r="M192" s="62"/>
      <c r="N192" s="62"/>
      <c r="O192" s="62"/>
      <c r="P192" s="62"/>
    </row>
    <row r="193" spans="1:16" s="73" customFormat="1" ht="27" customHeight="1" x14ac:dyDescent="0.4">
      <c r="A193" s="64"/>
      <c r="B193" s="65"/>
      <c r="C193" s="65"/>
      <c r="D193" s="63"/>
      <c r="E193" s="27"/>
      <c r="F193" s="27"/>
      <c r="G193" s="120"/>
      <c r="H193" s="4"/>
      <c r="I193" s="4"/>
      <c r="J193" s="4"/>
      <c r="K193" s="4"/>
      <c r="L193" s="27"/>
      <c r="M193" s="134"/>
      <c r="N193" s="134"/>
      <c r="O193" s="134"/>
      <c r="P193" s="134"/>
    </row>
    <row r="194" spans="1:16" s="62" customFormat="1" ht="27" customHeight="1" x14ac:dyDescent="0.4">
      <c r="A194" s="64"/>
      <c r="B194" s="65"/>
      <c r="C194" s="65"/>
      <c r="D194" s="63"/>
      <c r="G194" s="135"/>
      <c r="H194" s="4"/>
      <c r="I194" s="4"/>
      <c r="J194" s="4"/>
      <c r="K194" s="4"/>
      <c r="L194" s="27"/>
      <c r="M194" s="85"/>
      <c r="N194" s="85"/>
      <c r="O194" s="85"/>
      <c r="P194" s="85"/>
    </row>
    <row r="195" spans="1:16" s="134" customFormat="1" ht="27" customHeight="1" x14ac:dyDescent="0.4">
      <c r="A195" s="64"/>
      <c r="B195" s="65"/>
      <c r="C195" s="65"/>
      <c r="D195" s="63"/>
      <c r="E195" s="120"/>
      <c r="F195" s="120"/>
      <c r="G195" s="62"/>
      <c r="H195" s="4"/>
      <c r="I195" s="4"/>
      <c r="J195" s="4"/>
      <c r="K195" s="4"/>
      <c r="L195" s="27"/>
      <c r="M195" s="103"/>
      <c r="N195" s="103"/>
      <c r="O195" s="103"/>
      <c r="P195" s="103"/>
    </row>
    <row r="196" spans="1:16" s="85" customFormat="1" ht="27" customHeight="1" x14ac:dyDescent="0.4">
      <c r="A196" s="64"/>
      <c r="B196" s="65"/>
      <c r="C196" s="65"/>
      <c r="D196" s="63"/>
      <c r="E196" s="135"/>
      <c r="F196" s="135"/>
      <c r="G196" s="62"/>
      <c r="H196" s="4"/>
      <c r="I196" s="4"/>
      <c r="J196" s="4"/>
      <c r="K196" s="4"/>
      <c r="L196" s="27"/>
      <c r="M196" s="62"/>
      <c r="N196" s="62"/>
      <c r="O196" s="62"/>
      <c r="P196" s="62"/>
    </row>
    <row r="197" spans="1:16" s="103" customFormat="1" ht="27" customHeight="1" x14ac:dyDescent="0.4">
      <c r="A197" s="64"/>
      <c r="B197" s="65"/>
      <c r="C197" s="65"/>
      <c r="D197" s="63"/>
      <c r="E197" s="132"/>
      <c r="F197" s="132"/>
      <c r="G197" s="62"/>
      <c r="H197" s="4"/>
      <c r="I197" s="4"/>
      <c r="J197" s="4"/>
      <c r="K197" s="4"/>
      <c r="L197" s="27"/>
      <c r="M197" s="62"/>
      <c r="N197" s="62"/>
      <c r="O197" s="62"/>
      <c r="P197" s="62"/>
    </row>
    <row r="198" spans="1:16" s="62" customFormat="1" ht="27" customHeight="1" x14ac:dyDescent="0.4">
      <c r="A198" s="64"/>
      <c r="B198" s="65"/>
      <c r="C198" s="65"/>
      <c r="D198" s="63"/>
      <c r="E198" s="27"/>
      <c r="F198" s="27"/>
      <c r="H198" s="4"/>
      <c r="I198" s="4"/>
      <c r="J198" s="4"/>
      <c r="K198" s="4"/>
      <c r="L198" s="27"/>
    </row>
    <row r="199" spans="1:16" s="62" customFormat="1" ht="27" customHeight="1" x14ac:dyDescent="0.4">
      <c r="A199" s="64"/>
      <c r="B199" s="65"/>
      <c r="C199" s="65"/>
      <c r="D199" s="63"/>
      <c r="E199" s="27"/>
      <c r="F199" s="27"/>
      <c r="G199" s="4"/>
      <c r="H199" s="4"/>
      <c r="I199" s="4"/>
      <c r="J199" s="4"/>
      <c r="K199" s="4"/>
      <c r="L199" s="27"/>
    </row>
    <row r="200" spans="1:16" s="62" customFormat="1" ht="27" customHeight="1" x14ac:dyDescent="0.4">
      <c r="A200" s="64"/>
      <c r="B200" s="65"/>
      <c r="C200" s="65"/>
      <c r="D200" s="63"/>
      <c r="E200" s="27"/>
      <c r="F200" s="27"/>
      <c r="G200" s="4"/>
      <c r="H200" s="4"/>
      <c r="I200" s="4"/>
      <c r="J200" s="4"/>
      <c r="K200" s="4"/>
      <c r="L200" s="27"/>
    </row>
    <row r="201" spans="1:16" s="62" customFormat="1" ht="27" customHeight="1" x14ac:dyDescent="0.4">
      <c r="A201" s="64"/>
      <c r="B201" s="65"/>
      <c r="C201" s="65"/>
      <c r="D201" s="63"/>
      <c r="E201" s="27"/>
      <c r="F201" s="27"/>
      <c r="G201" s="63"/>
      <c r="H201" s="4"/>
      <c r="I201" s="4"/>
      <c r="J201" s="4"/>
      <c r="K201" s="4"/>
      <c r="L201" s="27"/>
    </row>
    <row r="202" spans="1:16" s="62" customFormat="1" ht="27" customHeight="1" x14ac:dyDescent="0.4">
      <c r="A202" s="64"/>
      <c r="B202" s="65"/>
      <c r="C202" s="65"/>
      <c r="D202" s="63"/>
      <c r="E202" s="27"/>
      <c r="F202" s="27"/>
      <c r="G202" s="63"/>
      <c r="H202" s="4"/>
      <c r="I202" s="4"/>
      <c r="J202" s="4"/>
      <c r="K202" s="4"/>
      <c r="L202" s="27"/>
    </row>
    <row r="203" spans="1:16" s="62" customFormat="1" ht="27" customHeight="1" x14ac:dyDescent="0.4">
      <c r="A203" s="64"/>
      <c r="B203" s="65"/>
      <c r="C203" s="65"/>
      <c r="D203" s="63"/>
      <c r="E203" s="27"/>
      <c r="F203" s="27"/>
      <c r="G203" s="63"/>
      <c r="H203" s="4"/>
      <c r="I203" s="4"/>
      <c r="J203" s="4"/>
      <c r="K203" s="4"/>
      <c r="L203" s="27"/>
    </row>
    <row r="204" spans="1:16" s="62" customFormat="1" ht="27" customHeight="1" x14ac:dyDescent="0.4">
      <c r="A204" s="64"/>
      <c r="B204" s="65"/>
      <c r="C204" s="65"/>
      <c r="D204" s="63"/>
      <c r="E204" s="27"/>
      <c r="F204" s="27"/>
      <c r="G204" s="63"/>
      <c r="H204" s="4"/>
      <c r="I204" s="4"/>
      <c r="J204" s="4"/>
      <c r="K204" s="4"/>
      <c r="L204" s="27"/>
    </row>
    <row r="205" spans="1:16" s="62" customFormat="1" ht="27" customHeight="1" x14ac:dyDescent="0.4">
      <c r="A205" s="64"/>
      <c r="B205" s="65"/>
      <c r="C205" s="65"/>
      <c r="D205" s="63"/>
      <c r="E205" s="27"/>
      <c r="F205" s="27"/>
      <c r="G205" s="63"/>
      <c r="H205" s="4"/>
      <c r="I205" s="4"/>
      <c r="J205" s="4"/>
      <c r="K205" s="4"/>
      <c r="L205" s="27"/>
    </row>
    <row r="206" spans="1:16" s="62" customFormat="1" ht="27" customHeight="1" x14ac:dyDescent="0.4">
      <c r="A206" s="64"/>
      <c r="B206" s="65"/>
      <c r="C206" s="65"/>
      <c r="D206" s="63"/>
      <c r="E206" s="27"/>
      <c r="F206" s="27"/>
      <c r="G206" s="63"/>
      <c r="H206" s="4"/>
      <c r="I206" s="4"/>
      <c r="J206" s="4"/>
      <c r="K206" s="4"/>
      <c r="L206" s="27"/>
    </row>
    <row r="207" spans="1:16" s="62" customFormat="1" ht="27" customHeight="1" x14ac:dyDescent="0.4">
      <c r="A207" s="64"/>
      <c r="B207" s="65"/>
      <c r="C207" s="65"/>
      <c r="D207" s="63"/>
      <c r="E207" s="27"/>
      <c r="F207" s="27"/>
      <c r="G207" s="63"/>
      <c r="H207" s="4"/>
      <c r="I207" s="4"/>
      <c r="J207" s="4"/>
      <c r="K207" s="4"/>
      <c r="L207" s="27"/>
    </row>
    <row r="208" spans="1:16" s="62" customFormat="1" ht="27" customHeight="1" x14ac:dyDescent="0.4">
      <c r="A208" s="64"/>
      <c r="B208" s="65"/>
      <c r="C208" s="65"/>
      <c r="D208" s="63"/>
      <c r="E208" s="27"/>
      <c r="F208" s="27"/>
      <c r="G208" s="63"/>
      <c r="H208" s="4"/>
      <c r="I208" s="4"/>
      <c r="J208" s="4"/>
      <c r="K208" s="4"/>
      <c r="L208" s="27"/>
    </row>
    <row r="209" spans="1:253" s="62" customFormat="1" ht="27" customHeight="1" x14ac:dyDescent="0.4">
      <c r="A209" s="64"/>
      <c r="B209" s="65"/>
      <c r="C209" s="65"/>
      <c r="D209" s="63"/>
      <c r="E209" s="27"/>
      <c r="F209" s="27"/>
      <c r="G209" s="63"/>
      <c r="H209" s="4"/>
      <c r="I209" s="4"/>
      <c r="J209" s="4"/>
      <c r="K209" s="4"/>
      <c r="L209" s="27"/>
    </row>
    <row r="210" spans="1:253" s="62" customFormat="1" ht="27" customHeight="1" x14ac:dyDescent="0.4">
      <c r="A210" s="64"/>
      <c r="B210" s="65"/>
      <c r="C210" s="65"/>
      <c r="D210" s="63"/>
      <c r="E210" s="27"/>
      <c r="F210" s="27"/>
      <c r="G210" s="63"/>
      <c r="H210" s="4"/>
      <c r="I210" s="4"/>
      <c r="J210" s="4"/>
      <c r="K210" s="4"/>
      <c r="L210" s="27"/>
    </row>
    <row r="211" spans="1:253" s="62" customFormat="1" ht="27" customHeight="1" x14ac:dyDescent="0.4">
      <c r="A211" s="64"/>
      <c r="B211" s="65"/>
      <c r="C211" s="65"/>
      <c r="D211" s="63"/>
      <c r="E211" s="27"/>
      <c r="F211" s="27"/>
      <c r="G211" s="63"/>
      <c r="H211" s="4"/>
      <c r="I211" s="4"/>
      <c r="J211" s="4"/>
      <c r="K211" s="4"/>
      <c r="L211" s="27"/>
    </row>
    <row r="212" spans="1:253" s="62" customFormat="1" ht="27" customHeight="1" x14ac:dyDescent="0.4">
      <c r="A212" s="64"/>
      <c r="B212" s="65"/>
      <c r="C212" s="65"/>
      <c r="D212" s="63"/>
      <c r="E212" s="27"/>
      <c r="F212" s="27"/>
      <c r="G212" s="63"/>
      <c r="H212" s="4"/>
      <c r="I212" s="4"/>
      <c r="J212" s="4"/>
      <c r="K212" s="4"/>
      <c r="L212" s="27"/>
    </row>
    <row r="213" spans="1:253" s="62" customFormat="1" ht="27" customHeight="1" x14ac:dyDescent="0.4">
      <c r="A213" s="64"/>
      <c r="B213" s="65"/>
      <c r="C213" s="65"/>
      <c r="D213" s="63"/>
      <c r="E213" s="27"/>
      <c r="F213" s="27"/>
      <c r="G213" s="63"/>
      <c r="H213" s="4"/>
      <c r="I213" s="4"/>
      <c r="J213" s="4"/>
      <c r="K213" s="4"/>
      <c r="L213" s="27"/>
    </row>
    <row r="214" spans="1:253" s="62" customFormat="1" ht="27" customHeight="1" x14ac:dyDescent="0.4">
      <c r="A214" s="64"/>
      <c r="B214" s="65"/>
      <c r="C214" s="65"/>
      <c r="D214" s="63"/>
      <c r="E214" s="27"/>
      <c r="F214" s="27"/>
      <c r="G214" s="63"/>
      <c r="H214" s="4"/>
      <c r="I214" s="4"/>
      <c r="J214" s="4"/>
      <c r="K214" s="4"/>
      <c r="L214" s="27"/>
    </row>
    <row r="215" spans="1:253" s="62" customFormat="1" ht="27" customHeight="1" x14ac:dyDescent="0.4">
      <c r="A215" s="64"/>
      <c r="B215" s="65"/>
      <c r="C215" s="65"/>
      <c r="D215" s="63"/>
      <c r="E215" s="27"/>
      <c r="F215" s="27"/>
      <c r="G215" s="63"/>
      <c r="H215" s="4"/>
      <c r="I215" s="4"/>
      <c r="J215" s="4"/>
      <c r="K215" s="4"/>
      <c r="L215" s="27"/>
    </row>
    <row r="216" spans="1:253" s="62" customFormat="1" ht="27" customHeight="1" x14ac:dyDescent="0.4">
      <c r="A216" s="64"/>
      <c r="B216" s="65"/>
      <c r="C216" s="65"/>
      <c r="D216" s="63"/>
      <c r="E216" s="27"/>
      <c r="F216" s="27"/>
      <c r="G216" s="63"/>
      <c r="H216" s="4"/>
      <c r="I216" s="4"/>
      <c r="J216" s="4"/>
      <c r="K216" s="4"/>
      <c r="L216" s="27"/>
    </row>
    <row r="217" spans="1:253" s="62" customFormat="1" ht="27" customHeight="1" x14ac:dyDescent="0.4">
      <c r="A217" s="64"/>
      <c r="B217" s="65"/>
      <c r="C217" s="65"/>
      <c r="D217" s="63"/>
      <c r="E217" s="27"/>
      <c r="F217" s="27"/>
      <c r="G217" s="63"/>
      <c r="H217" s="4"/>
      <c r="I217" s="4"/>
      <c r="J217" s="4"/>
      <c r="K217" s="4"/>
      <c r="L217" s="27"/>
    </row>
    <row r="218" spans="1:253" s="62" customFormat="1" ht="27" customHeight="1" x14ac:dyDescent="0.4">
      <c r="A218" s="64"/>
      <c r="B218" s="65"/>
      <c r="C218" s="65"/>
      <c r="D218" s="63"/>
      <c r="E218" s="27"/>
      <c r="F218" s="27"/>
      <c r="G218" s="63"/>
      <c r="H218" s="4"/>
      <c r="I218" s="4"/>
      <c r="J218" s="4"/>
      <c r="K218" s="4"/>
      <c r="L218" s="27"/>
    </row>
    <row r="219" spans="1:253" s="62" customFormat="1" ht="27" customHeight="1" x14ac:dyDescent="0.4">
      <c r="A219" s="64"/>
      <c r="B219" s="65"/>
      <c r="C219" s="65"/>
      <c r="D219" s="63"/>
      <c r="E219" s="27"/>
      <c r="F219" s="27"/>
      <c r="G219" s="63"/>
      <c r="H219" s="4"/>
      <c r="I219" s="4"/>
      <c r="J219" s="4"/>
      <c r="K219" s="4"/>
      <c r="L219" s="27"/>
    </row>
    <row r="220" spans="1:253" s="136" customFormat="1" ht="27" customHeight="1" x14ac:dyDescent="0.4">
      <c r="A220" s="64"/>
      <c r="B220" s="65"/>
      <c r="C220" s="65"/>
      <c r="D220" s="63"/>
      <c r="E220" s="27"/>
      <c r="F220" s="27"/>
      <c r="G220" s="63"/>
      <c r="H220" s="4"/>
      <c r="I220" s="4"/>
      <c r="J220" s="4"/>
      <c r="K220" s="4"/>
      <c r="L220" s="27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  <c r="BN220" s="62"/>
      <c r="BO220" s="62"/>
      <c r="BP220" s="62"/>
      <c r="BQ220" s="62"/>
      <c r="BR220" s="62"/>
      <c r="BS220" s="62"/>
      <c r="BT220" s="62"/>
      <c r="BU220" s="62"/>
      <c r="BV220" s="62"/>
      <c r="BW220" s="62"/>
      <c r="BX220" s="62"/>
      <c r="BY220" s="62"/>
      <c r="BZ220" s="62"/>
      <c r="CA220" s="62"/>
      <c r="CB220" s="62"/>
      <c r="CC220" s="62"/>
      <c r="CD220" s="62"/>
      <c r="CE220" s="62"/>
      <c r="CF220" s="62"/>
      <c r="CG220" s="62"/>
      <c r="CH220" s="62"/>
      <c r="CI220" s="62"/>
      <c r="CJ220" s="62"/>
      <c r="CK220" s="62"/>
      <c r="CL220" s="62"/>
      <c r="CM220" s="62"/>
      <c r="CN220" s="62"/>
      <c r="CO220" s="62"/>
      <c r="CP220" s="62"/>
      <c r="CQ220" s="62"/>
      <c r="CR220" s="62"/>
      <c r="CS220" s="62"/>
      <c r="CT220" s="62"/>
      <c r="CU220" s="62"/>
      <c r="CV220" s="62"/>
      <c r="CW220" s="62"/>
      <c r="CX220" s="62"/>
      <c r="CY220" s="62"/>
      <c r="CZ220" s="62"/>
      <c r="DA220" s="62"/>
      <c r="DB220" s="62"/>
      <c r="DC220" s="62"/>
      <c r="DD220" s="62"/>
      <c r="DE220" s="62"/>
      <c r="DF220" s="62"/>
      <c r="DG220" s="62"/>
      <c r="DH220" s="62"/>
      <c r="DI220" s="62"/>
      <c r="DJ220" s="62"/>
      <c r="DK220" s="62"/>
      <c r="DL220" s="62"/>
      <c r="DM220" s="62"/>
      <c r="DN220" s="62"/>
      <c r="DO220" s="62"/>
      <c r="DP220" s="62"/>
      <c r="DQ220" s="62"/>
      <c r="DR220" s="62"/>
      <c r="DS220" s="62"/>
      <c r="DT220" s="62"/>
      <c r="DU220" s="62"/>
      <c r="DV220" s="62"/>
      <c r="DW220" s="62"/>
      <c r="DX220" s="62"/>
      <c r="DY220" s="62"/>
      <c r="DZ220" s="62"/>
      <c r="EA220" s="62"/>
      <c r="EB220" s="62"/>
      <c r="EC220" s="62"/>
      <c r="ED220" s="62"/>
      <c r="EE220" s="62"/>
      <c r="EF220" s="62"/>
      <c r="EG220" s="62"/>
      <c r="EH220" s="62"/>
      <c r="EI220" s="62"/>
      <c r="EJ220" s="62"/>
      <c r="EK220" s="62"/>
      <c r="EL220" s="62"/>
      <c r="EM220" s="62"/>
      <c r="EN220" s="62"/>
      <c r="EO220" s="62"/>
      <c r="EP220" s="62"/>
      <c r="EQ220" s="62"/>
      <c r="ER220" s="62"/>
      <c r="ES220" s="62"/>
      <c r="ET220" s="62"/>
      <c r="EU220" s="62"/>
      <c r="EV220" s="62"/>
      <c r="EW220" s="62"/>
      <c r="EX220" s="62"/>
      <c r="EY220" s="62"/>
      <c r="EZ220" s="62"/>
      <c r="FA220" s="62"/>
      <c r="FB220" s="62"/>
      <c r="FC220" s="62"/>
      <c r="FD220" s="62"/>
      <c r="FE220" s="62"/>
      <c r="FF220" s="62"/>
      <c r="FG220" s="62"/>
      <c r="FH220" s="62"/>
      <c r="FI220" s="62"/>
      <c r="FJ220" s="62"/>
      <c r="FK220" s="62"/>
      <c r="FL220" s="62"/>
      <c r="FM220" s="62"/>
      <c r="FN220" s="62"/>
      <c r="FO220" s="62"/>
      <c r="FP220" s="62"/>
      <c r="FQ220" s="62"/>
      <c r="FR220" s="62"/>
      <c r="FS220" s="62"/>
      <c r="FT220" s="62"/>
      <c r="FU220" s="62"/>
      <c r="FV220" s="62"/>
      <c r="FW220" s="62"/>
      <c r="FX220" s="62"/>
      <c r="FY220" s="62"/>
      <c r="FZ220" s="62"/>
      <c r="GA220" s="62"/>
      <c r="GB220" s="62"/>
      <c r="GC220" s="62"/>
      <c r="GD220" s="62"/>
      <c r="GE220" s="62"/>
      <c r="GF220" s="62"/>
      <c r="GG220" s="62"/>
      <c r="GH220" s="62"/>
      <c r="GI220" s="62"/>
      <c r="GJ220" s="62"/>
      <c r="GK220" s="62"/>
      <c r="GL220" s="62"/>
      <c r="GM220" s="62"/>
      <c r="GN220" s="62"/>
      <c r="GO220" s="62"/>
      <c r="GP220" s="62"/>
      <c r="GQ220" s="62"/>
      <c r="GR220" s="62"/>
      <c r="GS220" s="62"/>
      <c r="GT220" s="62"/>
      <c r="GU220" s="62"/>
      <c r="GV220" s="62"/>
      <c r="GW220" s="62"/>
      <c r="GX220" s="62"/>
      <c r="GY220" s="62"/>
      <c r="GZ220" s="62"/>
      <c r="HA220" s="62"/>
      <c r="HB220" s="62"/>
      <c r="HC220" s="62"/>
      <c r="HD220" s="62"/>
      <c r="HE220" s="62"/>
      <c r="HF220" s="62"/>
      <c r="HG220" s="62"/>
      <c r="HH220" s="62"/>
      <c r="HI220" s="62"/>
      <c r="HJ220" s="62"/>
      <c r="HK220" s="62"/>
      <c r="HL220" s="62"/>
      <c r="HM220" s="62"/>
      <c r="HN220" s="62"/>
      <c r="HO220" s="62"/>
      <c r="HP220" s="62"/>
      <c r="HQ220" s="62"/>
      <c r="HR220" s="62"/>
      <c r="HS220" s="62"/>
      <c r="HT220" s="62"/>
      <c r="HU220" s="62"/>
      <c r="HV220" s="62"/>
      <c r="HW220" s="62"/>
      <c r="HX220" s="62"/>
      <c r="HY220" s="62"/>
      <c r="HZ220" s="62"/>
      <c r="IA220" s="62"/>
      <c r="IB220" s="62"/>
      <c r="IC220" s="62"/>
      <c r="ID220" s="62"/>
      <c r="IE220" s="62"/>
      <c r="IF220" s="62"/>
      <c r="IG220" s="62"/>
      <c r="IH220" s="62"/>
      <c r="II220" s="62"/>
      <c r="IJ220" s="62"/>
      <c r="IK220" s="62"/>
      <c r="IL220" s="62"/>
      <c r="IM220" s="62"/>
      <c r="IN220" s="62"/>
      <c r="IO220" s="62"/>
      <c r="IP220" s="62"/>
      <c r="IQ220" s="62"/>
      <c r="IR220" s="62"/>
      <c r="IS220" s="62"/>
    </row>
    <row r="221" spans="1:253" s="136" customFormat="1" ht="27" customHeight="1" x14ac:dyDescent="0.4">
      <c r="A221" s="64"/>
      <c r="B221" s="65"/>
      <c r="C221" s="65"/>
      <c r="D221" s="63"/>
      <c r="E221" s="27"/>
      <c r="F221" s="27"/>
      <c r="G221" s="63"/>
      <c r="H221" s="4"/>
      <c r="I221" s="4"/>
      <c r="J221" s="4"/>
      <c r="K221" s="4"/>
      <c r="L221" s="27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  <c r="CD221" s="62"/>
      <c r="CE221" s="62"/>
      <c r="CF221" s="62"/>
      <c r="CG221" s="62"/>
      <c r="CH221" s="62"/>
      <c r="CI221" s="62"/>
      <c r="CJ221" s="62"/>
      <c r="CK221" s="62"/>
      <c r="CL221" s="62"/>
      <c r="CM221" s="62"/>
      <c r="CN221" s="62"/>
      <c r="CO221" s="62"/>
      <c r="CP221" s="62"/>
      <c r="CQ221" s="62"/>
      <c r="CR221" s="62"/>
      <c r="CS221" s="62"/>
      <c r="CT221" s="62"/>
      <c r="CU221" s="62"/>
      <c r="CV221" s="62"/>
      <c r="CW221" s="62"/>
      <c r="CX221" s="62"/>
      <c r="CY221" s="62"/>
      <c r="CZ221" s="62"/>
      <c r="DA221" s="62"/>
      <c r="DB221" s="62"/>
      <c r="DC221" s="62"/>
      <c r="DD221" s="62"/>
      <c r="DE221" s="62"/>
      <c r="DF221" s="62"/>
      <c r="DG221" s="62"/>
      <c r="DH221" s="62"/>
      <c r="DI221" s="62"/>
      <c r="DJ221" s="62"/>
      <c r="DK221" s="62"/>
      <c r="DL221" s="62"/>
      <c r="DM221" s="62"/>
      <c r="DN221" s="62"/>
      <c r="DO221" s="62"/>
      <c r="DP221" s="62"/>
      <c r="DQ221" s="62"/>
      <c r="DR221" s="62"/>
      <c r="DS221" s="62"/>
      <c r="DT221" s="62"/>
      <c r="DU221" s="62"/>
      <c r="DV221" s="62"/>
      <c r="DW221" s="62"/>
      <c r="DX221" s="62"/>
      <c r="DY221" s="62"/>
      <c r="DZ221" s="62"/>
      <c r="EA221" s="62"/>
      <c r="EB221" s="62"/>
      <c r="EC221" s="62"/>
      <c r="ED221" s="62"/>
      <c r="EE221" s="62"/>
      <c r="EF221" s="62"/>
      <c r="EG221" s="62"/>
      <c r="EH221" s="62"/>
      <c r="EI221" s="62"/>
      <c r="EJ221" s="62"/>
      <c r="EK221" s="62"/>
      <c r="EL221" s="62"/>
      <c r="EM221" s="62"/>
      <c r="EN221" s="62"/>
      <c r="EO221" s="62"/>
      <c r="EP221" s="62"/>
      <c r="EQ221" s="62"/>
      <c r="ER221" s="62"/>
      <c r="ES221" s="62"/>
      <c r="ET221" s="62"/>
      <c r="EU221" s="62"/>
      <c r="EV221" s="62"/>
      <c r="EW221" s="62"/>
      <c r="EX221" s="62"/>
      <c r="EY221" s="62"/>
      <c r="EZ221" s="62"/>
      <c r="FA221" s="62"/>
      <c r="FB221" s="62"/>
      <c r="FC221" s="62"/>
      <c r="FD221" s="62"/>
      <c r="FE221" s="62"/>
      <c r="FF221" s="62"/>
      <c r="FG221" s="62"/>
      <c r="FH221" s="62"/>
      <c r="FI221" s="62"/>
      <c r="FJ221" s="62"/>
      <c r="FK221" s="62"/>
      <c r="FL221" s="62"/>
      <c r="FM221" s="62"/>
      <c r="FN221" s="62"/>
      <c r="FO221" s="62"/>
      <c r="FP221" s="62"/>
      <c r="FQ221" s="62"/>
      <c r="FR221" s="62"/>
      <c r="FS221" s="62"/>
      <c r="FT221" s="62"/>
      <c r="FU221" s="62"/>
      <c r="FV221" s="62"/>
      <c r="FW221" s="62"/>
      <c r="FX221" s="62"/>
      <c r="FY221" s="62"/>
      <c r="FZ221" s="62"/>
      <c r="GA221" s="62"/>
      <c r="GB221" s="62"/>
      <c r="GC221" s="62"/>
      <c r="GD221" s="62"/>
      <c r="GE221" s="62"/>
      <c r="GF221" s="62"/>
      <c r="GG221" s="62"/>
      <c r="GH221" s="62"/>
      <c r="GI221" s="62"/>
      <c r="GJ221" s="62"/>
      <c r="GK221" s="62"/>
      <c r="GL221" s="62"/>
      <c r="GM221" s="62"/>
      <c r="GN221" s="62"/>
      <c r="GO221" s="62"/>
      <c r="GP221" s="62"/>
      <c r="GQ221" s="62"/>
      <c r="GR221" s="62"/>
      <c r="GS221" s="62"/>
      <c r="GT221" s="62"/>
      <c r="GU221" s="62"/>
      <c r="GV221" s="62"/>
      <c r="GW221" s="62"/>
      <c r="GX221" s="62"/>
      <c r="GY221" s="62"/>
      <c r="GZ221" s="62"/>
      <c r="HA221" s="62"/>
      <c r="HB221" s="62"/>
      <c r="HC221" s="62"/>
      <c r="HD221" s="62"/>
      <c r="HE221" s="62"/>
      <c r="HF221" s="62"/>
      <c r="HG221" s="62"/>
      <c r="HH221" s="62"/>
      <c r="HI221" s="62"/>
      <c r="HJ221" s="62"/>
      <c r="HK221" s="62"/>
      <c r="HL221" s="62"/>
      <c r="HM221" s="62"/>
      <c r="HN221" s="62"/>
      <c r="HO221" s="62"/>
      <c r="HP221" s="62"/>
      <c r="HQ221" s="62"/>
      <c r="HR221" s="62"/>
      <c r="HS221" s="62"/>
      <c r="HT221" s="62"/>
      <c r="HU221" s="62"/>
      <c r="HV221" s="62"/>
      <c r="HW221" s="62"/>
      <c r="HX221" s="62"/>
      <c r="HY221" s="62"/>
      <c r="HZ221" s="62"/>
      <c r="IA221" s="62"/>
      <c r="IB221" s="62"/>
      <c r="IC221" s="62"/>
      <c r="ID221" s="62"/>
      <c r="IE221" s="62"/>
      <c r="IF221" s="62"/>
      <c r="IG221" s="62"/>
      <c r="IH221" s="62"/>
      <c r="II221" s="62"/>
      <c r="IJ221" s="62"/>
      <c r="IK221" s="62"/>
      <c r="IL221" s="62"/>
      <c r="IM221" s="62"/>
      <c r="IN221" s="62"/>
      <c r="IO221" s="62"/>
      <c r="IP221" s="62"/>
      <c r="IQ221" s="62"/>
      <c r="IR221" s="62"/>
      <c r="IS221" s="62"/>
    </row>
    <row r="222" spans="1:253" s="136" customFormat="1" ht="27" customHeight="1" x14ac:dyDescent="0.4">
      <c r="A222" s="64"/>
      <c r="B222" s="65"/>
      <c r="C222" s="65"/>
      <c r="D222" s="63"/>
      <c r="E222" s="27"/>
      <c r="F222" s="27"/>
      <c r="G222" s="63"/>
      <c r="H222" s="4"/>
      <c r="I222" s="4"/>
      <c r="J222" s="4"/>
      <c r="K222" s="4"/>
      <c r="L222" s="27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  <c r="BN222" s="62"/>
      <c r="BO222" s="62"/>
      <c r="BP222" s="62"/>
      <c r="BQ222" s="62"/>
      <c r="BR222" s="62"/>
      <c r="BS222" s="62"/>
      <c r="BT222" s="62"/>
      <c r="BU222" s="62"/>
      <c r="BV222" s="62"/>
      <c r="BW222" s="62"/>
      <c r="BX222" s="62"/>
      <c r="BY222" s="62"/>
      <c r="BZ222" s="62"/>
      <c r="CA222" s="62"/>
      <c r="CB222" s="62"/>
      <c r="CC222" s="62"/>
      <c r="CD222" s="62"/>
      <c r="CE222" s="62"/>
      <c r="CF222" s="62"/>
      <c r="CG222" s="62"/>
      <c r="CH222" s="62"/>
      <c r="CI222" s="62"/>
      <c r="CJ222" s="62"/>
      <c r="CK222" s="62"/>
      <c r="CL222" s="62"/>
      <c r="CM222" s="62"/>
      <c r="CN222" s="62"/>
      <c r="CO222" s="62"/>
      <c r="CP222" s="62"/>
      <c r="CQ222" s="62"/>
      <c r="CR222" s="62"/>
      <c r="CS222" s="62"/>
      <c r="CT222" s="62"/>
      <c r="CU222" s="62"/>
      <c r="CV222" s="62"/>
      <c r="CW222" s="62"/>
      <c r="CX222" s="62"/>
      <c r="CY222" s="62"/>
      <c r="CZ222" s="62"/>
      <c r="DA222" s="62"/>
      <c r="DB222" s="62"/>
      <c r="DC222" s="62"/>
      <c r="DD222" s="62"/>
      <c r="DE222" s="62"/>
      <c r="DF222" s="62"/>
      <c r="DG222" s="62"/>
      <c r="DH222" s="62"/>
      <c r="DI222" s="62"/>
      <c r="DJ222" s="62"/>
      <c r="DK222" s="62"/>
      <c r="DL222" s="62"/>
      <c r="DM222" s="62"/>
      <c r="DN222" s="62"/>
      <c r="DO222" s="62"/>
      <c r="DP222" s="62"/>
      <c r="DQ222" s="62"/>
      <c r="DR222" s="62"/>
      <c r="DS222" s="62"/>
      <c r="DT222" s="62"/>
      <c r="DU222" s="62"/>
      <c r="DV222" s="62"/>
      <c r="DW222" s="62"/>
      <c r="DX222" s="62"/>
      <c r="DY222" s="62"/>
      <c r="DZ222" s="62"/>
      <c r="EA222" s="62"/>
      <c r="EB222" s="62"/>
      <c r="EC222" s="62"/>
      <c r="ED222" s="62"/>
      <c r="EE222" s="62"/>
      <c r="EF222" s="62"/>
      <c r="EG222" s="62"/>
      <c r="EH222" s="62"/>
      <c r="EI222" s="62"/>
      <c r="EJ222" s="62"/>
      <c r="EK222" s="62"/>
      <c r="EL222" s="62"/>
      <c r="EM222" s="62"/>
      <c r="EN222" s="62"/>
      <c r="EO222" s="62"/>
      <c r="EP222" s="62"/>
      <c r="EQ222" s="62"/>
      <c r="ER222" s="62"/>
      <c r="ES222" s="62"/>
      <c r="ET222" s="62"/>
      <c r="EU222" s="62"/>
      <c r="EV222" s="62"/>
      <c r="EW222" s="62"/>
      <c r="EX222" s="62"/>
      <c r="EY222" s="62"/>
      <c r="EZ222" s="62"/>
      <c r="FA222" s="62"/>
      <c r="FB222" s="62"/>
      <c r="FC222" s="62"/>
      <c r="FD222" s="62"/>
      <c r="FE222" s="62"/>
      <c r="FF222" s="62"/>
      <c r="FG222" s="62"/>
      <c r="FH222" s="62"/>
      <c r="FI222" s="62"/>
      <c r="FJ222" s="62"/>
      <c r="FK222" s="62"/>
      <c r="FL222" s="62"/>
      <c r="FM222" s="62"/>
      <c r="FN222" s="62"/>
      <c r="FO222" s="62"/>
      <c r="FP222" s="62"/>
      <c r="FQ222" s="62"/>
      <c r="FR222" s="62"/>
      <c r="FS222" s="62"/>
      <c r="FT222" s="62"/>
      <c r="FU222" s="62"/>
      <c r="FV222" s="62"/>
      <c r="FW222" s="62"/>
      <c r="FX222" s="62"/>
      <c r="FY222" s="62"/>
      <c r="FZ222" s="62"/>
      <c r="GA222" s="62"/>
      <c r="GB222" s="62"/>
      <c r="GC222" s="62"/>
      <c r="GD222" s="62"/>
      <c r="GE222" s="62"/>
      <c r="GF222" s="62"/>
      <c r="GG222" s="62"/>
      <c r="GH222" s="62"/>
      <c r="GI222" s="62"/>
      <c r="GJ222" s="62"/>
      <c r="GK222" s="62"/>
      <c r="GL222" s="62"/>
      <c r="GM222" s="62"/>
      <c r="GN222" s="62"/>
      <c r="GO222" s="62"/>
      <c r="GP222" s="62"/>
      <c r="GQ222" s="62"/>
      <c r="GR222" s="62"/>
      <c r="GS222" s="62"/>
      <c r="GT222" s="62"/>
      <c r="GU222" s="62"/>
      <c r="GV222" s="62"/>
      <c r="GW222" s="62"/>
      <c r="GX222" s="62"/>
      <c r="GY222" s="62"/>
      <c r="GZ222" s="62"/>
      <c r="HA222" s="62"/>
      <c r="HB222" s="62"/>
      <c r="HC222" s="62"/>
      <c r="HD222" s="62"/>
      <c r="HE222" s="62"/>
      <c r="HF222" s="62"/>
      <c r="HG222" s="62"/>
      <c r="HH222" s="62"/>
      <c r="HI222" s="62"/>
      <c r="HJ222" s="62"/>
      <c r="HK222" s="62"/>
      <c r="HL222" s="62"/>
      <c r="HM222" s="62"/>
      <c r="HN222" s="62"/>
      <c r="HO222" s="62"/>
      <c r="HP222" s="62"/>
      <c r="HQ222" s="62"/>
      <c r="HR222" s="62"/>
      <c r="HS222" s="62"/>
      <c r="HT222" s="62"/>
      <c r="HU222" s="62"/>
      <c r="HV222" s="62"/>
      <c r="HW222" s="62"/>
      <c r="HX222" s="62"/>
      <c r="HY222" s="62"/>
      <c r="HZ222" s="62"/>
      <c r="IA222" s="62"/>
      <c r="IB222" s="62"/>
      <c r="IC222" s="62"/>
      <c r="ID222" s="62"/>
      <c r="IE222" s="62"/>
      <c r="IF222" s="62"/>
      <c r="IG222" s="62"/>
      <c r="IH222" s="62"/>
      <c r="II222" s="62"/>
      <c r="IJ222" s="62"/>
      <c r="IK222" s="62"/>
      <c r="IL222" s="62"/>
      <c r="IM222" s="62"/>
      <c r="IN222" s="62"/>
      <c r="IO222" s="62"/>
      <c r="IP222" s="62"/>
      <c r="IQ222" s="62"/>
      <c r="IR222" s="62"/>
      <c r="IS222" s="62"/>
    </row>
    <row r="223" spans="1:253" s="136" customFormat="1" ht="27" customHeight="1" x14ac:dyDescent="0.4">
      <c r="A223" s="64"/>
      <c r="B223" s="65"/>
      <c r="C223" s="65"/>
      <c r="D223" s="63"/>
      <c r="E223" s="27"/>
      <c r="F223" s="27"/>
      <c r="G223" s="63"/>
      <c r="H223" s="4"/>
      <c r="I223" s="4"/>
      <c r="J223" s="4"/>
      <c r="K223" s="4"/>
      <c r="L223" s="27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2"/>
      <c r="BR223" s="62"/>
      <c r="BS223" s="62"/>
      <c r="BT223" s="62"/>
      <c r="BU223" s="62"/>
      <c r="BV223" s="62"/>
      <c r="BW223" s="62"/>
      <c r="BX223" s="62"/>
      <c r="BY223" s="62"/>
      <c r="BZ223" s="62"/>
      <c r="CA223" s="62"/>
      <c r="CB223" s="62"/>
      <c r="CC223" s="62"/>
      <c r="CD223" s="62"/>
      <c r="CE223" s="62"/>
      <c r="CF223" s="62"/>
      <c r="CG223" s="62"/>
      <c r="CH223" s="62"/>
      <c r="CI223" s="62"/>
      <c r="CJ223" s="62"/>
      <c r="CK223" s="62"/>
      <c r="CL223" s="62"/>
      <c r="CM223" s="62"/>
      <c r="CN223" s="62"/>
      <c r="CO223" s="62"/>
      <c r="CP223" s="62"/>
      <c r="CQ223" s="62"/>
      <c r="CR223" s="62"/>
      <c r="CS223" s="62"/>
      <c r="CT223" s="62"/>
      <c r="CU223" s="62"/>
      <c r="CV223" s="62"/>
      <c r="CW223" s="62"/>
      <c r="CX223" s="62"/>
      <c r="CY223" s="62"/>
      <c r="CZ223" s="62"/>
      <c r="DA223" s="62"/>
      <c r="DB223" s="62"/>
      <c r="DC223" s="62"/>
      <c r="DD223" s="62"/>
      <c r="DE223" s="62"/>
      <c r="DF223" s="62"/>
      <c r="DG223" s="62"/>
      <c r="DH223" s="62"/>
      <c r="DI223" s="62"/>
      <c r="DJ223" s="62"/>
      <c r="DK223" s="62"/>
      <c r="DL223" s="62"/>
      <c r="DM223" s="62"/>
      <c r="DN223" s="62"/>
      <c r="DO223" s="62"/>
      <c r="DP223" s="62"/>
      <c r="DQ223" s="62"/>
      <c r="DR223" s="62"/>
      <c r="DS223" s="62"/>
      <c r="DT223" s="62"/>
      <c r="DU223" s="62"/>
      <c r="DV223" s="62"/>
      <c r="DW223" s="62"/>
      <c r="DX223" s="62"/>
      <c r="DY223" s="62"/>
      <c r="DZ223" s="62"/>
      <c r="EA223" s="62"/>
      <c r="EB223" s="62"/>
      <c r="EC223" s="62"/>
      <c r="ED223" s="62"/>
      <c r="EE223" s="62"/>
      <c r="EF223" s="62"/>
      <c r="EG223" s="62"/>
      <c r="EH223" s="62"/>
      <c r="EI223" s="62"/>
      <c r="EJ223" s="62"/>
      <c r="EK223" s="62"/>
      <c r="EL223" s="62"/>
      <c r="EM223" s="62"/>
      <c r="EN223" s="62"/>
      <c r="EO223" s="62"/>
      <c r="EP223" s="62"/>
      <c r="EQ223" s="62"/>
      <c r="ER223" s="62"/>
      <c r="ES223" s="62"/>
      <c r="ET223" s="62"/>
      <c r="EU223" s="62"/>
      <c r="EV223" s="62"/>
      <c r="EW223" s="62"/>
      <c r="EX223" s="62"/>
      <c r="EY223" s="62"/>
      <c r="EZ223" s="62"/>
      <c r="FA223" s="62"/>
      <c r="FB223" s="62"/>
      <c r="FC223" s="62"/>
      <c r="FD223" s="62"/>
      <c r="FE223" s="62"/>
      <c r="FF223" s="62"/>
      <c r="FG223" s="62"/>
      <c r="FH223" s="62"/>
      <c r="FI223" s="62"/>
      <c r="FJ223" s="62"/>
      <c r="FK223" s="62"/>
      <c r="FL223" s="62"/>
      <c r="FM223" s="62"/>
      <c r="FN223" s="62"/>
      <c r="FO223" s="62"/>
      <c r="FP223" s="62"/>
      <c r="FQ223" s="62"/>
      <c r="FR223" s="62"/>
      <c r="FS223" s="62"/>
      <c r="FT223" s="62"/>
      <c r="FU223" s="62"/>
      <c r="FV223" s="62"/>
      <c r="FW223" s="62"/>
      <c r="FX223" s="62"/>
      <c r="FY223" s="62"/>
      <c r="FZ223" s="62"/>
      <c r="GA223" s="62"/>
      <c r="GB223" s="62"/>
      <c r="GC223" s="62"/>
      <c r="GD223" s="62"/>
      <c r="GE223" s="62"/>
      <c r="GF223" s="62"/>
      <c r="GG223" s="62"/>
      <c r="GH223" s="62"/>
      <c r="GI223" s="62"/>
      <c r="GJ223" s="62"/>
      <c r="GK223" s="62"/>
      <c r="GL223" s="62"/>
      <c r="GM223" s="62"/>
      <c r="GN223" s="62"/>
      <c r="GO223" s="62"/>
      <c r="GP223" s="62"/>
      <c r="GQ223" s="62"/>
      <c r="GR223" s="62"/>
      <c r="GS223" s="62"/>
      <c r="GT223" s="62"/>
      <c r="GU223" s="62"/>
      <c r="GV223" s="62"/>
      <c r="GW223" s="62"/>
      <c r="GX223" s="62"/>
      <c r="GY223" s="62"/>
      <c r="GZ223" s="62"/>
      <c r="HA223" s="62"/>
      <c r="HB223" s="62"/>
      <c r="HC223" s="62"/>
      <c r="HD223" s="62"/>
      <c r="HE223" s="62"/>
      <c r="HF223" s="62"/>
      <c r="HG223" s="62"/>
      <c r="HH223" s="62"/>
      <c r="HI223" s="62"/>
      <c r="HJ223" s="62"/>
      <c r="HK223" s="62"/>
      <c r="HL223" s="62"/>
      <c r="HM223" s="62"/>
      <c r="HN223" s="62"/>
      <c r="HO223" s="62"/>
      <c r="HP223" s="62"/>
      <c r="HQ223" s="62"/>
      <c r="HR223" s="62"/>
      <c r="HS223" s="62"/>
      <c r="HT223" s="62"/>
      <c r="HU223" s="62"/>
      <c r="HV223" s="62"/>
      <c r="HW223" s="62"/>
      <c r="HX223" s="62"/>
      <c r="HY223" s="62"/>
      <c r="HZ223" s="62"/>
      <c r="IA223" s="62"/>
      <c r="IB223" s="62"/>
      <c r="IC223" s="62"/>
      <c r="ID223" s="62"/>
      <c r="IE223" s="62"/>
      <c r="IF223" s="62"/>
      <c r="IG223" s="62"/>
      <c r="IH223" s="62"/>
      <c r="II223" s="62"/>
      <c r="IJ223" s="62"/>
      <c r="IK223" s="62"/>
      <c r="IL223" s="62"/>
      <c r="IM223" s="62"/>
      <c r="IN223" s="62"/>
      <c r="IO223" s="62"/>
      <c r="IP223" s="62"/>
      <c r="IQ223" s="62"/>
      <c r="IR223" s="62"/>
      <c r="IS223" s="62"/>
    </row>
    <row r="224" spans="1:253" s="136" customFormat="1" ht="27" customHeight="1" x14ac:dyDescent="0.4">
      <c r="A224" s="64"/>
      <c r="B224" s="65"/>
      <c r="C224" s="65"/>
      <c r="D224" s="63"/>
      <c r="E224" s="27"/>
      <c r="F224" s="27"/>
      <c r="G224" s="63"/>
      <c r="H224" s="4"/>
      <c r="I224" s="4"/>
      <c r="J224" s="4"/>
      <c r="K224" s="4"/>
      <c r="L224" s="27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  <c r="BP224" s="62"/>
      <c r="BQ224" s="62"/>
      <c r="BR224" s="62"/>
      <c r="BS224" s="62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  <c r="CD224" s="62"/>
      <c r="CE224" s="62"/>
      <c r="CF224" s="62"/>
      <c r="CG224" s="62"/>
      <c r="CH224" s="62"/>
      <c r="CI224" s="62"/>
      <c r="CJ224" s="62"/>
      <c r="CK224" s="62"/>
      <c r="CL224" s="62"/>
      <c r="CM224" s="62"/>
      <c r="CN224" s="62"/>
      <c r="CO224" s="62"/>
      <c r="CP224" s="62"/>
      <c r="CQ224" s="62"/>
      <c r="CR224" s="62"/>
      <c r="CS224" s="62"/>
      <c r="CT224" s="62"/>
      <c r="CU224" s="62"/>
      <c r="CV224" s="62"/>
      <c r="CW224" s="62"/>
      <c r="CX224" s="62"/>
      <c r="CY224" s="62"/>
      <c r="CZ224" s="62"/>
      <c r="DA224" s="62"/>
      <c r="DB224" s="62"/>
      <c r="DC224" s="62"/>
      <c r="DD224" s="62"/>
      <c r="DE224" s="62"/>
      <c r="DF224" s="62"/>
      <c r="DG224" s="62"/>
      <c r="DH224" s="62"/>
      <c r="DI224" s="62"/>
      <c r="DJ224" s="62"/>
      <c r="DK224" s="62"/>
      <c r="DL224" s="62"/>
      <c r="DM224" s="62"/>
      <c r="DN224" s="62"/>
      <c r="DO224" s="62"/>
      <c r="DP224" s="62"/>
      <c r="DQ224" s="62"/>
      <c r="DR224" s="62"/>
      <c r="DS224" s="62"/>
      <c r="DT224" s="62"/>
      <c r="DU224" s="62"/>
      <c r="DV224" s="62"/>
      <c r="DW224" s="62"/>
      <c r="DX224" s="62"/>
      <c r="DY224" s="62"/>
      <c r="DZ224" s="62"/>
      <c r="EA224" s="62"/>
      <c r="EB224" s="62"/>
      <c r="EC224" s="62"/>
      <c r="ED224" s="62"/>
      <c r="EE224" s="62"/>
      <c r="EF224" s="62"/>
      <c r="EG224" s="62"/>
      <c r="EH224" s="62"/>
      <c r="EI224" s="62"/>
      <c r="EJ224" s="62"/>
      <c r="EK224" s="62"/>
      <c r="EL224" s="62"/>
      <c r="EM224" s="62"/>
      <c r="EN224" s="62"/>
      <c r="EO224" s="62"/>
      <c r="EP224" s="62"/>
      <c r="EQ224" s="62"/>
      <c r="ER224" s="62"/>
      <c r="ES224" s="62"/>
      <c r="ET224" s="62"/>
      <c r="EU224" s="62"/>
      <c r="EV224" s="62"/>
      <c r="EW224" s="62"/>
      <c r="EX224" s="62"/>
      <c r="EY224" s="62"/>
      <c r="EZ224" s="62"/>
      <c r="FA224" s="62"/>
      <c r="FB224" s="62"/>
      <c r="FC224" s="62"/>
      <c r="FD224" s="62"/>
      <c r="FE224" s="62"/>
      <c r="FF224" s="62"/>
      <c r="FG224" s="62"/>
      <c r="FH224" s="62"/>
      <c r="FI224" s="62"/>
      <c r="FJ224" s="62"/>
      <c r="FK224" s="62"/>
      <c r="FL224" s="62"/>
      <c r="FM224" s="62"/>
      <c r="FN224" s="62"/>
      <c r="FO224" s="62"/>
      <c r="FP224" s="62"/>
      <c r="FQ224" s="62"/>
      <c r="FR224" s="62"/>
      <c r="FS224" s="62"/>
      <c r="FT224" s="62"/>
      <c r="FU224" s="62"/>
      <c r="FV224" s="62"/>
      <c r="FW224" s="62"/>
      <c r="FX224" s="62"/>
      <c r="FY224" s="62"/>
      <c r="FZ224" s="62"/>
      <c r="GA224" s="62"/>
      <c r="GB224" s="62"/>
      <c r="GC224" s="62"/>
      <c r="GD224" s="62"/>
      <c r="GE224" s="62"/>
      <c r="GF224" s="62"/>
      <c r="GG224" s="62"/>
      <c r="GH224" s="62"/>
      <c r="GI224" s="62"/>
      <c r="GJ224" s="62"/>
      <c r="GK224" s="62"/>
      <c r="GL224" s="62"/>
      <c r="GM224" s="62"/>
      <c r="GN224" s="62"/>
      <c r="GO224" s="62"/>
      <c r="GP224" s="62"/>
      <c r="GQ224" s="62"/>
      <c r="GR224" s="62"/>
      <c r="GS224" s="62"/>
      <c r="GT224" s="62"/>
      <c r="GU224" s="62"/>
      <c r="GV224" s="62"/>
      <c r="GW224" s="62"/>
      <c r="GX224" s="62"/>
      <c r="GY224" s="62"/>
      <c r="GZ224" s="62"/>
      <c r="HA224" s="62"/>
      <c r="HB224" s="62"/>
      <c r="HC224" s="62"/>
      <c r="HD224" s="62"/>
      <c r="HE224" s="62"/>
      <c r="HF224" s="62"/>
      <c r="HG224" s="62"/>
      <c r="HH224" s="62"/>
      <c r="HI224" s="62"/>
      <c r="HJ224" s="62"/>
      <c r="HK224" s="62"/>
      <c r="HL224" s="62"/>
      <c r="HM224" s="62"/>
      <c r="HN224" s="62"/>
      <c r="HO224" s="62"/>
      <c r="HP224" s="62"/>
      <c r="HQ224" s="62"/>
      <c r="HR224" s="62"/>
      <c r="HS224" s="62"/>
      <c r="HT224" s="62"/>
      <c r="HU224" s="62"/>
      <c r="HV224" s="62"/>
      <c r="HW224" s="62"/>
      <c r="HX224" s="62"/>
      <c r="HY224" s="62"/>
      <c r="HZ224" s="62"/>
      <c r="IA224" s="62"/>
      <c r="IB224" s="62"/>
      <c r="IC224" s="62"/>
      <c r="ID224" s="62"/>
      <c r="IE224" s="62"/>
      <c r="IF224" s="62"/>
      <c r="IG224" s="62"/>
      <c r="IH224" s="62"/>
      <c r="II224" s="62"/>
      <c r="IJ224" s="62"/>
      <c r="IK224" s="62"/>
      <c r="IL224" s="62"/>
      <c r="IM224" s="62"/>
      <c r="IN224" s="62"/>
      <c r="IO224" s="62"/>
      <c r="IP224" s="62"/>
      <c r="IQ224" s="62"/>
      <c r="IR224" s="62"/>
      <c r="IS224" s="62"/>
    </row>
    <row r="225" spans="1:253" s="136" customFormat="1" ht="27" customHeight="1" x14ac:dyDescent="0.4">
      <c r="A225" s="64"/>
      <c r="B225" s="65"/>
      <c r="C225" s="65"/>
      <c r="D225" s="63"/>
      <c r="E225" s="27"/>
      <c r="F225" s="27"/>
      <c r="G225" s="63"/>
      <c r="H225" s="4"/>
      <c r="I225" s="4"/>
      <c r="J225" s="4"/>
      <c r="K225" s="4"/>
      <c r="L225" s="27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  <c r="BN225" s="62"/>
      <c r="BO225" s="62"/>
      <c r="BP225" s="62"/>
      <c r="BQ225" s="62"/>
      <c r="BR225" s="62"/>
      <c r="BS225" s="62"/>
      <c r="BT225" s="62"/>
      <c r="BU225" s="62"/>
      <c r="BV225" s="62"/>
      <c r="BW225" s="62"/>
      <c r="BX225" s="62"/>
      <c r="BY225" s="62"/>
      <c r="BZ225" s="62"/>
      <c r="CA225" s="62"/>
      <c r="CB225" s="62"/>
      <c r="CC225" s="62"/>
      <c r="CD225" s="62"/>
      <c r="CE225" s="62"/>
      <c r="CF225" s="62"/>
      <c r="CG225" s="62"/>
      <c r="CH225" s="62"/>
      <c r="CI225" s="62"/>
      <c r="CJ225" s="62"/>
      <c r="CK225" s="62"/>
      <c r="CL225" s="62"/>
      <c r="CM225" s="62"/>
      <c r="CN225" s="62"/>
      <c r="CO225" s="62"/>
      <c r="CP225" s="62"/>
      <c r="CQ225" s="62"/>
      <c r="CR225" s="62"/>
      <c r="CS225" s="62"/>
      <c r="CT225" s="62"/>
      <c r="CU225" s="62"/>
      <c r="CV225" s="62"/>
      <c r="CW225" s="62"/>
      <c r="CX225" s="62"/>
      <c r="CY225" s="62"/>
      <c r="CZ225" s="62"/>
      <c r="DA225" s="62"/>
      <c r="DB225" s="62"/>
      <c r="DC225" s="62"/>
      <c r="DD225" s="62"/>
      <c r="DE225" s="62"/>
      <c r="DF225" s="62"/>
      <c r="DG225" s="62"/>
      <c r="DH225" s="62"/>
      <c r="DI225" s="62"/>
      <c r="DJ225" s="62"/>
      <c r="DK225" s="62"/>
      <c r="DL225" s="62"/>
      <c r="DM225" s="62"/>
      <c r="DN225" s="62"/>
      <c r="DO225" s="62"/>
      <c r="DP225" s="62"/>
      <c r="DQ225" s="62"/>
      <c r="DR225" s="62"/>
      <c r="DS225" s="62"/>
      <c r="DT225" s="62"/>
      <c r="DU225" s="62"/>
      <c r="DV225" s="62"/>
      <c r="DW225" s="62"/>
      <c r="DX225" s="62"/>
      <c r="DY225" s="62"/>
      <c r="DZ225" s="62"/>
      <c r="EA225" s="62"/>
      <c r="EB225" s="62"/>
      <c r="EC225" s="62"/>
      <c r="ED225" s="62"/>
      <c r="EE225" s="62"/>
      <c r="EF225" s="62"/>
      <c r="EG225" s="62"/>
      <c r="EH225" s="62"/>
      <c r="EI225" s="62"/>
      <c r="EJ225" s="62"/>
      <c r="EK225" s="62"/>
      <c r="EL225" s="62"/>
      <c r="EM225" s="62"/>
      <c r="EN225" s="62"/>
      <c r="EO225" s="62"/>
      <c r="EP225" s="62"/>
      <c r="EQ225" s="62"/>
      <c r="ER225" s="62"/>
      <c r="ES225" s="62"/>
      <c r="ET225" s="62"/>
      <c r="EU225" s="62"/>
      <c r="EV225" s="62"/>
      <c r="EW225" s="62"/>
      <c r="EX225" s="62"/>
      <c r="EY225" s="62"/>
      <c r="EZ225" s="62"/>
      <c r="FA225" s="62"/>
      <c r="FB225" s="62"/>
      <c r="FC225" s="62"/>
      <c r="FD225" s="62"/>
      <c r="FE225" s="62"/>
      <c r="FF225" s="62"/>
      <c r="FG225" s="62"/>
      <c r="FH225" s="62"/>
      <c r="FI225" s="62"/>
      <c r="FJ225" s="62"/>
      <c r="FK225" s="62"/>
      <c r="FL225" s="62"/>
      <c r="FM225" s="62"/>
      <c r="FN225" s="62"/>
      <c r="FO225" s="62"/>
      <c r="FP225" s="62"/>
      <c r="FQ225" s="62"/>
      <c r="FR225" s="62"/>
      <c r="FS225" s="62"/>
      <c r="FT225" s="62"/>
      <c r="FU225" s="62"/>
      <c r="FV225" s="62"/>
      <c r="FW225" s="62"/>
      <c r="FX225" s="62"/>
      <c r="FY225" s="62"/>
      <c r="FZ225" s="62"/>
      <c r="GA225" s="62"/>
      <c r="GB225" s="62"/>
      <c r="GC225" s="62"/>
      <c r="GD225" s="62"/>
      <c r="GE225" s="62"/>
      <c r="GF225" s="62"/>
      <c r="GG225" s="62"/>
      <c r="GH225" s="62"/>
      <c r="GI225" s="62"/>
      <c r="GJ225" s="62"/>
      <c r="GK225" s="62"/>
      <c r="GL225" s="62"/>
      <c r="GM225" s="62"/>
      <c r="GN225" s="62"/>
      <c r="GO225" s="62"/>
      <c r="GP225" s="62"/>
      <c r="GQ225" s="62"/>
      <c r="GR225" s="62"/>
      <c r="GS225" s="62"/>
      <c r="GT225" s="62"/>
      <c r="GU225" s="62"/>
      <c r="GV225" s="62"/>
      <c r="GW225" s="62"/>
      <c r="GX225" s="62"/>
      <c r="GY225" s="62"/>
      <c r="GZ225" s="62"/>
      <c r="HA225" s="62"/>
      <c r="HB225" s="62"/>
      <c r="HC225" s="62"/>
      <c r="HD225" s="62"/>
      <c r="HE225" s="62"/>
      <c r="HF225" s="62"/>
      <c r="HG225" s="62"/>
      <c r="HH225" s="62"/>
      <c r="HI225" s="62"/>
      <c r="HJ225" s="62"/>
      <c r="HK225" s="62"/>
      <c r="HL225" s="62"/>
      <c r="HM225" s="62"/>
      <c r="HN225" s="62"/>
      <c r="HO225" s="62"/>
      <c r="HP225" s="62"/>
      <c r="HQ225" s="62"/>
      <c r="HR225" s="62"/>
      <c r="HS225" s="62"/>
      <c r="HT225" s="62"/>
      <c r="HU225" s="62"/>
      <c r="HV225" s="62"/>
      <c r="HW225" s="62"/>
      <c r="HX225" s="62"/>
      <c r="HY225" s="62"/>
      <c r="HZ225" s="62"/>
      <c r="IA225" s="62"/>
      <c r="IB225" s="62"/>
      <c r="IC225" s="62"/>
      <c r="ID225" s="62"/>
      <c r="IE225" s="62"/>
      <c r="IF225" s="62"/>
      <c r="IG225" s="62"/>
      <c r="IH225" s="62"/>
      <c r="II225" s="62"/>
      <c r="IJ225" s="62"/>
      <c r="IK225" s="62"/>
      <c r="IL225" s="62"/>
      <c r="IM225" s="62"/>
      <c r="IN225" s="62"/>
      <c r="IO225" s="62"/>
      <c r="IP225" s="62"/>
      <c r="IQ225" s="62"/>
      <c r="IR225" s="62"/>
      <c r="IS225" s="62"/>
    </row>
    <row r="226" spans="1:253" s="136" customFormat="1" ht="27" customHeight="1" x14ac:dyDescent="0.4">
      <c r="A226" s="64"/>
      <c r="B226" s="65"/>
      <c r="C226" s="65"/>
      <c r="D226" s="63"/>
      <c r="E226" s="27"/>
      <c r="F226" s="27"/>
      <c r="G226" s="63"/>
      <c r="H226" s="4"/>
      <c r="I226" s="4"/>
      <c r="J226" s="4"/>
      <c r="K226" s="4"/>
      <c r="L226" s="27"/>
      <c r="M226" s="4"/>
      <c r="N226" s="4"/>
      <c r="O226" s="4"/>
      <c r="P226" s="4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  <c r="CE226" s="62"/>
      <c r="CF226" s="62"/>
      <c r="CG226" s="62"/>
      <c r="CH226" s="62"/>
      <c r="CI226" s="62"/>
      <c r="CJ226" s="62"/>
      <c r="CK226" s="62"/>
      <c r="CL226" s="62"/>
      <c r="CM226" s="62"/>
      <c r="CN226" s="62"/>
      <c r="CO226" s="62"/>
      <c r="CP226" s="62"/>
      <c r="CQ226" s="62"/>
      <c r="CR226" s="62"/>
      <c r="CS226" s="62"/>
      <c r="CT226" s="62"/>
      <c r="CU226" s="62"/>
      <c r="CV226" s="62"/>
      <c r="CW226" s="62"/>
      <c r="CX226" s="62"/>
      <c r="CY226" s="62"/>
      <c r="CZ226" s="62"/>
      <c r="DA226" s="62"/>
      <c r="DB226" s="62"/>
      <c r="DC226" s="62"/>
      <c r="DD226" s="62"/>
      <c r="DE226" s="62"/>
      <c r="DF226" s="62"/>
      <c r="DG226" s="62"/>
      <c r="DH226" s="62"/>
      <c r="DI226" s="62"/>
      <c r="DJ226" s="62"/>
      <c r="DK226" s="62"/>
      <c r="DL226" s="62"/>
      <c r="DM226" s="62"/>
      <c r="DN226" s="62"/>
      <c r="DO226" s="62"/>
      <c r="DP226" s="62"/>
      <c r="DQ226" s="62"/>
      <c r="DR226" s="62"/>
      <c r="DS226" s="62"/>
      <c r="DT226" s="62"/>
      <c r="DU226" s="62"/>
      <c r="DV226" s="62"/>
      <c r="DW226" s="62"/>
      <c r="DX226" s="62"/>
      <c r="DY226" s="62"/>
      <c r="DZ226" s="62"/>
      <c r="EA226" s="62"/>
      <c r="EB226" s="62"/>
      <c r="EC226" s="62"/>
      <c r="ED226" s="62"/>
      <c r="EE226" s="62"/>
      <c r="EF226" s="62"/>
      <c r="EG226" s="62"/>
      <c r="EH226" s="62"/>
      <c r="EI226" s="62"/>
      <c r="EJ226" s="62"/>
      <c r="EK226" s="62"/>
      <c r="EL226" s="62"/>
      <c r="EM226" s="62"/>
      <c r="EN226" s="62"/>
      <c r="EO226" s="62"/>
      <c r="EP226" s="62"/>
      <c r="EQ226" s="62"/>
      <c r="ER226" s="62"/>
      <c r="ES226" s="62"/>
      <c r="ET226" s="62"/>
      <c r="EU226" s="62"/>
      <c r="EV226" s="62"/>
      <c r="EW226" s="62"/>
      <c r="EX226" s="62"/>
      <c r="EY226" s="62"/>
      <c r="EZ226" s="62"/>
      <c r="FA226" s="62"/>
      <c r="FB226" s="62"/>
      <c r="FC226" s="62"/>
      <c r="FD226" s="62"/>
      <c r="FE226" s="62"/>
      <c r="FF226" s="62"/>
      <c r="FG226" s="62"/>
      <c r="FH226" s="62"/>
      <c r="FI226" s="62"/>
      <c r="FJ226" s="62"/>
      <c r="FK226" s="62"/>
      <c r="FL226" s="62"/>
      <c r="FM226" s="62"/>
      <c r="FN226" s="62"/>
      <c r="FO226" s="62"/>
      <c r="FP226" s="62"/>
      <c r="FQ226" s="62"/>
      <c r="FR226" s="62"/>
      <c r="FS226" s="62"/>
      <c r="FT226" s="62"/>
      <c r="FU226" s="62"/>
      <c r="FV226" s="62"/>
      <c r="FW226" s="62"/>
      <c r="FX226" s="62"/>
      <c r="FY226" s="62"/>
      <c r="FZ226" s="62"/>
      <c r="GA226" s="62"/>
      <c r="GB226" s="62"/>
      <c r="GC226" s="62"/>
      <c r="GD226" s="62"/>
      <c r="GE226" s="62"/>
      <c r="GF226" s="62"/>
      <c r="GG226" s="62"/>
      <c r="GH226" s="62"/>
      <c r="GI226" s="62"/>
      <c r="GJ226" s="62"/>
      <c r="GK226" s="62"/>
      <c r="GL226" s="62"/>
      <c r="GM226" s="62"/>
      <c r="GN226" s="62"/>
      <c r="GO226" s="62"/>
      <c r="GP226" s="62"/>
      <c r="GQ226" s="62"/>
      <c r="GR226" s="62"/>
      <c r="GS226" s="62"/>
      <c r="GT226" s="62"/>
      <c r="GU226" s="62"/>
      <c r="GV226" s="62"/>
      <c r="GW226" s="62"/>
      <c r="GX226" s="62"/>
      <c r="GY226" s="62"/>
      <c r="GZ226" s="62"/>
      <c r="HA226" s="62"/>
      <c r="HB226" s="62"/>
      <c r="HC226" s="62"/>
      <c r="HD226" s="62"/>
      <c r="HE226" s="62"/>
      <c r="HF226" s="62"/>
      <c r="HG226" s="62"/>
      <c r="HH226" s="62"/>
      <c r="HI226" s="62"/>
      <c r="HJ226" s="62"/>
      <c r="HK226" s="62"/>
      <c r="HL226" s="62"/>
      <c r="HM226" s="62"/>
      <c r="HN226" s="62"/>
      <c r="HO226" s="62"/>
      <c r="HP226" s="62"/>
      <c r="HQ226" s="62"/>
      <c r="HR226" s="62"/>
      <c r="HS226" s="62"/>
      <c r="HT226" s="62"/>
      <c r="HU226" s="62"/>
      <c r="HV226" s="62"/>
      <c r="HW226" s="62"/>
      <c r="HX226" s="62"/>
      <c r="HY226" s="62"/>
      <c r="HZ226" s="62"/>
      <c r="IA226" s="62"/>
      <c r="IB226" s="62"/>
      <c r="IC226" s="62"/>
      <c r="ID226" s="62"/>
      <c r="IE226" s="62"/>
      <c r="IF226" s="62"/>
      <c r="IG226" s="62"/>
      <c r="IH226" s="62"/>
      <c r="II226" s="62"/>
      <c r="IJ226" s="62"/>
      <c r="IK226" s="62"/>
      <c r="IL226" s="62"/>
      <c r="IM226" s="62"/>
      <c r="IN226" s="62"/>
      <c r="IO226" s="62"/>
      <c r="IP226" s="62"/>
      <c r="IQ226" s="62"/>
      <c r="IR226" s="62"/>
      <c r="IS226" s="62"/>
    </row>
    <row r="227" spans="1:253" s="136" customFormat="1" ht="27" customHeight="1" x14ac:dyDescent="0.4">
      <c r="A227" s="64"/>
      <c r="B227" s="65"/>
      <c r="C227" s="65"/>
      <c r="D227" s="63"/>
      <c r="E227" s="27"/>
      <c r="F227" s="27"/>
      <c r="G227" s="63"/>
      <c r="H227" s="4"/>
      <c r="I227" s="4"/>
      <c r="J227" s="4"/>
      <c r="K227" s="4"/>
      <c r="L227" s="27"/>
      <c r="M227" s="4"/>
      <c r="N227" s="4"/>
      <c r="O227" s="4"/>
      <c r="P227" s="4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  <c r="CD227" s="62"/>
      <c r="CE227" s="62"/>
      <c r="CF227" s="62"/>
      <c r="CG227" s="62"/>
      <c r="CH227" s="62"/>
      <c r="CI227" s="62"/>
      <c r="CJ227" s="62"/>
      <c r="CK227" s="62"/>
      <c r="CL227" s="62"/>
      <c r="CM227" s="62"/>
      <c r="CN227" s="62"/>
      <c r="CO227" s="62"/>
      <c r="CP227" s="62"/>
      <c r="CQ227" s="62"/>
      <c r="CR227" s="62"/>
      <c r="CS227" s="62"/>
      <c r="CT227" s="62"/>
      <c r="CU227" s="62"/>
      <c r="CV227" s="62"/>
      <c r="CW227" s="62"/>
      <c r="CX227" s="62"/>
      <c r="CY227" s="62"/>
      <c r="CZ227" s="62"/>
      <c r="DA227" s="62"/>
      <c r="DB227" s="62"/>
      <c r="DC227" s="62"/>
      <c r="DD227" s="62"/>
      <c r="DE227" s="62"/>
      <c r="DF227" s="62"/>
      <c r="DG227" s="62"/>
      <c r="DH227" s="62"/>
      <c r="DI227" s="62"/>
      <c r="DJ227" s="62"/>
      <c r="DK227" s="62"/>
      <c r="DL227" s="62"/>
      <c r="DM227" s="62"/>
      <c r="DN227" s="62"/>
      <c r="DO227" s="62"/>
      <c r="DP227" s="62"/>
      <c r="DQ227" s="62"/>
      <c r="DR227" s="62"/>
      <c r="DS227" s="62"/>
      <c r="DT227" s="62"/>
      <c r="DU227" s="62"/>
      <c r="DV227" s="62"/>
      <c r="DW227" s="62"/>
      <c r="DX227" s="62"/>
      <c r="DY227" s="62"/>
      <c r="DZ227" s="62"/>
      <c r="EA227" s="62"/>
      <c r="EB227" s="62"/>
      <c r="EC227" s="62"/>
      <c r="ED227" s="62"/>
      <c r="EE227" s="62"/>
      <c r="EF227" s="62"/>
      <c r="EG227" s="62"/>
      <c r="EH227" s="62"/>
      <c r="EI227" s="62"/>
      <c r="EJ227" s="62"/>
      <c r="EK227" s="62"/>
      <c r="EL227" s="62"/>
      <c r="EM227" s="62"/>
      <c r="EN227" s="62"/>
      <c r="EO227" s="62"/>
      <c r="EP227" s="62"/>
      <c r="EQ227" s="62"/>
      <c r="ER227" s="62"/>
      <c r="ES227" s="62"/>
      <c r="ET227" s="62"/>
      <c r="EU227" s="62"/>
      <c r="EV227" s="62"/>
      <c r="EW227" s="62"/>
      <c r="EX227" s="62"/>
      <c r="EY227" s="62"/>
      <c r="EZ227" s="62"/>
      <c r="FA227" s="62"/>
      <c r="FB227" s="62"/>
      <c r="FC227" s="62"/>
      <c r="FD227" s="62"/>
      <c r="FE227" s="62"/>
      <c r="FF227" s="62"/>
      <c r="FG227" s="62"/>
      <c r="FH227" s="62"/>
      <c r="FI227" s="62"/>
      <c r="FJ227" s="62"/>
      <c r="FK227" s="62"/>
      <c r="FL227" s="62"/>
      <c r="FM227" s="62"/>
      <c r="FN227" s="62"/>
      <c r="FO227" s="62"/>
      <c r="FP227" s="62"/>
      <c r="FQ227" s="62"/>
      <c r="FR227" s="62"/>
      <c r="FS227" s="62"/>
      <c r="FT227" s="62"/>
      <c r="FU227" s="62"/>
      <c r="FV227" s="62"/>
      <c r="FW227" s="62"/>
      <c r="FX227" s="62"/>
      <c r="FY227" s="62"/>
      <c r="FZ227" s="62"/>
      <c r="GA227" s="62"/>
      <c r="GB227" s="62"/>
      <c r="GC227" s="62"/>
      <c r="GD227" s="62"/>
      <c r="GE227" s="62"/>
      <c r="GF227" s="62"/>
      <c r="GG227" s="62"/>
      <c r="GH227" s="62"/>
      <c r="GI227" s="62"/>
      <c r="GJ227" s="62"/>
      <c r="GK227" s="62"/>
      <c r="GL227" s="62"/>
      <c r="GM227" s="62"/>
      <c r="GN227" s="62"/>
      <c r="GO227" s="62"/>
      <c r="GP227" s="62"/>
      <c r="GQ227" s="62"/>
      <c r="GR227" s="62"/>
      <c r="GS227" s="62"/>
      <c r="GT227" s="62"/>
      <c r="GU227" s="62"/>
      <c r="GV227" s="62"/>
      <c r="GW227" s="62"/>
      <c r="GX227" s="62"/>
      <c r="GY227" s="62"/>
      <c r="GZ227" s="62"/>
      <c r="HA227" s="62"/>
      <c r="HB227" s="62"/>
      <c r="HC227" s="62"/>
      <c r="HD227" s="62"/>
      <c r="HE227" s="62"/>
      <c r="HF227" s="62"/>
      <c r="HG227" s="62"/>
      <c r="HH227" s="62"/>
      <c r="HI227" s="62"/>
      <c r="HJ227" s="62"/>
      <c r="HK227" s="62"/>
      <c r="HL227" s="62"/>
      <c r="HM227" s="62"/>
      <c r="HN227" s="62"/>
      <c r="HO227" s="62"/>
      <c r="HP227" s="62"/>
      <c r="HQ227" s="62"/>
      <c r="HR227" s="62"/>
      <c r="HS227" s="62"/>
      <c r="HT227" s="62"/>
      <c r="HU227" s="62"/>
      <c r="HV227" s="62"/>
      <c r="HW227" s="62"/>
      <c r="HX227" s="62"/>
      <c r="HY227" s="62"/>
      <c r="HZ227" s="62"/>
      <c r="IA227" s="62"/>
      <c r="IB227" s="62"/>
      <c r="IC227" s="62"/>
      <c r="ID227" s="62"/>
      <c r="IE227" s="62"/>
      <c r="IF227" s="62"/>
      <c r="IG227" s="62"/>
      <c r="IH227" s="62"/>
      <c r="II227" s="62"/>
      <c r="IJ227" s="62"/>
      <c r="IK227" s="62"/>
      <c r="IL227" s="62"/>
      <c r="IM227" s="62"/>
      <c r="IN227" s="62"/>
      <c r="IO227" s="62"/>
      <c r="IP227" s="62"/>
      <c r="IQ227" s="62"/>
      <c r="IR227" s="62"/>
      <c r="IS227" s="62"/>
    </row>
    <row r="228" spans="1:253" s="137" customFormat="1" ht="27" customHeight="1" x14ac:dyDescent="0.4">
      <c r="A228" s="64"/>
      <c r="B228" s="65"/>
      <c r="C228" s="65"/>
      <c r="D228" s="63"/>
      <c r="E228" s="27"/>
      <c r="F228" s="27"/>
      <c r="G228" s="63"/>
      <c r="H228" s="4"/>
      <c r="I228" s="4"/>
      <c r="J228" s="4"/>
      <c r="K228" s="4"/>
      <c r="L228" s="27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</row>
    <row r="229" spans="1:253" s="137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</row>
    <row r="230" spans="1:253" s="137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</row>
    <row r="231" spans="1:253" s="137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</row>
    <row r="232" spans="1:253" ht="26.25" x14ac:dyDescent="0.4">
      <c r="E232" s="27"/>
      <c r="F232" s="27"/>
      <c r="L232" s="27"/>
    </row>
    <row r="233" spans="1:253" ht="26.25" x14ac:dyDescent="0.4">
      <c r="E233" s="27"/>
      <c r="F233" s="27"/>
      <c r="L233" s="27"/>
    </row>
    <row r="234" spans="1:253" ht="26.25" x14ac:dyDescent="0.4">
      <c r="E234" s="27"/>
      <c r="F234" s="27"/>
      <c r="L234" s="27"/>
    </row>
    <row r="235" spans="1:253" ht="26.25" x14ac:dyDescent="0.4">
      <c r="E235" s="27"/>
      <c r="F235" s="27"/>
      <c r="L235" s="27"/>
    </row>
    <row r="236" spans="1:253" ht="26.25" x14ac:dyDescent="0.4">
      <c r="E236" s="27"/>
      <c r="F236" s="27"/>
      <c r="L236" s="27"/>
    </row>
    <row r="237" spans="1:253" ht="26.25" x14ac:dyDescent="0.4">
      <c r="E237" s="27"/>
      <c r="F237" s="27"/>
      <c r="L237" s="27"/>
    </row>
    <row r="238" spans="1:253" ht="26.25" x14ac:dyDescent="0.4">
      <c r="E238" s="27"/>
      <c r="F238" s="27"/>
      <c r="L238" s="27"/>
    </row>
    <row r="239" spans="1:253" ht="26.25" x14ac:dyDescent="0.4">
      <c r="E239" s="27"/>
      <c r="F239" s="27"/>
      <c r="L239" s="27"/>
    </row>
    <row r="240" spans="1:253" ht="26.25" x14ac:dyDescent="0.4">
      <c r="E240" s="27"/>
      <c r="F240" s="27"/>
      <c r="L240" s="27"/>
    </row>
    <row r="241" spans="5:12" ht="26.25" x14ac:dyDescent="0.4">
      <c r="E241" s="27"/>
      <c r="F241" s="27"/>
      <c r="L241" s="27"/>
    </row>
    <row r="242" spans="5:12" ht="26.25" x14ac:dyDescent="0.4">
      <c r="E242" s="27"/>
      <c r="F242" s="27"/>
      <c r="L242" s="27"/>
    </row>
    <row r="243" spans="5:12" ht="26.25" x14ac:dyDescent="0.4">
      <c r="E243" s="27"/>
      <c r="F243" s="27"/>
      <c r="L243" s="27"/>
    </row>
    <row r="244" spans="5:12" ht="26.25" x14ac:dyDescent="0.4">
      <c r="E244" s="27"/>
      <c r="F244" s="27"/>
      <c r="L244" s="27"/>
    </row>
    <row r="245" spans="5:12" ht="26.25" x14ac:dyDescent="0.4">
      <c r="E245" s="27"/>
      <c r="F245" s="27"/>
      <c r="L245" s="27"/>
    </row>
    <row r="246" spans="5:12" ht="26.25" x14ac:dyDescent="0.4">
      <c r="E246" s="27"/>
      <c r="F246" s="27"/>
      <c r="L246" s="27"/>
    </row>
    <row r="247" spans="5:12" ht="26.25" x14ac:dyDescent="0.4">
      <c r="E247" s="27"/>
      <c r="F247" s="27"/>
      <c r="L247" s="27"/>
    </row>
    <row r="248" spans="5:12" ht="26.25" x14ac:dyDescent="0.4">
      <c r="E248" s="27"/>
      <c r="F248" s="27"/>
      <c r="L248" s="27"/>
    </row>
    <row r="249" spans="5:12" ht="26.25" x14ac:dyDescent="0.4">
      <c r="E249" s="27"/>
      <c r="F249" s="27"/>
      <c r="L249" s="27"/>
    </row>
    <row r="250" spans="5:12" ht="26.25" x14ac:dyDescent="0.4">
      <c r="E250" s="27"/>
      <c r="F250" s="27"/>
      <c r="L250" s="27"/>
    </row>
    <row r="251" spans="5:12" ht="26.25" x14ac:dyDescent="0.4">
      <c r="E251" s="27"/>
      <c r="F251" s="27"/>
      <c r="L251" s="27"/>
    </row>
    <row r="252" spans="5:12" ht="26.25" x14ac:dyDescent="0.4">
      <c r="E252" s="27"/>
      <c r="F252" s="27"/>
      <c r="L252" s="27"/>
    </row>
    <row r="253" spans="5:12" ht="26.25" x14ac:dyDescent="0.4">
      <c r="E253" s="27"/>
      <c r="F253" s="27"/>
      <c r="L253" s="27"/>
    </row>
    <row r="254" spans="5:12" ht="26.25" x14ac:dyDescent="0.4">
      <c r="E254" s="27"/>
      <c r="F254" s="27"/>
      <c r="L254" s="27"/>
    </row>
    <row r="255" spans="5:12" ht="26.25" x14ac:dyDescent="0.4">
      <c r="E255" s="27"/>
      <c r="F255" s="27"/>
      <c r="L255" s="27"/>
    </row>
    <row r="256" spans="5:12" ht="26.25" x14ac:dyDescent="0.4">
      <c r="E256" s="27"/>
      <c r="F256" s="27"/>
      <c r="L256" s="27"/>
    </row>
    <row r="257" spans="5:12" ht="26.25" x14ac:dyDescent="0.4">
      <c r="E257" s="27"/>
      <c r="F257" s="27"/>
      <c r="L257" s="27"/>
    </row>
    <row r="258" spans="5:12" ht="26.25" x14ac:dyDescent="0.4">
      <c r="E258" s="27"/>
      <c r="F258" s="27"/>
      <c r="L258" s="27"/>
    </row>
    <row r="259" spans="5:12" ht="26.25" x14ac:dyDescent="0.4">
      <c r="E259" s="27"/>
      <c r="F259" s="27"/>
      <c r="L259" s="27"/>
    </row>
    <row r="260" spans="5:12" ht="26.25" x14ac:dyDescent="0.4">
      <c r="E260" s="27"/>
      <c r="F260" s="27"/>
      <c r="L260" s="27"/>
    </row>
    <row r="261" spans="5:12" ht="26.25" x14ac:dyDescent="0.4">
      <c r="E261" s="27"/>
      <c r="F261" s="27"/>
      <c r="L261" s="27"/>
    </row>
    <row r="262" spans="5:12" ht="26.25" x14ac:dyDescent="0.4">
      <c r="E262" s="27"/>
      <c r="F262" s="27"/>
      <c r="L262" s="27"/>
    </row>
    <row r="263" spans="5:12" ht="26.25" x14ac:dyDescent="0.4">
      <c r="E263" s="27"/>
      <c r="F263" s="27"/>
      <c r="L263" s="27"/>
    </row>
    <row r="264" spans="5:12" ht="26.25" x14ac:dyDescent="0.4">
      <c r="E264" s="27"/>
      <c r="F264" s="27"/>
      <c r="L264" s="27"/>
    </row>
    <row r="265" spans="5:12" ht="26.25" x14ac:dyDescent="0.4">
      <c r="E265" s="27"/>
      <c r="F265" s="27"/>
      <c r="L265" s="27"/>
    </row>
    <row r="266" spans="5:12" ht="26.25" x14ac:dyDescent="0.4">
      <c r="E266" s="27"/>
      <c r="F266" s="27"/>
      <c r="L266" s="27"/>
    </row>
    <row r="267" spans="5:12" ht="26.25" x14ac:dyDescent="0.4">
      <c r="E267" s="27"/>
      <c r="F267" s="27"/>
      <c r="L267" s="27"/>
    </row>
    <row r="268" spans="5:12" ht="26.25" x14ac:dyDescent="0.4">
      <c r="E268" s="27"/>
      <c r="F268" s="27"/>
      <c r="L268" s="27"/>
    </row>
    <row r="269" spans="5:12" ht="26.25" x14ac:dyDescent="0.4">
      <c r="E269" s="27"/>
      <c r="F269" s="27"/>
      <c r="L269" s="27"/>
    </row>
    <row r="270" spans="5:12" ht="26.25" x14ac:dyDescent="0.4">
      <c r="E270" s="27"/>
      <c r="F270" s="27"/>
    </row>
    <row r="271" spans="5:12" ht="26.25" x14ac:dyDescent="0.4">
      <c r="E271" s="27"/>
      <c r="F271" s="27"/>
    </row>
    <row r="272" spans="5:12" ht="26.25" x14ac:dyDescent="0.4">
      <c r="E272" s="27"/>
      <c r="F272" s="27"/>
    </row>
    <row r="273" spans="5:6" ht="26.25" x14ac:dyDescent="0.4">
      <c r="E273" s="27"/>
      <c r="F273" s="27"/>
    </row>
    <row r="274" spans="5:6" ht="26.25" x14ac:dyDescent="0.4">
      <c r="E274" s="27"/>
      <c r="F274" s="27"/>
    </row>
    <row r="275" spans="5:6" ht="26.25" x14ac:dyDescent="0.4">
      <c r="E275" s="27"/>
      <c r="F275" s="27"/>
    </row>
    <row r="276" spans="5:6" ht="26.25" x14ac:dyDescent="0.4">
      <c r="E276" s="27"/>
      <c r="F276" s="27"/>
    </row>
    <row r="277" spans="5:6" ht="26.25" x14ac:dyDescent="0.4">
      <c r="E277" s="27"/>
      <c r="F277" s="27"/>
    </row>
    <row r="278" spans="5:6" ht="26.25" x14ac:dyDescent="0.4">
      <c r="E278" s="27"/>
      <c r="F278" s="27"/>
    </row>
    <row r="279" spans="5:6" ht="26.25" x14ac:dyDescent="0.4">
      <c r="E279" s="27"/>
      <c r="F279" s="27"/>
    </row>
    <row r="280" spans="5:6" ht="26.25" x14ac:dyDescent="0.4">
      <c r="E280" s="27"/>
      <c r="F280" s="27"/>
    </row>
    <row r="281" spans="5:6" ht="26.25" x14ac:dyDescent="0.4">
      <c r="E281" s="27"/>
      <c r="F281" s="27"/>
    </row>
    <row r="282" spans="5:6" ht="26.25" x14ac:dyDescent="0.4">
      <c r="E282" s="27"/>
      <c r="F282" s="27"/>
    </row>
    <row r="283" spans="5:6" ht="26.25" x14ac:dyDescent="0.4">
      <c r="E283" s="27"/>
      <c r="F283" s="27"/>
    </row>
    <row r="284" spans="5:6" ht="26.25" x14ac:dyDescent="0.4">
      <c r="E284" s="27"/>
      <c r="F284" s="27"/>
    </row>
    <row r="285" spans="5:6" ht="26.25" x14ac:dyDescent="0.4">
      <c r="E285" s="27"/>
      <c r="F285" s="27"/>
    </row>
    <row r="286" spans="5:6" ht="26.25" x14ac:dyDescent="0.4">
      <c r="E286" s="27"/>
      <c r="F286" s="27"/>
    </row>
    <row r="287" spans="5:6" ht="26.25" x14ac:dyDescent="0.4">
      <c r="E287" s="27"/>
      <c r="F287" s="27"/>
    </row>
    <row r="288" spans="5:6" ht="26.25" x14ac:dyDescent="0.4">
      <c r="E288" s="27"/>
      <c r="F288" s="27"/>
    </row>
    <row r="289" spans="5:6" ht="26.25" x14ac:dyDescent="0.4">
      <c r="E289" s="27"/>
      <c r="F289" s="27"/>
    </row>
    <row r="290" spans="5:6" ht="26.25" x14ac:dyDescent="0.4">
      <c r="E290" s="27"/>
      <c r="F290" s="27"/>
    </row>
    <row r="291" spans="5:6" ht="26.25" x14ac:dyDescent="0.4">
      <c r="E291" s="27"/>
      <c r="F291" s="27"/>
    </row>
    <row r="292" spans="5:6" ht="26.25" x14ac:dyDescent="0.4">
      <c r="E292" s="27"/>
      <c r="F292" s="27"/>
    </row>
    <row r="293" spans="5:6" ht="26.25" x14ac:dyDescent="0.4">
      <c r="E293" s="27"/>
      <c r="F293" s="27"/>
    </row>
    <row r="294" spans="5:6" ht="26.25" x14ac:dyDescent="0.4">
      <c r="E294" s="27"/>
      <c r="F294" s="27"/>
    </row>
    <row r="295" spans="5:6" ht="26.25" x14ac:dyDescent="0.4">
      <c r="E295" s="27"/>
      <c r="F295" s="27"/>
    </row>
    <row r="296" spans="5:6" ht="26.25" x14ac:dyDescent="0.4">
      <c r="E296" s="27"/>
      <c r="F296" s="27"/>
    </row>
    <row r="297" spans="5:6" ht="26.25" x14ac:dyDescent="0.4">
      <c r="E297" s="27"/>
      <c r="F297" s="27"/>
    </row>
    <row r="298" spans="5:6" ht="26.25" x14ac:dyDescent="0.4">
      <c r="E298" s="27"/>
      <c r="F298" s="27"/>
    </row>
    <row r="299" spans="5:6" ht="26.25" x14ac:dyDescent="0.4">
      <c r="E299" s="27"/>
      <c r="F299" s="27"/>
    </row>
    <row r="300" spans="5:6" ht="26.25" x14ac:dyDescent="0.4">
      <c r="E300" s="27"/>
      <c r="F300" s="27"/>
    </row>
    <row r="301" spans="5:6" ht="26.25" x14ac:dyDescent="0.4">
      <c r="E301" s="27"/>
      <c r="F301" s="27"/>
    </row>
    <row r="302" spans="5:6" ht="26.25" x14ac:dyDescent="0.4">
      <c r="E302" s="27"/>
      <c r="F302" s="27"/>
    </row>
    <row r="303" spans="5:6" ht="26.25" x14ac:dyDescent="0.4">
      <c r="E303" s="27"/>
      <c r="F303" s="27"/>
    </row>
    <row r="304" spans="5:6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</sheetData>
  <autoFilter ref="A1:IS344"/>
  <mergeCells count="8">
    <mergeCell ref="A178:D178"/>
    <mergeCell ref="A179:D179"/>
    <mergeCell ref="B170:C170"/>
    <mergeCell ref="F170:I170"/>
    <mergeCell ref="B171:C171"/>
    <mergeCell ref="F171:I171"/>
    <mergeCell ref="A177:D177"/>
    <mergeCell ref="I177:K177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zoomScale="50" zoomScaleNormal="50" workbookViewId="0">
      <selection activeCell="B61" sqref="B61"/>
    </sheetView>
  </sheetViews>
  <sheetFormatPr baseColWidth="10" defaultColWidth="11.42578125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38"/>
      <c r="B1" s="139"/>
      <c r="C1" s="139"/>
      <c r="D1" s="139"/>
      <c r="E1" s="140"/>
      <c r="F1" s="141"/>
      <c r="G1" s="140"/>
    </row>
    <row r="2" spans="1:7" s="8" customFormat="1" ht="27" customHeight="1" x14ac:dyDescent="0.4">
      <c r="A2" s="142" t="str">
        <f>+'[1]CGN-2005-001A'!B3</f>
        <v>UNIDAD ADMINISTRATIVA ESPECIAL CUERPO OFICIAL DE BOMBEROS</v>
      </c>
      <c r="B2" s="7"/>
      <c r="C2" s="7"/>
      <c r="D2" s="7"/>
      <c r="E2" s="143"/>
      <c r="G2" s="143"/>
    </row>
    <row r="3" spans="1:7" s="8" customFormat="1" ht="27" customHeight="1" x14ac:dyDescent="0.4">
      <c r="A3" s="142" t="s">
        <v>241</v>
      </c>
      <c r="B3" s="7"/>
      <c r="C3" s="7"/>
      <c r="D3" s="7"/>
      <c r="E3" s="143"/>
      <c r="G3" s="143"/>
    </row>
    <row r="4" spans="1:7" s="8" customFormat="1" ht="27" customHeight="1" x14ac:dyDescent="0.4">
      <c r="A4" s="9" t="s">
        <v>246</v>
      </c>
      <c r="B4" s="7"/>
      <c r="C4" s="7"/>
      <c r="D4" s="7"/>
      <c r="E4" s="143"/>
      <c r="G4" s="143"/>
    </row>
    <row r="5" spans="1:7" s="14" customFormat="1" ht="27" customHeight="1" x14ac:dyDescent="0.35">
      <c r="A5" s="144" t="s">
        <v>202</v>
      </c>
      <c r="B5" s="13"/>
      <c r="C5" s="13"/>
      <c r="D5" s="13"/>
      <c r="E5" s="145"/>
      <c r="G5" s="145"/>
    </row>
    <row r="6" spans="1:7" s="52" customFormat="1" ht="27" customHeight="1" thickBot="1" x14ac:dyDescent="0.4">
      <c r="A6" s="146"/>
      <c r="B6" s="147"/>
      <c r="C6" s="147"/>
      <c r="D6" s="147"/>
      <c r="E6" s="148"/>
      <c r="F6" s="149"/>
      <c r="G6" s="148"/>
    </row>
    <row r="7" spans="1:7" ht="27" customHeight="1" x14ac:dyDescent="0.35">
      <c r="A7" s="150"/>
      <c r="B7" s="151"/>
      <c r="C7" s="151"/>
      <c r="D7" s="152"/>
      <c r="G7" s="152"/>
    </row>
    <row r="8" spans="1:7" s="102" customFormat="1" ht="27" customHeight="1" x14ac:dyDescent="0.4">
      <c r="A8" s="153"/>
      <c r="B8" s="154"/>
      <c r="C8" s="154"/>
      <c r="D8" s="26"/>
      <c r="G8" s="155"/>
    </row>
    <row r="9" spans="1:7" s="102" customFormat="1" ht="27" customHeight="1" x14ac:dyDescent="0.4">
      <c r="A9" s="153"/>
      <c r="B9" s="154"/>
      <c r="C9" s="154"/>
      <c r="D9" s="29"/>
      <c r="G9" s="155"/>
    </row>
    <row r="10" spans="1:7" s="84" customFormat="1" ht="27" customHeight="1" x14ac:dyDescent="0.4">
      <c r="A10" s="154"/>
      <c r="B10" s="154" t="s">
        <v>203</v>
      </c>
      <c r="C10" s="154"/>
      <c r="D10" s="37">
        <f>+D12+D18+D25+D30+D36</f>
        <v>10507632910</v>
      </c>
      <c r="E10" s="156"/>
      <c r="F10" s="156">
        <f>SUM(D10:D10)</f>
        <v>10507632910</v>
      </c>
      <c r="G10" s="39" t="e">
        <f>G13+#REF!+#REF!+#REF!+G23+#REF!-#REF!</f>
        <v>#REF!</v>
      </c>
    </row>
    <row r="11" spans="1:7" s="84" customFormat="1" ht="27" customHeight="1" x14ac:dyDescent="0.4">
      <c r="A11" s="154"/>
      <c r="B11" s="154"/>
      <c r="C11" s="154"/>
      <c r="D11" s="29"/>
      <c r="E11" s="156"/>
      <c r="F11" s="156"/>
      <c r="G11" s="111"/>
    </row>
    <row r="12" spans="1:7" s="105" customFormat="1" ht="27" customHeight="1" x14ac:dyDescent="0.4">
      <c r="A12" s="46">
        <v>41</v>
      </c>
      <c r="B12" s="46" t="s">
        <v>157</v>
      </c>
      <c r="C12" s="47"/>
      <c r="D12" s="202">
        <f>SUM(D14:D16)</f>
        <v>694219450</v>
      </c>
      <c r="E12" s="156"/>
      <c r="F12" s="156"/>
      <c r="G12" s="157"/>
    </row>
    <row r="13" spans="1:7" s="109" customFormat="1" ht="27" customHeight="1" x14ac:dyDescent="0.4">
      <c r="A13" s="46"/>
      <c r="B13" s="46"/>
      <c r="C13" s="46"/>
      <c r="D13" s="57"/>
      <c r="E13" s="156"/>
      <c r="F13" s="156">
        <f>SUM(D13:D13)</f>
        <v>0</v>
      </c>
      <c r="G13" s="51" t="e">
        <f>+G14+G15+#REF!+#REF!-G16</f>
        <v>#REF!</v>
      </c>
    </row>
    <row r="14" spans="1:7" s="97" customFormat="1" ht="27" hidden="1" customHeight="1" x14ac:dyDescent="0.4">
      <c r="A14" s="53">
        <v>4105</v>
      </c>
      <c r="B14" s="53" t="s">
        <v>156</v>
      </c>
      <c r="C14" s="53"/>
      <c r="D14" s="76">
        <v>0</v>
      </c>
      <c r="E14" s="156"/>
      <c r="F14" s="156">
        <f>SUM(D14:D14)</f>
        <v>0</v>
      </c>
      <c r="G14" s="76" t="e">
        <f>+D14-#REF!</f>
        <v>#REF!</v>
      </c>
    </row>
    <row r="15" spans="1:7" s="97" customFormat="1" ht="27" customHeight="1" x14ac:dyDescent="0.4">
      <c r="A15" s="53">
        <v>4110</v>
      </c>
      <c r="B15" s="53" t="s">
        <v>155</v>
      </c>
      <c r="C15" s="53"/>
      <c r="D15" s="76">
        <v>694219450</v>
      </c>
      <c r="E15" s="156"/>
      <c r="F15" s="156">
        <f>SUM(D15:D15)</f>
        <v>694219450</v>
      </c>
      <c r="G15" s="76" t="e">
        <f>+D15-#REF!</f>
        <v>#REF!</v>
      </c>
    </row>
    <row r="16" spans="1:7" s="97" customFormat="1" ht="27" customHeight="1" x14ac:dyDescent="0.4">
      <c r="A16" s="53">
        <v>4195</v>
      </c>
      <c r="B16" s="53" t="s">
        <v>154</v>
      </c>
      <c r="C16" s="53"/>
      <c r="D16" s="76">
        <v>0</v>
      </c>
      <c r="E16" s="156"/>
      <c r="F16" s="156">
        <f>SUM(D16:D16)</f>
        <v>0</v>
      </c>
      <c r="G16" s="76" t="e">
        <f>+D16-#REF!</f>
        <v>#REF!</v>
      </c>
    </row>
    <row r="17" spans="1:7" s="105" customFormat="1" ht="27" customHeight="1" x14ac:dyDescent="0.4">
      <c r="A17" s="159"/>
      <c r="B17" s="159"/>
      <c r="C17" s="159"/>
      <c r="D17" s="160"/>
      <c r="E17" s="156"/>
      <c r="F17" s="156">
        <v>1</v>
      </c>
      <c r="G17" s="157"/>
    </row>
    <row r="18" spans="1:7" s="97" customFormat="1" ht="27" customHeight="1" x14ac:dyDescent="0.4">
      <c r="A18" s="46">
        <v>43</v>
      </c>
      <c r="B18" s="46" t="s">
        <v>153</v>
      </c>
      <c r="C18" s="47"/>
      <c r="D18" s="48">
        <f>SUM(D20:D23)</f>
        <v>0</v>
      </c>
      <c r="E18" s="156"/>
      <c r="F18" s="156" t="e">
        <f>SUM(#REF!)</f>
        <v>#REF!</v>
      </c>
      <c r="G18" s="76" t="e">
        <f>+#REF!-#REF!</f>
        <v>#REF!</v>
      </c>
    </row>
    <row r="19" spans="1:7" s="97" customFormat="1" ht="27" hidden="1" customHeight="1" x14ac:dyDescent="0.4">
      <c r="A19" s="46"/>
      <c r="B19" s="46"/>
      <c r="C19" s="46"/>
      <c r="D19" s="49"/>
      <c r="E19" s="156"/>
      <c r="F19" s="156"/>
      <c r="G19" s="76"/>
    </row>
    <row r="20" spans="1:7" s="97" customFormat="1" ht="27" hidden="1" customHeight="1" x14ac:dyDescent="0.4">
      <c r="A20" s="53">
        <v>4305</v>
      </c>
      <c r="B20" s="53" t="s">
        <v>119</v>
      </c>
      <c r="C20" s="53"/>
      <c r="D20" s="76">
        <v>0</v>
      </c>
      <c r="E20" s="156"/>
      <c r="F20" s="156" t="e">
        <f>SUM(#REF!)</f>
        <v>#REF!</v>
      </c>
      <c r="G20" s="76" t="e">
        <f>+#REF!-#REF!</f>
        <v>#REF!</v>
      </c>
    </row>
    <row r="21" spans="1:7" s="97" customFormat="1" ht="27" hidden="1" customHeight="1" x14ac:dyDescent="0.4">
      <c r="A21" s="53">
        <v>4360</v>
      </c>
      <c r="B21" s="71" t="s">
        <v>117</v>
      </c>
      <c r="C21" s="53"/>
      <c r="D21" s="76">
        <v>0</v>
      </c>
      <c r="E21" s="156"/>
      <c r="F21" s="156"/>
      <c r="G21" s="76"/>
    </row>
    <row r="22" spans="1:7" s="97" customFormat="1" ht="27" hidden="1" customHeight="1" x14ac:dyDescent="0.4">
      <c r="A22" s="53">
        <v>4390</v>
      </c>
      <c r="B22" s="71" t="s">
        <v>118</v>
      </c>
      <c r="C22" s="53"/>
      <c r="D22" s="76">
        <v>0</v>
      </c>
      <c r="E22" s="156"/>
      <c r="F22" s="156"/>
      <c r="G22" s="76"/>
    </row>
    <row r="23" spans="1:7" s="100" customFormat="1" ht="27" hidden="1" customHeight="1" x14ac:dyDescent="0.4">
      <c r="A23" s="53">
        <v>4395</v>
      </c>
      <c r="B23" s="53" t="s">
        <v>152</v>
      </c>
      <c r="C23" s="53"/>
      <c r="D23" s="76">
        <v>0</v>
      </c>
      <c r="E23" s="156"/>
      <c r="F23" s="156" t="e">
        <f>SUM(#REF!)</f>
        <v>#REF!</v>
      </c>
      <c r="G23" s="51" t="e">
        <f>SUM(G24:G26)</f>
        <v>#REF!</v>
      </c>
    </row>
    <row r="24" spans="1:7" s="97" customFormat="1" ht="27" hidden="1" customHeight="1" x14ac:dyDescent="0.4">
      <c r="A24" s="161"/>
      <c r="B24" s="161"/>
      <c r="C24" s="161"/>
      <c r="D24" s="162"/>
      <c r="E24" s="156"/>
      <c r="F24" s="156" t="e">
        <f>SUM(#REF!)</f>
        <v>#REF!</v>
      </c>
      <c r="G24" s="76" t="e">
        <f>+#REF!-#REF!</f>
        <v>#REF!</v>
      </c>
    </row>
    <row r="25" spans="1:7" s="97" customFormat="1" ht="27" customHeight="1" x14ac:dyDescent="0.4">
      <c r="A25" s="46">
        <v>44</v>
      </c>
      <c r="B25" s="46" t="s">
        <v>204</v>
      </c>
      <c r="C25" s="47"/>
      <c r="D25" s="48">
        <f>SUM(D27:D27)</f>
        <v>0</v>
      </c>
      <c r="E25" s="156"/>
      <c r="F25" s="156" t="e">
        <f>SUM(#REF!)</f>
        <v>#REF!</v>
      </c>
      <c r="G25" s="76" t="e">
        <f>+#REF!-#REF!</f>
        <v>#REF!</v>
      </c>
    </row>
    <row r="26" spans="1:7" s="97" customFormat="1" ht="27" hidden="1" customHeight="1" x14ac:dyDescent="0.4">
      <c r="A26" s="46"/>
      <c r="B26" s="46"/>
      <c r="C26" s="46"/>
      <c r="D26" s="49"/>
      <c r="E26" s="156"/>
      <c r="F26" s="156"/>
      <c r="G26" s="76"/>
    </row>
    <row r="27" spans="1:7" s="100" customFormat="1" ht="28.35" hidden="1" customHeight="1" x14ac:dyDescent="0.4">
      <c r="A27" s="53">
        <v>4428</v>
      </c>
      <c r="B27" s="53" t="s">
        <v>205</v>
      </c>
      <c r="C27" s="53"/>
      <c r="D27" s="76">
        <v>0</v>
      </c>
      <c r="E27" s="156"/>
      <c r="F27" s="156">
        <f>SUM(D30:D30)</f>
        <v>9813413460</v>
      </c>
      <c r="G27" s="51" t="e">
        <f>SUM(G28:G28)</f>
        <v>#REF!</v>
      </c>
    </row>
    <row r="28" spans="1:7" s="97" customFormat="1" ht="27" hidden="1" customHeight="1" x14ac:dyDescent="0.4">
      <c r="A28" s="53"/>
      <c r="B28" s="53"/>
      <c r="C28" s="53"/>
      <c r="D28" s="57"/>
      <c r="E28" s="156"/>
      <c r="F28" s="156" t="e">
        <f>SUM(#REF!)</f>
        <v>#REF!</v>
      </c>
      <c r="G28" s="76" t="e">
        <f>+#REF!-#REF!</f>
        <v>#REF!</v>
      </c>
    </row>
    <row r="29" spans="1:7" s="97" customFormat="1" ht="27" hidden="1" customHeight="1" x14ac:dyDescent="0.4">
      <c r="A29" s="53"/>
      <c r="B29" s="53"/>
      <c r="C29" s="53"/>
      <c r="D29" s="57"/>
      <c r="E29" s="156"/>
      <c r="F29" s="156"/>
      <c r="G29" s="76"/>
    </row>
    <row r="30" spans="1:7" s="106" customFormat="1" ht="27" customHeight="1" x14ac:dyDescent="0.4">
      <c r="A30" s="46">
        <v>47</v>
      </c>
      <c r="B30" s="46" t="s">
        <v>128</v>
      </c>
      <c r="C30" s="47"/>
      <c r="D30" s="48">
        <f>SUM(D32:D34)</f>
        <v>9813413460</v>
      </c>
      <c r="E30" s="156"/>
      <c r="F30" s="156"/>
      <c r="G30" s="76"/>
    </row>
    <row r="31" spans="1:7" s="106" customFormat="1" ht="27" customHeight="1" x14ac:dyDescent="0.4">
      <c r="A31" s="46"/>
      <c r="B31" s="46"/>
      <c r="C31" s="46"/>
      <c r="D31" s="49"/>
      <c r="E31" s="156"/>
      <c r="F31" s="156"/>
      <c r="G31" s="76"/>
    </row>
    <row r="32" spans="1:7" s="106" customFormat="1" ht="27" customHeight="1" x14ac:dyDescent="0.4">
      <c r="A32" s="53">
        <v>4705</v>
      </c>
      <c r="B32" s="53" t="s">
        <v>151</v>
      </c>
      <c r="C32" s="53"/>
      <c r="D32" s="76">
        <v>9813413460</v>
      </c>
      <c r="E32" s="156"/>
      <c r="F32" s="156"/>
      <c r="G32" s="76"/>
    </row>
    <row r="33" spans="1:7" s="106" customFormat="1" ht="27" hidden="1" customHeight="1" x14ac:dyDescent="0.4">
      <c r="A33" s="53">
        <v>4720</v>
      </c>
      <c r="B33" s="71" t="s">
        <v>126</v>
      </c>
      <c r="C33" s="53"/>
      <c r="D33" s="76">
        <v>0</v>
      </c>
      <c r="E33" s="156"/>
      <c r="F33" s="156"/>
      <c r="G33" s="76"/>
    </row>
    <row r="34" spans="1:7" s="163" customFormat="1" ht="27" hidden="1" customHeight="1" x14ac:dyDescent="0.4">
      <c r="A34" s="53">
        <v>4722</v>
      </c>
      <c r="B34" s="53" t="s">
        <v>125</v>
      </c>
      <c r="C34" s="53"/>
      <c r="D34" s="76">
        <v>0</v>
      </c>
      <c r="F34" s="156"/>
      <c r="G34" s="164"/>
    </row>
    <row r="35" spans="1:7" s="163" customFormat="1" ht="27" customHeight="1" x14ac:dyDescent="0.4">
      <c r="A35" s="53"/>
      <c r="B35" s="53"/>
      <c r="C35" s="53"/>
      <c r="D35" s="57"/>
      <c r="F35" s="156"/>
      <c r="G35" s="164"/>
    </row>
    <row r="36" spans="1:7" s="163" customFormat="1" ht="27" customHeight="1" x14ac:dyDescent="0.4">
      <c r="A36" s="46" t="s">
        <v>206</v>
      </c>
      <c r="B36" s="46" t="s">
        <v>150</v>
      </c>
      <c r="C36" s="53"/>
      <c r="D36" s="48">
        <f>SUM(D38:D41)</f>
        <v>0</v>
      </c>
      <c r="E36" s="156"/>
      <c r="F36" s="156"/>
      <c r="G36" s="76"/>
    </row>
    <row r="37" spans="1:7" s="163" customFormat="1" ht="27" hidden="1" customHeight="1" x14ac:dyDescent="0.4">
      <c r="A37" s="46"/>
      <c r="B37" s="46"/>
      <c r="C37" s="53"/>
      <c r="D37" s="49"/>
      <c r="E37" s="156"/>
      <c r="F37" s="156"/>
      <c r="G37" s="76"/>
    </row>
    <row r="38" spans="1:7" s="163" customFormat="1" ht="27" hidden="1" customHeight="1" x14ac:dyDescent="0.4">
      <c r="A38" s="53">
        <v>4802</v>
      </c>
      <c r="B38" s="53" t="s">
        <v>121</v>
      </c>
      <c r="C38" s="53"/>
      <c r="D38" s="76">
        <v>0</v>
      </c>
      <c r="E38" s="156"/>
      <c r="F38" s="156"/>
      <c r="G38" s="76"/>
    </row>
    <row r="39" spans="1:7" s="163" customFormat="1" ht="27" hidden="1" customHeight="1" x14ac:dyDescent="0.4">
      <c r="A39" s="53" t="s">
        <v>207</v>
      </c>
      <c r="B39" s="53" t="s">
        <v>122</v>
      </c>
      <c r="C39" s="53"/>
      <c r="D39" s="76">
        <v>0</v>
      </c>
      <c r="E39" s="156"/>
      <c r="F39" s="156"/>
      <c r="G39" s="76"/>
    </row>
    <row r="40" spans="1:7" s="163" customFormat="1" ht="27" hidden="1" customHeight="1" x14ac:dyDescent="0.4">
      <c r="A40" s="53"/>
      <c r="B40" s="53"/>
      <c r="C40" s="53"/>
      <c r="D40" s="76"/>
      <c r="F40" s="156"/>
      <c r="G40" s="164"/>
    </row>
    <row r="41" spans="1:7" s="163" customFormat="1" ht="27" hidden="1" customHeight="1" x14ac:dyDescent="0.4">
      <c r="A41" s="53">
        <v>4819</v>
      </c>
      <c r="B41" s="53" t="s">
        <v>148</v>
      </c>
      <c r="C41" s="53"/>
      <c r="D41" s="204">
        <v>0</v>
      </c>
      <c r="F41" s="156"/>
      <c r="G41" s="164"/>
    </row>
    <row r="42" spans="1:7" s="163" customFormat="1" ht="27" customHeight="1" x14ac:dyDescent="0.4">
      <c r="A42" s="53"/>
      <c r="B42" s="53"/>
      <c r="C42" s="53"/>
      <c r="D42" s="57"/>
      <c r="F42" s="156"/>
      <c r="G42" s="164"/>
    </row>
    <row r="43" spans="1:7" s="163" customFormat="1" ht="27" customHeight="1" x14ac:dyDescent="0.4">
      <c r="A43" s="154">
        <v>6</v>
      </c>
      <c r="B43" s="154" t="s">
        <v>208</v>
      </c>
      <c r="C43" s="154"/>
      <c r="D43" s="156">
        <f>+D45</f>
        <v>0</v>
      </c>
      <c r="F43" s="156"/>
      <c r="G43" s="164"/>
    </row>
    <row r="44" spans="1:7" s="163" customFormat="1" ht="27" hidden="1" customHeight="1" x14ac:dyDescent="0.4">
      <c r="A44" s="165"/>
      <c r="B44" s="166"/>
      <c r="C44" s="167"/>
      <c r="D44" s="168"/>
      <c r="F44" s="156"/>
      <c r="G44" s="164"/>
    </row>
    <row r="45" spans="1:7" s="106" customFormat="1" ht="27" hidden="1" customHeight="1" x14ac:dyDescent="0.35">
      <c r="A45" s="169">
        <v>63</v>
      </c>
      <c r="B45" s="169" t="s">
        <v>209</v>
      </c>
      <c r="C45" s="47"/>
      <c r="D45" s="48">
        <f>SUM(D47:D48)</f>
        <v>0</v>
      </c>
      <c r="E45" s="170"/>
      <c r="F45" s="170"/>
      <c r="G45" s="76"/>
    </row>
    <row r="46" spans="1:7" s="106" customFormat="1" ht="27" hidden="1" customHeight="1" x14ac:dyDescent="0.3">
      <c r="A46" s="169"/>
      <c r="B46" s="169"/>
      <c r="C46" s="169"/>
      <c r="D46" s="171"/>
      <c r="E46" s="170"/>
      <c r="F46" s="170"/>
      <c r="G46" s="76"/>
    </row>
    <row r="47" spans="1:7" s="106" customFormat="1" ht="27" hidden="1" customHeight="1" x14ac:dyDescent="0.3">
      <c r="A47" s="53">
        <v>6305</v>
      </c>
      <c r="B47" s="53" t="s">
        <v>119</v>
      </c>
      <c r="C47" s="53"/>
      <c r="D47" s="76">
        <v>0</v>
      </c>
      <c r="E47" s="170"/>
      <c r="F47" s="170"/>
      <c r="G47" s="76"/>
    </row>
    <row r="48" spans="1:7" s="106" customFormat="1" ht="27" hidden="1" customHeight="1" x14ac:dyDescent="0.3">
      <c r="A48" s="53">
        <v>6390</v>
      </c>
      <c r="B48" s="53" t="s">
        <v>118</v>
      </c>
      <c r="C48" s="53"/>
      <c r="D48" s="76">
        <v>0</v>
      </c>
      <c r="E48" s="170"/>
      <c r="F48" s="170"/>
      <c r="G48" s="76"/>
    </row>
    <row r="49" spans="1:7" s="106" customFormat="1" ht="27" hidden="1" customHeight="1" x14ac:dyDescent="0.3">
      <c r="A49" s="53"/>
      <c r="B49" s="53"/>
      <c r="C49" s="53"/>
      <c r="D49" s="57"/>
      <c r="E49" s="170"/>
      <c r="F49" s="170"/>
      <c r="G49" s="76"/>
    </row>
    <row r="50" spans="1:7" s="106" customFormat="1" ht="27" customHeight="1" x14ac:dyDescent="0.4">
      <c r="A50" s="53"/>
      <c r="B50" s="53"/>
      <c r="C50" s="53"/>
      <c r="D50" s="57"/>
      <c r="E50" s="156"/>
      <c r="F50" s="156"/>
      <c r="G50" s="76"/>
    </row>
    <row r="51" spans="1:7" s="106" customFormat="1" ht="27" customHeight="1" x14ac:dyDescent="0.4">
      <c r="A51" s="154"/>
      <c r="B51" s="154" t="s">
        <v>147</v>
      </c>
      <c r="C51" s="154"/>
      <c r="D51" s="37">
        <f>+D53+D64+D73+D87+D92+D104+D110</f>
        <v>6405109701.8999996</v>
      </c>
      <c r="E51" s="156"/>
      <c r="F51" s="156"/>
      <c r="G51" s="76"/>
    </row>
    <row r="52" spans="1:7" s="106" customFormat="1" ht="27" customHeight="1" x14ac:dyDescent="0.4">
      <c r="A52" s="172"/>
      <c r="B52" s="172"/>
      <c r="C52" s="172"/>
      <c r="D52" s="160"/>
      <c r="E52" s="156"/>
      <c r="F52" s="156"/>
      <c r="G52" s="76"/>
    </row>
    <row r="53" spans="1:7" s="106" customFormat="1" ht="27" customHeight="1" x14ac:dyDescent="0.4">
      <c r="A53" s="46">
        <v>51</v>
      </c>
      <c r="B53" s="46" t="s">
        <v>146</v>
      </c>
      <c r="C53" s="47"/>
      <c r="D53" s="173">
        <f>SUM(D55:D62)</f>
        <v>4787910927.9099998</v>
      </c>
      <c r="E53" s="156"/>
      <c r="F53" s="156"/>
      <c r="G53" s="76"/>
    </row>
    <row r="54" spans="1:7" s="106" customFormat="1" ht="27" customHeight="1" x14ac:dyDescent="0.4">
      <c r="A54" s="46"/>
      <c r="B54" s="46"/>
      <c r="C54" s="46"/>
      <c r="D54" s="49"/>
      <c r="E54" s="156"/>
      <c r="F54" s="156"/>
      <c r="G54" s="76"/>
    </row>
    <row r="55" spans="1:7" s="97" customFormat="1" ht="27" customHeight="1" x14ac:dyDescent="0.4">
      <c r="A55" s="53">
        <v>5101</v>
      </c>
      <c r="B55" s="53" t="s">
        <v>144</v>
      </c>
      <c r="C55" s="53"/>
      <c r="D55" s="76">
        <v>2636552532</v>
      </c>
      <c r="E55" s="156"/>
      <c r="F55" s="156">
        <v>1</v>
      </c>
      <c r="G55" s="174"/>
    </row>
    <row r="56" spans="1:7" s="97" customFormat="1" ht="27" hidden="1" customHeight="1" x14ac:dyDescent="0.4">
      <c r="A56" s="53">
        <v>5102</v>
      </c>
      <c r="B56" s="53" t="s">
        <v>143</v>
      </c>
      <c r="C56" s="53"/>
      <c r="D56" s="76">
        <v>0</v>
      </c>
      <c r="E56" s="156"/>
      <c r="F56" s="156" t="e">
        <f>SUM(#REF!)</f>
        <v>#REF!</v>
      </c>
      <c r="G56" s="76" t="e">
        <f>+#REF!-#REF!</f>
        <v>#REF!</v>
      </c>
    </row>
    <row r="57" spans="1:7" s="97" customFormat="1" ht="27" hidden="1" customHeight="1" x14ac:dyDescent="0.4">
      <c r="A57" s="53">
        <v>5103</v>
      </c>
      <c r="B57" s="53" t="s">
        <v>142</v>
      </c>
      <c r="C57" s="53"/>
      <c r="D57" s="76">
        <v>0</v>
      </c>
      <c r="E57" s="156"/>
      <c r="F57" s="156">
        <f>SUM(D90:D90)</f>
        <v>0</v>
      </c>
      <c r="G57" s="76" t="e">
        <f>+#REF!-#REF!</f>
        <v>#REF!</v>
      </c>
    </row>
    <row r="58" spans="1:7" s="97" customFormat="1" ht="27" hidden="1" customHeight="1" x14ac:dyDescent="0.4">
      <c r="A58" s="53">
        <v>5104</v>
      </c>
      <c r="B58" s="53" t="s">
        <v>13</v>
      </c>
      <c r="C58" s="53"/>
      <c r="D58" s="76">
        <v>0</v>
      </c>
      <c r="E58" s="156"/>
      <c r="F58" s="156"/>
      <c r="G58" s="76"/>
    </row>
    <row r="59" spans="1:7" s="97" customFormat="1" ht="27" customHeight="1" x14ac:dyDescent="0.4">
      <c r="A59" s="53">
        <v>5107</v>
      </c>
      <c r="B59" s="53" t="s">
        <v>141</v>
      </c>
      <c r="C59" s="53"/>
      <c r="D59" s="76">
        <v>1418531162</v>
      </c>
      <c r="E59" s="156"/>
      <c r="F59" s="156"/>
      <c r="G59" s="76"/>
    </row>
    <row r="60" spans="1:7" s="97" customFormat="1" ht="27" customHeight="1" x14ac:dyDescent="0.4">
      <c r="A60" s="53">
        <v>5108</v>
      </c>
      <c r="B60" s="53" t="s">
        <v>139</v>
      </c>
      <c r="C60" s="53"/>
      <c r="D60" s="76">
        <v>0</v>
      </c>
      <c r="E60" s="156"/>
      <c r="F60" s="156"/>
      <c r="G60" s="76"/>
    </row>
    <row r="61" spans="1:7" s="56" customFormat="1" ht="27" customHeight="1" x14ac:dyDescent="0.4">
      <c r="A61" s="53">
        <v>5111</v>
      </c>
      <c r="B61" s="53" t="s">
        <v>140</v>
      </c>
      <c r="C61" s="53"/>
      <c r="D61" s="76">
        <v>732827233.90999997</v>
      </c>
      <c r="E61" s="156"/>
      <c r="F61" s="156">
        <f>SUM(D91:D91)</f>
        <v>0</v>
      </c>
      <c r="G61" s="76" t="e">
        <f>+#REF!-#REF!</f>
        <v>#REF!</v>
      </c>
    </row>
    <row r="62" spans="1:7" s="56" customFormat="1" ht="27" customHeight="1" x14ac:dyDescent="0.4">
      <c r="A62" s="53">
        <v>5120</v>
      </c>
      <c r="B62" s="53" t="s">
        <v>82</v>
      </c>
      <c r="C62" s="53"/>
      <c r="D62" s="76">
        <v>0</v>
      </c>
      <c r="E62" s="156"/>
      <c r="F62" s="156"/>
      <c r="G62" s="76"/>
    </row>
    <row r="63" spans="1:7" s="106" customFormat="1" ht="27" customHeight="1" x14ac:dyDescent="0.4">
      <c r="A63" s="175"/>
      <c r="B63" s="175"/>
      <c r="C63" s="175"/>
      <c r="D63" s="160"/>
      <c r="E63" s="156"/>
      <c r="F63" s="156">
        <f>SUM(D92:D92)</f>
        <v>0</v>
      </c>
      <c r="G63" s="76" t="e">
        <f>+#REF!-#REF!</f>
        <v>#REF!</v>
      </c>
    </row>
    <row r="64" spans="1:7" s="176" customFormat="1" ht="27" customHeight="1" x14ac:dyDescent="0.4">
      <c r="A64" s="46">
        <v>52</v>
      </c>
      <c r="B64" s="46" t="s">
        <v>145</v>
      </c>
      <c r="C64" s="47"/>
      <c r="D64" s="173">
        <f>SUM(D66:D71)</f>
        <v>0</v>
      </c>
      <c r="E64" s="156"/>
      <c r="F64" s="156"/>
      <c r="G64" s="76"/>
    </row>
    <row r="65" spans="1:7" s="176" customFormat="1" ht="27" customHeight="1" x14ac:dyDescent="0.4">
      <c r="A65" s="46"/>
      <c r="B65" s="46"/>
      <c r="C65" s="46"/>
      <c r="D65" s="49"/>
      <c r="E65" s="156"/>
      <c r="F65" s="156"/>
      <c r="G65" s="76"/>
    </row>
    <row r="66" spans="1:7" s="102" customFormat="1" ht="27" hidden="1" customHeight="1" x14ac:dyDescent="0.4">
      <c r="A66" s="53">
        <v>5202</v>
      </c>
      <c r="B66" s="53" t="s">
        <v>144</v>
      </c>
      <c r="C66" s="53"/>
      <c r="D66" s="76">
        <v>0</v>
      </c>
      <c r="E66" s="156"/>
      <c r="F66" s="156">
        <f>SUM(D95:D95)</f>
        <v>0</v>
      </c>
      <c r="G66" s="76" t="e">
        <f>+#REF!-#REF!</f>
        <v>#REF!</v>
      </c>
    </row>
    <row r="67" spans="1:7" s="88" customFormat="1" ht="27" hidden="1" customHeight="1" x14ac:dyDescent="0.4">
      <c r="A67" s="53">
        <v>5203</v>
      </c>
      <c r="B67" s="53" t="s">
        <v>143</v>
      </c>
      <c r="C67" s="53"/>
      <c r="D67" s="76">
        <v>0</v>
      </c>
      <c r="E67" s="156"/>
      <c r="F67" s="156">
        <v>1</v>
      </c>
      <c r="G67" s="157"/>
    </row>
    <row r="68" spans="1:7" s="100" customFormat="1" ht="27" hidden="1" customHeight="1" x14ac:dyDescent="0.4">
      <c r="A68" s="53">
        <v>5204</v>
      </c>
      <c r="B68" s="53" t="s">
        <v>142</v>
      </c>
      <c r="C68" s="53"/>
      <c r="D68" s="76">
        <v>0</v>
      </c>
      <c r="E68" s="156"/>
      <c r="F68" s="156"/>
      <c r="G68" s="111"/>
    </row>
    <row r="69" spans="1:7" s="100" customFormat="1" ht="27" hidden="1" customHeight="1" x14ac:dyDescent="0.4">
      <c r="A69" s="53">
        <v>5207</v>
      </c>
      <c r="B69" s="53" t="s">
        <v>13</v>
      </c>
      <c r="C69" s="53"/>
      <c r="D69" s="76">
        <v>0</v>
      </c>
      <c r="E69" s="156"/>
      <c r="F69" s="156"/>
      <c r="G69" s="111"/>
    </row>
    <row r="70" spans="1:7" s="100" customFormat="1" ht="27" hidden="1" customHeight="1" x14ac:dyDescent="0.4">
      <c r="A70" s="53">
        <v>5211</v>
      </c>
      <c r="B70" s="53" t="s">
        <v>140</v>
      </c>
      <c r="C70" s="53"/>
      <c r="D70" s="76">
        <v>0</v>
      </c>
      <c r="E70" s="156"/>
      <c r="F70" s="156"/>
      <c r="G70" s="111"/>
    </row>
    <row r="71" spans="1:7" s="100" customFormat="1" ht="27" hidden="1" customHeight="1" x14ac:dyDescent="0.4">
      <c r="A71" s="53">
        <v>5220</v>
      </c>
      <c r="B71" s="53" t="s">
        <v>82</v>
      </c>
      <c r="C71" s="53"/>
      <c r="D71" s="76">
        <v>0</v>
      </c>
      <c r="E71" s="156"/>
      <c r="F71" s="156"/>
      <c r="G71" s="111"/>
    </row>
    <row r="72" spans="1:7" s="100" customFormat="1" ht="27" hidden="1" customHeight="1" x14ac:dyDescent="0.4">
      <c r="A72" s="175"/>
      <c r="B72" s="175"/>
      <c r="C72" s="175"/>
      <c r="D72" s="160"/>
      <c r="E72" s="156"/>
      <c r="F72" s="156"/>
      <c r="G72" s="111"/>
    </row>
    <row r="73" spans="1:7" s="100" customFormat="1" ht="27" customHeight="1" x14ac:dyDescent="0.4">
      <c r="A73" s="46">
        <v>53</v>
      </c>
      <c r="B73" s="46" t="s">
        <v>138</v>
      </c>
      <c r="C73" s="47"/>
      <c r="D73" s="173">
        <f>SUM(D75:D86)</f>
        <v>729241963.99000001</v>
      </c>
      <c r="E73" s="156"/>
      <c r="F73" s="156"/>
      <c r="G73" s="111"/>
    </row>
    <row r="74" spans="1:7" s="100" customFormat="1" ht="27" customHeight="1" x14ac:dyDescent="0.4">
      <c r="A74" s="46"/>
      <c r="B74" s="46"/>
      <c r="C74" s="46"/>
      <c r="D74" s="49"/>
      <c r="E74" s="156"/>
      <c r="F74" s="156"/>
      <c r="G74" s="111"/>
    </row>
    <row r="75" spans="1:7" s="100" customFormat="1" ht="27" hidden="1" customHeight="1" x14ac:dyDescent="0.4">
      <c r="A75" s="53">
        <v>5302</v>
      </c>
      <c r="B75" s="53" t="s">
        <v>210</v>
      </c>
      <c r="C75" s="53"/>
      <c r="D75" s="76">
        <v>0</v>
      </c>
      <c r="E75" s="156"/>
      <c r="F75" s="156"/>
      <c r="G75" s="111"/>
    </row>
    <row r="76" spans="1:7" s="100" customFormat="1" ht="27" hidden="1" customHeight="1" x14ac:dyDescent="0.4">
      <c r="A76" s="53">
        <v>5304</v>
      </c>
      <c r="B76" s="53" t="s">
        <v>211</v>
      </c>
      <c r="C76" s="53"/>
      <c r="D76" s="76">
        <v>0</v>
      </c>
      <c r="E76" s="156"/>
      <c r="F76" s="156"/>
      <c r="G76" s="111"/>
    </row>
    <row r="77" spans="1:7" s="100" customFormat="1" ht="25.5" hidden="1" customHeight="1" x14ac:dyDescent="0.4">
      <c r="A77" s="53">
        <v>5307</v>
      </c>
      <c r="B77" s="53" t="s">
        <v>212</v>
      </c>
      <c r="C77" s="53"/>
      <c r="D77" s="76">
        <v>0</v>
      </c>
      <c r="E77" s="156"/>
      <c r="F77" s="156">
        <v>1</v>
      </c>
      <c r="G77" s="177"/>
    </row>
    <row r="78" spans="1:7" s="100" customFormat="1" ht="25.5" hidden="1" customHeight="1" x14ac:dyDescent="0.4">
      <c r="A78" s="53">
        <v>5309</v>
      </c>
      <c r="B78" s="53" t="s">
        <v>213</v>
      </c>
      <c r="C78" s="53"/>
      <c r="D78" s="76">
        <v>0</v>
      </c>
      <c r="E78" s="156"/>
      <c r="F78" s="156"/>
      <c r="G78" s="177"/>
    </row>
    <row r="79" spans="1:7" s="100" customFormat="1" ht="27" hidden="1" customHeight="1" x14ac:dyDescent="0.4">
      <c r="A79" s="53">
        <v>5313</v>
      </c>
      <c r="B79" s="53" t="s">
        <v>97</v>
      </c>
      <c r="C79" s="53"/>
      <c r="D79" s="76">
        <v>0</v>
      </c>
      <c r="E79" s="156"/>
      <c r="F79" s="156"/>
      <c r="G79" s="158"/>
    </row>
    <row r="80" spans="1:7" s="100" customFormat="1" ht="27" hidden="1" customHeight="1" x14ac:dyDescent="0.4">
      <c r="A80" s="53">
        <v>5347</v>
      </c>
      <c r="B80" s="53" t="s">
        <v>137</v>
      </c>
      <c r="C80" s="53"/>
      <c r="D80" s="76">
        <v>0</v>
      </c>
      <c r="E80" s="156"/>
      <c r="F80" s="156"/>
      <c r="G80" s="158"/>
    </row>
    <row r="81" spans="1:7" s="100" customFormat="1" ht="27" hidden="1" customHeight="1" x14ac:dyDescent="0.4">
      <c r="A81" s="53">
        <v>5317</v>
      </c>
      <c r="B81" s="53" t="s">
        <v>99</v>
      </c>
      <c r="C81" s="53"/>
      <c r="D81" s="76">
        <v>0</v>
      </c>
      <c r="E81" s="156"/>
      <c r="F81" s="156"/>
      <c r="G81" s="158"/>
    </row>
    <row r="82" spans="1:7" s="100" customFormat="1" ht="27" hidden="1" customHeight="1" x14ac:dyDescent="0.4">
      <c r="A82" s="53">
        <v>5330</v>
      </c>
      <c r="B82" s="53" t="s">
        <v>135</v>
      </c>
      <c r="C82" s="53"/>
      <c r="D82" s="76">
        <v>0</v>
      </c>
      <c r="E82" s="156"/>
      <c r="F82" s="156"/>
      <c r="G82" s="158"/>
    </row>
    <row r="83" spans="1:7" s="100" customFormat="1" ht="27" customHeight="1" x14ac:dyDescent="0.4">
      <c r="A83" s="53">
        <v>5347</v>
      </c>
      <c r="B83" s="53" t="s">
        <v>214</v>
      </c>
      <c r="C83" s="53"/>
      <c r="D83" s="76">
        <v>0</v>
      </c>
      <c r="E83" s="156"/>
      <c r="F83" s="156"/>
      <c r="G83" s="158"/>
    </row>
    <row r="84" spans="1:7" s="97" customFormat="1" ht="27" customHeight="1" x14ac:dyDescent="0.4">
      <c r="A84" s="53">
        <v>5360</v>
      </c>
      <c r="B84" s="53" t="s">
        <v>214</v>
      </c>
      <c r="C84" s="53"/>
      <c r="D84" s="76">
        <v>712606557.74000001</v>
      </c>
      <c r="E84" s="156"/>
      <c r="F84" s="156"/>
      <c r="G84" s="158"/>
    </row>
    <row r="85" spans="1:7" s="97" customFormat="1" ht="27" customHeight="1" x14ac:dyDescent="0.4">
      <c r="A85" s="53">
        <v>5366</v>
      </c>
      <c r="B85" s="53" t="s">
        <v>136</v>
      </c>
      <c r="C85" s="53"/>
      <c r="D85" s="57">
        <v>16635406.25</v>
      </c>
      <c r="E85" s="156"/>
      <c r="F85" s="156" t="e">
        <f>SUM(#REF!)</f>
        <v>#REF!</v>
      </c>
      <c r="G85" s="76" t="e">
        <f>+#REF!-#REF!</f>
        <v>#REF!</v>
      </c>
    </row>
    <row r="86" spans="1:7" s="97" customFormat="1" ht="27" customHeight="1" x14ac:dyDescent="0.4">
      <c r="A86" s="53">
        <v>5368</v>
      </c>
      <c r="B86" s="53" t="s">
        <v>134</v>
      </c>
      <c r="C86" s="53"/>
      <c r="D86" s="57">
        <v>0</v>
      </c>
      <c r="E86" s="156"/>
      <c r="F86" s="156"/>
      <c r="G86" s="76"/>
    </row>
    <row r="87" spans="1:7" s="163" customFormat="1" ht="27" customHeight="1" x14ac:dyDescent="0.4">
      <c r="A87" s="46">
        <v>54</v>
      </c>
      <c r="B87" s="46" t="s">
        <v>204</v>
      </c>
      <c r="C87" s="47"/>
      <c r="D87" s="48">
        <f>SUM(D89:D90)</f>
        <v>0</v>
      </c>
      <c r="F87" s="156">
        <v>1</v>
      </c>
      <c r="G87" s="164"/>
    </row>
    <row r="88" spans="1:7" s="163" customFormat="1" ht="27" customHeight="1" x14ac:dyDescent="0.4">
      <c r="A88" s="46"/>
      <c r="B88" s="46"/>
      <c r="C88" s="46"/>
      <c r="D88" s="49"/>
      <c r="F88" s="156"/>
      <c r="G88" s="164"/>
    </row>
    <row r="89" spans="1:7" s="163" customFormat="1" ht="27" customHeight="1" x14ac:dyDescent="0.4">
      <c r="A89" s="53">
        <v>5401</v>
      </c>
      <c r="B89" s="53" t="s">
        <v>215</v>
      </c>
      <c r="C89" s="53"/>
      <c r="D89" s="76">
        <v>0</v>
      </c>
      <c r="F89" s="156"/>
      <c r="G89" s="164"/>
    </row>
    <row r="90" spans="1:7" s="163" customFormat="1" ht="27" customHeight="1" x14ac:dyDescent="0.4">
      <c r="A90" s="53">
        <v>5423</v>
      </c>
      <c r="B90" s="53" t="s">
        <v>205</v>
      </c>
      <c r="C90" s="53"/>
      <c r="D90" s="76">
        <v>0</v>
      </c>
      <c r="F90" s="156"/>
      <c r="G90" s="164"/>
    </row>
    <row r="91" spans="1:7" s="163" customFormat="1" ht="27" customHeight="1" x14ac:dyDescent="0.4">
      <c r="A91" s="53"/>
      <c r="B91" s="53"/>
      <c r="C91" s="53"/>
      <c r="D91" s="57"/>
      <c r="F91" s="156"/>
      <c r="G91" s="164"/>
    </row>
    <row r="92" spans="1:7" s="163" customFormat="1" ht="27" customHeight="1" x14ac:dyDescent="0.4">
      <c r="A92" s="46">
        <v>55</v>
      </c>
      <c r="B92" s="46" t="s">
        <v>216</v>
      </c>
      <c r="C92" s="47"/>
      <c r="D92" s="48">
        <f>SUM(D94:D102)</f>
        <v>0</v>
      </c>
      <c r="F92" s="156"/>
      <c r="G92" s="164"/>
    </row>
    <row r="93" spans="1:7" s="163" customFormat="1" ht="27" hidden="1" customHeight="1" x14ac:dyDescent="0.4">
      <c r="A93" s="46"/>
      <c r="B93" s="46"/>
      <c r="C93" s="46"/>
      <c r="D93" s="49"/>
      <c r="F93" s="156"/>
      <c r="G93" s="164"/>
    </row>
    <row r="94" spans="1:7" s="163" customFormat="1" ht="27" hidden="1" customHeight="1" x14ac:dyDescent="0.4">
      <c r="A94" s="53">
        <v>5501</v>
      </c>
      <c r="B94" s="53" t="s">
        <v>217</v>
      </c>
      <c r="C94" s="53"/>
      <c r="D94" s="76">
        <v>0</v>
      </c>
      <c r="F94" s="156"/>
      <c r="G94" s="164"/>
    </row>
    <row r="95" spans="1:7" s="163" customFormat="1" ht="27" hidden="1" customHeight="1" x14ac:dyDescent="0.4">
      <c r="A95" s="53">
        <v>5502</v>
      </c>
      <c r="B95" s="53" t="s">
        <v>133</v>
      </c>
      <c r="C95" s="53"/>
      <c r="D95" s="76">
        <v>0</v>
      </c>
      <c r="F95" s="156"/>
      <c r="G95" s="164"/>
    </row>
    <row r="96" spans="1:7" s="163" customFormat="1" ht="27" hidden="1" customHeight="1" x14ac:dyDescent="0.4">
      <c r="A96" s="53">
        <v>5503</v>
      </c>
      <c r="B96" s="53" t="s">
        <v>218</v>
      </c>
      <c r="C96" s="53"/>
      <c r="D96" s="76">
        <v>0</v>
      </c>
      <c r="F96" s="156"/>
      <c r="G96" s="164"/>
    </row>
    <row r="97" spans="1:7" ht="27" hidden="1" customHeight="1" x14ac:dyDescent="0.4">
      <c r="A97" s="53">
        <v>5504</v>
      </c>
      <c r="B97" s="53" t="s">
        <v>132</v>
      </c>
      <c r="C97" s="53"/>
      <c r="D97" s="76">
        <v>0</v>
      </c>
      <c r="E97" s="163"/>
      <c r="F97" s="156"/>
      <c r="G97" s="164"/>
    </row>
    <row r="98" spans="1:7" s="65" customFormat="1" ht="27" hidden="1" customHeight="1" x14ac:dyDescent="0.3">
      <c r="A98" s="53">
        <v>5505</v>
      </c>
      <c r="B98" s="53" t="s">
        <v>219</v>
      </c>
      <c r="C98" s="53"/>
      <c r="D98" s="76">
        <v>0</v>
      </c>
      <c r="E98" s="4"/>
      <c r="F98" s="4"/>
      <c r="G98" s="4"/>
    </row>
    <row r="99" spans="1:7" s="65" customFormat="1" ht="27" hidden="1" customHeight="1" x14ac:dyDescent="0.3">
      <c r="A99" s="53">
        <v>5506</v>
      </c>
      <c r="B99" s="53" t="s">
        <v>131</v>
      </c>
      <c r="C99" s="53"/>
      <c r="D99" s="76">
        <v>0</v>
      </c>
      <c r="G99" s="178"/>
    </row>
    <row r="100" spans="1:7" s="65" customFormat="1" ht="27" hidden="1" customHeight="1" x14ac:dyDescent="0.3">
      <c r="A100" s="53">
        <v>5507</v>
      </c>
      <c r="B100" s="53" t="s">
        <v>130</v>
      </c>
      <c r="C100" s="53"/>
      <c r="D100" s="76">
        <v>0</v>
      </c>
      <c r="G100" s="179"/>
    </row>
    <row r="101" spans="1:7" s="65" customFormat="1" ht="27" hidden="1" customHeight="1" x14ac:dyDescent="0.3">
      <c r="A101" s="53">
        <v>5508</v>
      </c>
      <c r="B101" s="53" t="s">
        <v>129</v>
      </c>
      <c r="C101" s="53"/>
      <c r="D101" s="76">
        <v>0</v>
      </c>
      <c r="G101" s="179"/>
    </row>
    <row r="102" spans="1:7" s="65" customFormat="1" ht="27" hidden="1" customHeight="1" x14ac:dyDescent="0.3">
      <c r="A102" s="53">
        <v>5550</v>
      </c>
      <c r="B102" s="53" t="s">
        <v>220</v>
      </c>
      <c r="C102" s="53"/>
      <c r="D102" s="76">
        <v>0</v>
      </c>
      <c r="G102" s="179"/>
    </row>
    <row r="103" spans="1:7" s="65" customFormat="1" ht="27" customHeight="1" x14ac:dyDescent="0.2">
      <c r="A103" s="64"/>
      <c r="D103" s="4"/>
      <c r="G103" s="179"/>
    </row>
    <row r="104" spans="1:7" s="65" customFormat="1" ht="27" customHeight="1" x14ac:dyDescent="0.35">
      <c r="A104" s="46">
        <v>57</v>
      </c>
      <c r="B104" s="46" t="s">
        <v>128</v>
      </c>
      <c r="C104" s="47"/>
      <c r="D104" s="48">
        <f>SUM(D106:D108)</f>
        <v>887956810</v>
      </c>
      <c r="G104" s="179"/>
    </row>
    <row r="105" spans="1:7" s="65" customFormat="1" ht="27" customHeight="1" x14ac:dyDescent="0.35">
      <c r="A105" s="46"/>
      <c r="B105" s="46"/>
      <c r="C105" s="46"/>
      <c r="D105" s="49"/>
      <c r="G105" s="179"/>
    </row>
    <row r="106" spans="1:7" s="65" customFormat="1" ht="27" customHeight="1" x14ac:dyDescent="0.3">
      <c r="A106" s="53">
        <v>5705</v>
      </c>
      <c r="B106" s="53" t="s">
        <v>127</v>
      </c>
      <c r="C106" s="53"/>
      <c r="D106" s="76">
        <v>0</v>
      </c>
      <c r="G106" s="180"/>
    </row>
    <row r="107" spans="1:7" s="65" customFormat="1" ht="27" customHeight="1" x14ac:dyDescent="0.3">
      <c r="A107" s="53">
        <v>5720</v>
      </c>
      <c r="B107" s="53" t="s">
        <v>221</v>
      </c>
      <c r="C107" s="53"/>
      <c r="D107" s="76">
        <v>887956810</v>
      </c>
      <c r="G107" s="180"/>
    </row>
    <row r="108" spans="1:7" s="65" customFormat="1" ht="27" customHeight="1" x14ac:dyDescent="0.3">
      <c r="A108" s="53">
        <v>5722</v>
      </c>
      <c r="B108" s="53" t="s">
        <v>125</v>
      </c>
      <c r="C108" s="53"/>
      <c r="D108" s="76">
        <v>0</v>
      </c>
      <c r="G108" s="180"/>
    </row>
    <row r="109" spans="1:7" s="65" customFormat="1" ht="27" customHeight="1" x14ac:dyDescent="0.35">
      <c r="A109" s="181"/>
      <c r="B109" s="182"/>
      <c r="C109" s="182"/>
      <c r="D109" s="52"/>
      <c r="G109" s="180"/>
    </row>
    <row r="110" spans="1:7" s="65" customFormat="1" ht="27" customHeight="1" x14ac:dyDescent="0.35">
      <c r="A110" s="46">
        <v>58</v>
      </c>
      <c r="B110" s="46" t="s">
        <v>124</v>
      </c>
      <c r="C110" s="47"/>
      <c r="D110" s="173">
        <f>SUM(D112:D117)</f>
        <v>0</v>
      </c>
      <c r="G110" s="180"/>
    </row>
    <row r="111" spans="1:7" s="65" customFormat="1" ht="27" hidden="1" customHeight="1" x14ac:dyDescent="0.35">
      <c r="A111" s="46"/>
      <c r="B111" s="46"/>
      <c r="C111" s="46"/>
      <c r="D111" s="49"/>
      <c r="G111" s="180"/>
    </row>
    <row r="112" spans="1:7" s="65" customFormat="1" ht="27" hidden="1" customHeight="1" x14ac:dyDescent="0.3">
      <c r="A112" s="53"/>
      <c r="B112" s="53"/>
      <c r="C112" s="53"/>
      <c r="D112" s="76">
        <v>0</v>
      </c>
    </row>
    <row r="113" spans="1:7" s="65" customFormat="1" ht="27" hidden="1" customHeight="1" x14ac:dyDescent="0.3">
      <c r="A113" s="53">
        <v>5802</v>
      </c>
      <c r="B113" s="53" t="s">
        <v>123</v>
      </c>
      <c r="C113" s="53"/>
      <c r="D113" s="76">
        <v>0</v>
      </c>
    </row>
    <row r="114" spans="1:7" s="65" customFormat="1" ht="27" hidden="1" customHeight="1" x14ac:dyDescent="0.3">
      <c r="A114" s="53">
        <v>5803</v>
      </c>
      <c r="B114" s="53" t="s">
        <v>122</v>
      </c>
      <c r="C114" s="53"/>
      <c r="D114" s="76">
        <v>0</v>
      </c>
    </row>
    <row r="115" spans="1:7" s="65" customFormat="1" ht="27" hidden="1" customHeight="1" x14ac:dyDescent="0.3">
      <c r="A115" s="53">
        <v>5804</v>
      </c>
      <c r="B115" s="53" t="s">
        <v>222</v>
      </c>
      <c r="C115" s="53"/>
      <c r="D115" s="76">
        <v>0</v>
      </c>
    </row>
    <row r="116" spans="1:7" s="65" customFormat="1" ht="27" hidden="1" customHeight="1" x14ac:dyDescent="0.3">
      <c r="A116" s="53">
        <v>5811</v>
      </c>
      <c r="B116" s="53" t="s">
        <v>240</v>
      </c>
      <c r="C116" s="53"/>
      <c r="D116" s="76">
        <v>0</v>
      </c>
    </row>
    <row r="117" spans="1:7" s="65" customFormat="1" ht="27" hidden="1" customHeight="1" x14ac:dyDescent="0.3">
      <c r="A117" s="53">
        <v>5890</v>
      </c>
      <c r="B117" s="53" t="s">
        <v>120</v>
      </c>
      <c r="C117" s="53"/>
      <c r="D117" s="76">
        <v>0</v>
      </c>
    </row>
    <row r="118" spans="1:7" s="65" customFormat="1" ht="27" customHeight="1" x14ac:dyDescent="0.35">
      <c r="A118" s="181"/>
      <c r="B118" s="182"/>
      <c r="C118" s="182"/>
      <c r="D118" s="52"/>
    </row>
    <row r="119" spans="1:7" s="65" customFormat="1" ht="27" customHeight="1" thickBot="1" x14ac:dyDescent="0.45">
      <c r="A119" s="32"/>
      <c r="B119" s="91" t="s">
        <v>223</v>
      </c>
      <c r="C119" s="91"/>
      <c r="D119" s="107">
        <f>+D10-D43-D51</f>
        <v>4102523208.1000004</v>
      </c>
    </row>
    <row r="120" spans="1:7" s="65" customFormat="1" ht="27" customHeight="1" thickTop="1" x14ac:dyDescent="0.25">
      <c r="A120" s="105"/>
      <c r="B120" s="183"/>
      <c r="C120" s="183"/>
      <c r="D120" s="184"/>
    </row>
    <row r="121" spans="1:7" s="65" customFormat="1" ht="27" customHeight="1" x14ac:dyDescent="0.25">
      <c r="A121" s="105"/>
      <c r="B121" s="183"/>
      <c r="C121" s="183"/>
      <c r="D121" s="184"/>
      <c r="G121" s="180"/>
    </row>
    <row r="122" spans="1:7" s="65" customFormat="1" ht="27" customHeight="1" x14ac:dyDescent="0.35">
      <c r="A122" s="105"/>
      <c r="B122" s="46" t="s">
        <v>224</v>
      </c>
      <c r="C122" s="183"/>
      <c r="D122" s="48">
        <f>+D123</f>
        <v>413702583.5</v>
      </c>
      <c r="G122" s="180"/>
    </row>
    <row r="123" spans="1:7" s="65" customFormat="1" ht="27" customHeight="1" x14ac:dyDescent="0.35">
      <c r="A123" s="53" t="s">
        <v>225</v>
      </c>
      <c r="B123" s="53" t="s">
        <v>149</v>
      </c>
      <c r="C123" s="47"/>
      <c r="D123" s="76">
        <v>413702583.5</v>
      </c>
      <c r="G123" s="185"/>
    </row>
    <row r="124" spans="1:7" s="65" customFormat="1" ht="27" customHeight="1" x14ac:dyDescent="0.35">
      <c r="A124" s="46"/>
      <c r="B124" s="46"/>
      <c r="C124" s="46"/>
      <c r="D124" s="184"/>
      <c r="G124" s="185"/>
    </row>
    <row r="125" spans="1:7" s="65" customFormat="1" ht="27" customHeight="1" x14ac:dyDescent="0.35">
      <c r="A125" s="46">
        <v>58</v>
      </c>
      <c r="B125" s="46" t="s">
        <v>124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6"/>
    </row>
    <row r="127" spans="1:7" s="65" customFormat="1" ht="27" customHeight="1" x14ac:dyDescent="0.3">
      <c r="A127" s="53"/>
      <c r="B127" s="53"/>
      <c r="C127" s="53"/>
      <c r="D127" s="76"/>
    </row>
    <row r="128" spans="1:7" s="65" customFormat="1" ht="27" customHeight="1" x14ac:dyDescent="0.3">
      <c r="A128" s="97"/>
      <c r="B128" s="97"/>
      <c r="C128" s="97"/>
      <c r="D128" s="184"/>
      <c r="G128" s="185"/>
    </row>
    <row r="129" spans="1:7" s="65" customFormat="1" ht="27" customHeight="1" thickBot="1" x14ac:dyDescent="0.45">
      <c r="A129" s="159"/>
      <c r="B129" s="91" t="s">
        <v>226</v>
      </c>
      <c r="C129" s="159"/>
      <c r="D129" s="107">
        <f>+D122-D125</f>
        <v>413702583.5</v>
      </c>
    </row>
    <row r="130" spans="1:7" s="65" customFormat="1" ht="27" customHeight="1" thickTop="1" x14ac:dyDescent="0.25">
      <c r="A130" s="159"/>
      <c r="B130" s="159"/>
      <c r="C130" s="159"/>
      <c r="D130" s="186"/>
    </row>
    <row r="131" spans="1:7" s="65" customFormat="1" ht="27" customHeight="1" x14ac:dyDescent="0.25">
      <c r="A131" s="159"/>
      <c r="B131" s="159"/>
      <c r="C131" s="159"/>
      <c r="D131" s="186"/>
      <c r="G131" s="185"/>
    </row>
    <row r="132" spans="1:7" s="67" customFormat="1" ht="27" customHeight="1" thickBot="1" x14ac:dyDescent="0.45">
      <c r="A132" s="159"/>
      <c r="B132" s="91" t="s">
        <v>227</v>
      </c>
      <c r="C132" s="159"/>
      <c r="D132" s="107">
        <f>+D119+D129</f>
        <v>4516225791.6000004</v>
      </c>
      <c r="E132" s="65"/>
      <c r="F132" s="65"/>
      <c r="G132" s="180"/>
    </row>
    <row r="133" spans="1:7" s="67" customFormat="1" ht="27" hidden="1" customHeight="1" thickTop="1" x14ac:dyDescent="0.25">
      <c r="A133" s="159"/>
      <c r="B133" s="159"/>
      <c r="C133" s="159"/>
      <c r="D133" s="186"/>
    </row>
    <row r="134" spans="1:7" s="67" customFormat="1" ht="27" hidden="1" customHeight="1" x14ac:dyDescent="0.25">
      <c r="A134" s="159"/>
      <c r="B134" s="159"/>
      <c r="C134" s="159"/>
      <c r="D134" s="186"/>
    </row>
    <row r="135" spans="1:7" s="67" customFormat="1" ht="27" customHeight="1" thickTop="1" x14ac:dyDescent="0.35">
      <c r="A135" s="105"/>
      <c r="B135" s="46" t="s">
        <v>228</v>
      </c>
      <c r="C135" s="159"/>
      <c r="D135" s="48">
        <f>+D137-D139</f>
        <v>0</v>
      </c>
      <c r="E135" s="65"/>
      <c r="F135" s="65"/>
      <c r="G135" s="180"/>
    </row>
    <row r="136" spans="1:7" s="67" customFormat="1" ht="27" customHeight="1" x14ac:dyDescent="0.25">
      <c r="A136" s="188"/>
      <c r="B136" s="188"/>
      <c r="C136" s="159"/>
      <c r="D136" s="186"/>
    </row>
    <row r="137" spans="1:7" s="67" customFormat="1" ht="27" customHeight="1" x14ac:dyDescent="0.3">
      <c r="A137" s="53" t="s">
        <v>229</v>
      </c>
      <c r="B137" s="53" t="s">
        <v>230</v>
      </c>
      <c r="C137" s="159"/>
      <c r="D137" s="189">
        <v>0</v>
      </c>
    </row>
    <row r="138" spans="1:7" s="67" customFormat="1" ht="27" hidden="1" customHeight="1" x14ac:dyDescent="0.3">
      <c r="A138" s="53"/>
      <c r="B138" s="53"/>
      <c r="C138" s="159"/>
      <c r="D138" s="76"/>
      <c r="E138" s="65"/>
      <c r="F138" s="65"/>
      <c r="G138" s="65"/>
    </row>
    <row r="139" spans="1:7" s="67" customFormat="1" ht="27" hidden="1" customHeight="1" x14ac:dyDescent="0.3">
      <c r="A139" s="53"/>
      <c r="B139" s="53"/>
      <c r="C139" s="159"/>
      <c r="D139" s="190">
        <v>0</v>
      </c>
    </row>
    <row r="140" spans="1:7" s="67" customFormat="1" ht="27" hidden="1" customHeight="1" x14ac:dyDescent="0.3">
      <c r="A140" s="53"/>
      <c r="B140" s="53"/>
      <c r="C140" s="159"/>
      <c r="D140" s="186"/>
      <c r="E140" s="65"/>
      <c r="F140" s="65"/>
      <c r="G140" s="65"/>
    </row>
    <row r="141" spans="1:7" s="67" customFormat="1" ht="27" customHeight="1" x14ac:dyDescent="0.3">
      <c r="A141" s="53"/>
      <c r="B141" s="53"/>
      <c r="C141" s="159"/>
      <c r="D141" s="186"/>
      <c r="E141" s="65"/>
      <c r="F141" s="65"/>
      <c r="G141" s="65"/>
    </row>
    <row r="142" spans="1:7" s="67" customFormat="1" ht="27" customHeight="1" thickBot="1" x14ac:dyDescent="0.45">
      <c r="A142" s="32"/>
      <c r="B142" s="91" t="s">
        <v>231</v>
      </c>
      <c r="C142" s="91"/>
      <c r="D142" s="107">
        <f>+D132+D135</f>
        <v>4516225791.6000004</v>
      </c>
      <c r="E142" s="65"/>
      <c r="F142" s="65"/>
      <c r="G142" s="65"/>
    </row>
    <row r="143" spans="1:7" s="67" customFormat="1" ht="27" customHeight="1" thickTop="1" x14ac:dyDescent="0.25">
      <c r="A143" s="191"/>
      <c r="B143" s="191"/>
      <c r="C143" s="191"/>
      <c r="D143" s="192"/>
      <c r="E143" s="192"/>
      <c r="F143" s="192"/>
      <c r="G143" s="187"/>
    </row>
    <row r="144" spans="1:7" s="67" customFormat="1" ht="27" customHeight="1" x14ac:dyDescent="0.25">
      <c r="A144" s="191"/>
      <c r="B144" s="191"/>
      <c r="C144" s="191"/>
      <c r="D144" s="193"/>
      <c r="E144" s="194"/>
      <c r="F144" s="194"/>
      <c r="G144" s="187"/>
    </row>
    <row r="145" spans="1:7" s="67" customFormat="1" ht="27" customHeight="1" x14ac:dyDescent="0.25">
      <c r="A145" s="191"/>
      <c r="B145" s="191"/>
      <c r="C145" s="191"/>
      <c r="D145" s="194"/>
      <c r="E145" s="194"/>
      <c r="F145" s="194"/>
      <c r="G145" s="195"/>
    </row>
    <row r="146" spans="1:7" s="67" customFormat="1" ht="27" customHeight="1" x14ac:dyDescent="0.25">
      <c r="A146" s="191"/>
      <c r="B146" s="191"/>
      <c r="C146" s="191"/>
      <c r="D146" s="192"/>
      <c r="E146" s="192"/>
      <c r="F146" s="192"/>
    </row>
    <row r="147" spans="1:7" s="67" customFormat="1" ht="27" customHeight="1" x14ac:dyDescent="0.4">
      <c r="A147" s="196"/>
      <c r="B147" s="197" t="str">
        <f>+BALANCE2!B170</f>
        <v>DIEGO ANDRES MORENO BEDOYA</v>
      </c>
      <c r="C147" s="211" t="str">
        <f>+BALANCE2!F170</f>
        <v>DIANA MIREYA PARRA CARDONA</v>
      </c>
      <c r="D147" s="212"/>
      <c r="E147" s="212"/>
      <c r="F147" s="198"/>
    </row>
    <row r="148" spans="1:7" s="67" customFormat="1" ht="27" customHeight="1" x14ac:dyDescent="0.4">
      <c r="A148" s="196"/>
      <c r="B148" s="199" t="s">
        <v>242</v>
      </c>
      <c r="C148" s="200" t="s">
        <v>232</v>
      </c>
      <c r="D148" s="201"/>
      <c r="E148" s="201"/>
      <c r="F148" s="198"/>
    </row>
    <row r="149" spans="1:7" s="67" customFormat="1" ht="27" customHeight="1" x14ac:dyDescent="0.4">
      <c r="A149" s="196"/>
      <c r="B149" s="199"/>
      <c r="C149" s="200"/>
      <c r="D149" s="201"/>
      <c r="E149" s="201"/>
      <c r="F149" s="198"/>
    </row>
    <row r="150" spans="1:7" s="67" customFormat="1" ht="27" customHeight="1" x14ac:dyDescent="0.4">
      <c r="A150" s="196"/>
      <c r="B150" s="199"/>
      <c r="C150" s="200"/>
      <c r="D150" s="201"/>
      <c r="E150" s="201"/>
      <c r="F150" s="198"/>
    </row>
    <row r="151" spans="1:7" s="67" customFormat="1" ht="27" customHeight="1" x14ac:dyDescent="0.4">
      <c r="A151" s="196"/>
      <c r="B151" s="199"/>
      <c r="C151" s="200"/>
      <c r="D151" s="201"/>
      <c r="E151" s="201"/>
      <c r="F151" s="198"/>
    </row>
    <row r="152" spans="1:7" s="67" customFormat="1" ht="27" customHeight="1" x14ac:dyDescent="0.4">
      <c r="A152" s="206" t="s">
        <v>199</v>
      </c>
      <c r="B152" s="206"/>
      <c r="C152" s="206"/>
      <c r="D152" s="206"/>
      <c r="E152" s="206"/>
      <c r="F152" s="206"/>
    </row>
    <row r="153" spans="1:7" s="67" customFormat="1" ht="27" customHeight="1" x14ac:dyDescent="0.35">
      <c r="A153" s="208" t="s">
        <v>233</v>
      </c>
      <c r="B153" s="208"/>
      <c r="C153" s="208"/>
      <c r="D153" s="208"/>
      <c r="E153" s="208"/>
      <c r="F153" s="208"/>
    </row>
  </sheetData>
  <autoFilter ref="A1:G153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Usuario de Windows</cp:lastModifiedBy>
  <cp:lastPrinted>2020-04-28T15:49:53Z</cp:lastPrinted>
  <dcterms:created xsi:type="dcterms:W3CDTF">2018-04-16T17:08:10Z</dcterms:created>
  <dcterms:modified xsi:type="dcterms:W3CDTF">2020-05-13T16:56:50Z</dcterms:modified>
</cp:coreProperties>
</file>