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0490" windowHeight="7620" activeTab="1"/>
  </bookViews>
  <sheets>
    <sheet name="SITUACION FINANCIERA" sheetId="6" r:id="rId1"/>
    <sheet name="RESULTADOS" sheetId="7" r:id="rId2"/>
  </sheets>
  <externalReferences>
    <externalReference r:id="rId3"/>
  </externalReferences>
  <definedNames>
    <definedName name="_xlnm._FilterDatabase" localSheetId="1" hidden="1">RESULTADOS!$A$1:$G$153</definedName>
    <definedName name="_xlnm._FilterDatabase" localSheetId="0" hidden="1">'SITUACION FINANCIERA'!$A$1:$IS$374</definedName>
    <definedName name="_xlnm.Print_Area" localSheetId="1">RESULTADOS!$A$1:$F$153</definedName>
    <definedName name="_xlnm.Print_Area" localSheetId="0">'SITUACION FINANCIERA'!$A$1:$L$205</definedName>
  </definedNames>
  <calcPr calcId="162913"/>
</workbook>
</file>

<file path=xl/calcChain.xml><?xml version="1.0" encoding="utf-8"?>
<calcChain xmlns="http://schemas.openxmlformats.org/spreadsheetml/2006/main">
  <c r="K193" i="6" l="1"/>
  <c r="D106" i="6"/>
  <c r="D64" i="7" l="1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68" i="6"/>
  <c r="M68" i="6" s="1"/>
  <c r="K82" i="6"/>
  <c r="D51" i="7"/>
  <c r="K12" i="6"/>
  <c r="F63" i="7"/>
  <c r="D12" i="7"/>
  <c r="F14" i="7"/>
  <c r="G13" i="7"/>
  <c r="G10" i="7" s="1"/>
  <c r="D88" i="6" l="1"/>
  <c r="K150" i="6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<sst xmlns="http://schemas.openxmlformats.org/spreadsheetml/2006/main" count="357" uniqueCount="258">
  <si>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</si>
  <si>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</si>
  <si>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</si>
  <si>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</si>
  <si>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</si>
  <si>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</si>
  <si>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</si>
  <si>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</si>
  <si>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</si>
  <si>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</si>
  <si>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</si>
  <si>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</si>
  <si>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</si>
  <si>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</si>
  <si>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</si>
  <si>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</si>
  <si>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</si>
  <si>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</si>
  <si>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</si>
  <si>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</si>
  <si>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</si>
  <si>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</si>
  <si>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</si>
  <si>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</si>
  <si>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</si>
  <si>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</si>
  <si>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</si>
  <si>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</si>
  <si>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</si>
  <si>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</si>
  <si>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</si>
  <si>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</si>
  <si>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</si>
  <si>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</si>
  <si>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</si>
  <si>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</si>
  <si>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</si>
  <si>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</si>
  <si>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</si>
  <si>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</si>
  <si>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</si>
  <si>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</si>
  <si>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</si>
  <si>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</si>
  <si>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</si>
  <si>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</si>
  <si>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</si>
  <si>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</si>
  <si>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</si>
  <si>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</si>
  <si>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</si>
  <si>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</si>
  <si>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</si>
  <si>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</si>
  <si>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</si>
  <si>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</si>
  <si>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</si>
  <si>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</si>
  <si>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</si>
  <si>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</si>
  <si>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</si>
  <si>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</si>
  <si>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</si>
  <si>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</si>
  <si>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</si>
  <si>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</si>
  <si>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</si>
  <si>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</si>
  <si>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</si>
  <si>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</si>
  <si>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</si>
  <si>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</si>
  <si>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</si>
  <si>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</si>
  <si>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</si>
  <si>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</si>
  <si>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</si>
  <si>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</si>
  <si>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</si>
  <si>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</si>
  <si>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</si>
  <si>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</si>
  <si>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</si>
  <si>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</si>
  <si>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</si>
  <si>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</si>
  <si>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</si>
  <si>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</si>
  <si>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</si>
  <si>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</si>
  <si>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</si>
  <si>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</si>
  <si>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</si>
  <si>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</si>
  <si>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</si>
  <si>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</si>
  <si>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</si>
  <si>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</si>
  <si>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</si>
  <si>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</si>
  <si>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</si>
  <si>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</si>
  <si>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</si>
  <si>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</si>
  <si>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</si>
  <si>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</si>
  <si>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</si>
  <si>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</si>
  <si>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</si>
  <si>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</si>
  <si>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</si>
  <si>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</si>
  <si>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</si>
  <si>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</si>
  <si>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</si>
  <si>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</si>
  <si>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</si>
  <si>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</si>
  <si>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</si>
  <si>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</si>
  <si>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</si>
  <si>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</si>
  <si>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</si>
  <si>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</si>
  <si>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</si>
  <si>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</si>
  <si>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</si>
  <si>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</si>
  <si>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</si>
  <si>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</si>
  <si>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</si>
  <si>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</si>
  <si>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</si>
  <si>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</si>
  <si>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</si>
  <si>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</si>
  <si>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</si>
  <si>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</si>
  <si>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</si>
  <si>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</si>
  <si>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</si>
  <si>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</si>
  <si>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</si>
  <si>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</si>
  <si>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</si>
  <si>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</si>
  <si>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</si>
  <si>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</si>
  <si>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</si>
  <si>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</si>
  <si>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</si>
  <si>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</si>
  <si>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</si>
  <si>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</si>
  <si>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</si>
  <si>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</si>
  <si>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</si>
  <si>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</si>
  <si>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</si>
  <si>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</si>
  <si>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</si>
  <si>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</si>
  <si>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</si>
  <si>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</si>
  <si>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</si>
  <si>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</si>
  <si>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</si>
  <si>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</si>
  <si>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</si>
  <si>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</si>
  <si>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</si>
  <si>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</si>
  <si>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</si>
  <si>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</si>
  <si>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</si>
  <si>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</si>
  <si>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</si>
  <si>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</si>
  <si>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</si>
  <si>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</si>
  <si>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</si>
  <si>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</si>
  <si>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</si>
  <si>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</si>
  <si>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</si>
  <si>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</si>
  <si>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</si>
  <si>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</si>
  <si>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</si>
  <si>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</si>
  <si>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</si>
  <si>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</si>
  <si>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</si>
  <si>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</si>
  <si>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</si>
  <si>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</si>
  <si>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</si>
  <si>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</si>
  <si>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</si>
  <si>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</si>
  <si>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</si>
  <si>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</si>
  <si>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</si>
  <si>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</si>
  <si>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</si>
  <si>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</si>
  <si>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</si>
  <si>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</si>
  <si>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</si>
  <si>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</si>
  <si>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</si>
  <si>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</si>
  <si>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</si>
  <si>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</si>
  <si>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</si>
  <si>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</si>
  <si>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</si>
  <si>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</si>
  <si>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</si>
  <si>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</si>
  <si>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</si>
  <si>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</si>
  <si>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</si>
  <si>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</si>
  <si>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</si>
  <si>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</si>
  <si>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</si>
  <si>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</si>
  <si>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</si>
  <si>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</si>
  <si>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</si>
  <si>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</si>
  <si>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</si>
  <si>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</si>
  <si>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</si>
  <si>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</si>
  <si>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</si>
  <si>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</si>
  <si>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</si>
  <si>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</si>
  <si>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</si>
  <si>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</si>
  <si>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</si>
  <si>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</si>
  <si>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</si>
  <si>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</si>
  <si>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</si>
  <si>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</si>
  <si>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</si>
  <si>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</si>
  <si>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</si>
  <si>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DETERIRO DE INVERSIONES</t>
  </si>
  <si>
    <t>A ENERO 31 DE 2021</t>
  </si>
  <si>
    <t>FRANCISCO LUIS VALENCIA CARVAJAL</t>
  </si>
  <si>
    <t>Profesional Aréa de contabilidad</t>
  </si>
  <si>
    <t>DEL 01 DE  ENERO AL 31 DE ENERO DE 2021</t>
  </si>
  <si>
    <t>DIANA MIREYA PARRA CARDONA</t>
  </si>
  <si>
    <t>Subdirectora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</si>
</sst>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24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0" fontId="13" fillId="5" borderId="0" xfId="3" applyFont="1" applyFill="1" applyBorder="1" applyAlignment="1"/>
    <xf numFmtId="0" fontId="19" fillId="5" borderId="0" xfId="3" applyFont="1" applyFill="1" applyBorder="1" applyAlignment="1"/>
    <xf numFmtId="0" fontId="11" fillId="4" borderId="0" xfId="3" applyFont="1" applyFill="1" applyAlignment="1" applyProtection="1">
      <alignment horizontal="left"/>
      <protection locked="0"/>
    </xf>
    <xf numFmtId="0" fontId="15" fillId="4" borderId="0" xfId="3" applyFont="1" applyFill="1" applyAlignment="1" applyProtection="1">
      <alignment horizontal="left"/>
      <protection locked="0"/>
    </xf>
    <xf numFmtId="0" fontId="15" fillId="5" borderId="0" xfId="3" applyFont="1" applyFill="1" applyBorder="1" applyAlignment="1"/>
    <xf numFmtId="0" fontId="13" fillId="2" borderId="0" xfId="3" applyFont="1" applyFill="1" applyBorder="1" applyAlignment="1" applyProtection="1">
      <alignment horizontal="left"/>
      <protection locked="0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1" fillId="2" borderId="0" xfId="3" applyNumberFormat="1" applyFont="1" applyFill="1" applyBorder="1" applyAlignment="1" applyProtection="1">
      <alignment horizontal="left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4"/>
  <sheetViews>
    <sheetView view="pageBreakPreview" topLeftCell="A184" zoomScale="60" zoomScaleNormal="40" zoomScalePageLayoutView="40" workbookViewId="0">
      <selection activeCell="O199" sqref="O199:O200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249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252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5"/>
      <c r="E10" s="27"/>
      <c r="F10" s="27"/>
      <c r="G10" s="33"/>
      <c r="H10" s="32">
        <v>2</v>
      </c>
      <c r="I10" s="32" t="s">
        <v>71</v>
      </c>
      <c r="J10" s="32"/>
      <c r="K10" s="205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8620409484.2399998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18012221034.68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715106915.24000001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809237470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809237470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715106915.24000001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9359931277</v>
      </c>
      <c r="L54" s="27"/>
      <c r="M54" s="177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9359931277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6330675726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239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6330675726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243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7905302569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9066524204.5200005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21606476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5221171641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2662524452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1512376561.6800001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1512376561.6800001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4852676252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67044058911.799988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46526562.420000002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f>-D105</f>
        <v>-46526562.420000002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4852676252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4852676252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65882837276.279991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116207568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1852665888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535065750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243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590287543.96000004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17711206988.419998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2710557735.4899998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11749087426.059999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55213284223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1190783507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240</v>
      </c>
      <c r="C149" s="54"/>
      <c r="D149" s="57">
        <v>-25925978027.650002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241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22864897286.68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52799571109.830002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-27411364991.849998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+RESULTADOS!D132</f>
        <v>6956152186.4099998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244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242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1161221635.52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52799571109.830002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1911710355.2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-750488719.67999995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75664468396.039993</v>
      </c>
      <c r="E187" s="27"/>
      <c r="F187" s="27"/>
      <c r="G187" s="57"/>
      <c r="H187" s="111"/>
      <c r="I187" s="92" t="s">
        <v>207</v>
      </c>
      <c r="J187" s="93"/>
      <c r="K187" s="94">
        <f>+K150+K168</f>
        <v>75664468396.51001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-0.4700164794921875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6971776924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303270605.57999998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-303270605.57999998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-6971776924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210"/>
      <c r="B195" s="210"/>
      <c r="C195" s="210"/>
      <c r="D195" s="210"/>
      <c r="E195" s="27"/>
      <c r="F195" s="27"/>
      <c r="G195" s="57"/>
      <c r="H195" s="116"/>
      <c r="I195" s="119"/>
      <c r="J195" s="119"/>
      <c r="K195" s="122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17"/>
      <c r="I197" s="120"/>
      <c r="J197" s="120"/>
      <c r="K197" s="124"/>
      <c r="L197" s="27"/>
    </row>
    <row r="198" spans="1:16" s="89" customFormat="1" ht="27" customHeight="1" x14ac:dyDescent="0.4">
      <c r="A198" s="123"/>
      <c r="B198" s="123"/>
      <c r="C198" s="123"/>
      <c r="D198" s="123"/>
      <c r="E198" s="27"/>
      <c r="F198" s="27"/>
      <c r="G198" s="57"/>
      <c r="H198" s="123"/>
      <c r="I198" s="123"/>
      <c r="J198" s="123"/>
      <c r="K198" s="123"/>
      <c r="L198" s="27"/>
    </row>
    <row r="199" spans="1:16" s="60" customFormat="1" ht="27" customHeight="1" x14ac:dyDescent="0.4">
      <c r="A199" s="92"/>
      <c r="B199" s="218" t="s">
        <v>250</v>
      </c>
      <c r="C199" s="218"/>
      <c r="D199" s="38"/>
      <c r="E199" s="27"/>
      <c r="F199" s="219" t="s">
        <v>256</v>
      </c>
      <c r="G199" s="219"/>
      <c r="H199" s="219"/>
      <c r="I199" s="219"/>
      <c r="K199" s="125"/>
      <c r="L199" s="125"/>
      <c r="N199" s="89"/>
      <c r="O199" s="125"/>
    </row>
    <row r="200" spans="1:16" s="60" customFormat="1" ht="27" customHeight="1" x14ac:dyDescent="0.4">
      <c r="A200" s="119"/>
      <c r="B200" s="220" t="s">
        <v>248</v>
      </c>
      <c r="C200" s="220"/>
      <c r="D200" s="121"/>
      <c r="E200" s="27"/>
      <c r="F200" s="221" t="s">
        <v>257</v>
      </c>
      <c r="G200" s="221"/>
      <c r="H200" s="221"/>
      <c r="I200" s="221"/>
      <c r="K200" s="126"/>
      <c r="L200" s="126"/>
      <c r="N200" s="89"/>
      <c r="O200" s="126"/>
    </row>
    <row r="201" spans="1:16" s="60" customFormat="1" ht="27" customHeight="1" x14ac:dyDescent="0.4">
      <c r="A201" s="119"/>
      <c r="B201" s="208"/>
      <c r="C201" s="208"/>
      <c r="D201" s="121"/>
      <c r="E201" s="27"/>
      <c r="F201" s="209"/>
      <c r="G201" s="209"/>
      <c r="H201" s="209"/>
      <c r="I201" s="209"/>
      <c r="K201" s="126"/>
      <c r="L201" s="126"/>
      <c r="N201" s="89"/>
      <c r="O201" s="126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62"/>
      <c r="H202" s="128"/>
      <c r="I202" s="128"/>
      <c r="J202" s="128"/>
      <c r="K202" s="128"/>
      <c r="L202" s="27"/>
    </row>
    <row r="203" spans="1:16" s="89" customFormat="1" ht="27" customHeight="1" x14ac:dyDescent="0.4">
      <c r="A203" s="127"/>
      <c r="B203" s="127"/>
      <c r="C203" s="127"/>
      <c r="D203" s="128"/>
      <c r="E203" s="27"/>
      <c r="F203" s="27"/>
      <c r="G203" s="63"/>
      <c r="H203" s="128"/>
      <c r="I203" s="128"/>
      <c r="J203" s="128"/>
      <c r="K203" s="128"/>
      <c r="L203" s="27"/>
    </row>
    <row r="204" spans="1:16" s="89" customFormat="1" ht="27" customHeight="1" x14ac:dyDescent="0.4">
      <c r="A204" s="127"/>
      <c r="C204" s="127"/>
      <c r="E204" s="27"/>
      <c r="F204" s="219" t="s">
        <v>253</v>
      </c>
      <c r="G204" s="219"/>
      <c r="H204" s="219"/>
      <c r="I204" s="219"/>
      <c r="J204" s="128"/>
      <c r="K204" s="128"/>
      <c r="L204" s="27"/>
    </row>
    <row r="205" spans="1:16" s="89" customFormat="1" ht="27" customHeight="1" x14ac:dyDescent="0.4">
      <c r="A205" s="129"/>
      <c r="C205" s="129"/>
      <c r="E205" s="27"/>
      <c r="F205" s="221" t="s">
        <v>254</v>
      </c>
      <c r="G205" s="221"/>
      <c r="H205" s="221"/>
      <c r="I205" s="221"/>
      <c r="J205" s="62"/>
      <c r="K205" s="62"/>
      <c r="L205" s="27"/>
      <c r="M205" s="101"/>
      <c r="N205" s="101"/>
      <c r="O205" s="101"/>
      <c r="P205" s="101"/>
    </row>
    <row r="206" spans="1:16" s="89" customFormat="1" ht="27" customHeight="1" x14ac:dyDescent="0.4">
      <c r="A206" s="74"/>
      <c r="B206" s="74"/>
      <c r="C206" s="74"/>
      <c r="D206" s="74"/>
      <c r="E206" s="27"/>
      <c r="F206" s="27"/>
      <c r="G206" s="38"/>
      <c r="H206" s="130"/>
      <c r="I206" s="130"/>
      <c r="J206" s="130"/>
      <c r="K206" s="131"/>
      <c r="L206" s="27"/>
      <c r="M206" s="98"/>
      <c r="N206" s="98"/>
      <c r="O206" s="98"/>
      <c r="P206" s="98"/>
    </row>
    <row r="207" spans="1:16" s="101" customFormat="1" ht="27" customHeight="1" x14ac:dyDescent="0.4">
      <c r="A207" s="217"/>
      <c r="B207" s="217"/>
      <c r="C207" s="217"/>
      <c r="D207" s="217"/>
      <c r="E207" s="27"/>
      <c r="F207" s="27"/>
      <c r="G207" s="132"/>
      <c r="H207" s="133"/>
      <c r="I207" s="222"/>
      <c r="J207" s="222"/>
      <c r="K207" s="222"/>
      <c r="L207" s="27"/>
      <c r="M207" s="98"/>
      <c r="N207" s="98"/>
      <c r="O207" s="98"/>
      <c r="P207" s="98"/>
    </row>
    <row r="208" spans="1:16" s="98" customFormat="1" ht="27" customHeight="1" x14ac:dyDescent="0.4">
      <c r="A208" s="217"/>
      <c r="B208" s="217"/>
      <c r="C208" s="217"/>
      <c r="D208" s="217"/>
      <c r="E208" s="27"/>
      <c r="F208" s="27"/>
      <c r="G208" s="118"/>
      <c r="H208" s="134"/>
      <c r="I208" s="133"/>
      <c r="J208" s="133"/>
      <c r="K208" s="133"/>
      <c r="L208" s="27"/>
    </row>
    <row r="209" spans="1:16" s="98" customFormat="1" ht="27" customHeight="1" x14ac:dyDescent="0.4">
      <c r="A209" s="217"/>
      <c r="B209" s="217"/>
      <c r="C209" s="217"/>
      <c r="D209" s="217"/>
      <c r="E209" s="27"/>
      <c r="F209" s="27"/>
      <c r="G209" s="118"/>
      <c r="H209" s="135"/>
      <c r="I209" s="135"/>
      <c r="J209" s="135"/>
      <c r="K209" s="135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1"/>
      <c r="H210" s="62"/>
      <c r="I210" s="62"/>
      <c r="J210" s="62"/>
      <c r="K210" s="62"/>
      <c r="L210" s="27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62"/>
      <c r="I211" s="62"/>
      <c r="J211" s="62"/>
      <c r="K211" s="62"/>
      <c r="L211" s="27"/>
    </row>
    <row r="212" spans="1:16" s="98" customFormat="1" ht="27" customHeight="1" x14ac:dyDescent="0.4">
      <c r="A212" s="62"/>
      <c r="B212" s="62"/>
      <c r="C212" s="62"/>
      <c r="D212" s="62"/>
      <c r="E212" s="27"/>
      <c r="F212" s="27"/>
      <c r="G212" s="123"/>
      <c r="H212" s="62"/>
      <c r="I212" s="62"/>
      <c r="J212" s="62"/>
      <c r="K212" s="62"/>
      <c r="L212" s="27"/>
      <c r="M212" s="103"/>
      <c r="N212" s="103"/>
      <c r="O212" s="103"/>
      <c r="P212" s="103"/>
    </row>
    <row r="213" spans="1:16" s="98" customFormat="1" ht="27" customHeight="1" x14ac:dyDescent="0.4">
      <c r="A213" s="62"/>
      <c r="B213" s="62"/>
      <c r="C213" s="62"/>
      <c r="D213" s="62"/>
      <c r="E213" s="27"/>
      <c r="F213" s="27"/>
      <c r="G213" s="123"/>
      <c r="H213" s="4"/>
      <c r="I213" s="4"/>
      <c r="J213" s="4"/>
      <c r="K213" s="4"/>
      <c r="L213" s="27"/>
      <c r="M213" s="52"/>
      <c r="N213" s="52"/>
      <c r="O213" s="52"/>
      <c r="P213" s="52"/>
    </row>
    <row r="214" spans="1:16" s="103" customFormat="1" ht="27" customHeight="1" x14ac:dyDescent="0.4">
      <c r="A214" s="4"/>
      <c r="B214" s="4"/>
      <c r="C214" s="4"/>
      <c r="D214" s="4"/>
      <c r="E214" s="27"/>
      <c r="F214" s="27"/>
      <c r="G214" s="123"/>
      <c r="H214" s="4"/>
      <c r="I214" s="4"/>
      <c r="J214" s="4"/>
      <c r="K214" s="4"/>
      <c r="L214" s="27"/>
      <c r="M214" s="52"/>
      <c r="N214" s="52"/>
      <c r="O214" s="52"/>
      <c r="P214" s="52"/>
    </row>
    <row r="215" spans="1:16" s="52" customFormat="1" ht="27" customHeight="1" x14ac:dyDescent="0.4">
      <c r="A215" s="4"/>
      <c r="B215" s="4"/>
      <c r="C215" s="4"/>
      <c r="D215" s="4"/>
      <c r="E215" s="27"/>
      <c r="F215" s="27"/>
      <c r="G215" s="133"/>
      <c r="H215" s="4"/>
      <c r="I215" s="4"/>
      <c r="J215" s="4"/>
      <c r="K215" s="4"/>
      <c r="L215" s="27"/>
    </row>
    <row r="216" spans="1:16" s="52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136"/>
      <c r="N216" s="136"/>
      <c r="O216" s="136"/>
      <c r="P216" s="136"/>
    </row>
    <row r="217" spans="1:16" s="52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136"/>
      <c r="N217" s="136"/>
      <c r="O217" s="136"/>
      <c r="P217" s="136"/>
    </row>
    <row r="218" spans="1:16" s="136" customFormat="1" ht="27" customHeight="1" x14ac:dyDescent="0.4">
      <c r="A218" s="64"/>
      <c r="B218" s="65"/>
      <c r="C218" s="65"/>
      <c r="D218" s="63"/>
      <c r="E218" s="27"/>
      <c r="F218" s="27"/>
      <c r="G218" s="128"/>
      <c r="H218" s="4"/>
      <c r="I218" s="4"/>
      <c r="J218" s="4"/>
      <c r="K218" s="4"/>
      <c r="L218" s="27"/>
      <c r="M218" s="62"/>
      <c r="N218" s="62"/>
      <c r="O218" s="62"/>
      <c r="P218" s="62"/>
    </row>
    <row r="219" spans="1:16" s="136" customFormat="1" ht="27" customHeight="1" x14ac:dyDescent="0.4">
      <c r="A219" s="64"/>
      <c r="B219" s="65"/>
      <c r="C219" s="65"/>
      <c r="D219" s="63"/>
      <c r="E219" s="27"/>
      <c r="F219" s="27"/>
      <c r="G219" s="128"/>
      <c r="H219" s="4"/>
      <c r="I219" s="4"/>
      <c r="J219" s="4"/>
      <c r="K219" s="4"/>
      <c r="L219" s="27"/>
      <c r="M219" s="62"/>
      <c r="N219" s="62"/>
      <c r="O219" s="62"/>
      <c r="P219" s="62"/>
    </row>
    <row r="220" spans="1:16" s="62" customFormat="1" ht="27" customHeight="1" x14ac:dyDescent="0.4">
      <c r="A220" s="64"/>
      <c r="B220" s="65"/>
      <c r="C220" s="65"/>
      <c r="D220" s="63"/>
      <c r="E220" s="27"/>
      <c r="F220" s="27"/>
      <c r="H220" s="4"/>
      <c r="I220" s="4"/>
      <c r="J220" s="4"/>
      <c r="K220" s="4"/>
      <c r="L220" s="27"/>
      <c r="M220" s="74"/>
      <c r="N220" s="74"/>
      <c r="O220" s="74"/>
      <c r="P220" s="74"/>
    </row>
    <row r="221" spans="1:16" s="62" customFormat="1" ht="27" customHeight="1" x14ac:dyDescent="0.4">
      <c r="A221" s="64"/>
      <c r="B221" s="65"/>
      <c r="C221" s="65"/>
      <c r="D221" s="63"/>
      <c r="E221" s="27"/>
      <c r="F221" s="27"/>
      <c r="G221" s="74"/>
      <c r="H221" s="4"/>
      <c r="I221" s="4"/>
      <c r="J221" s="4"/>
      <c r="K221" s="4"/>
      <c r="L221" s="27"/>
      <c r="M221" s="74"/>
      <c r="N221" s="74"/>
      <c r="O221" s="74"/>
      <c r="P221" s="74"/>
    </row>
    <row r="222" spans="1:16" s="74" customFormat="1" ht="27" customHeight="1" x14ac:dyDescent="0.4">
      <c r="A222" s="64"/>
      <c r="B222" s="65"/>
      <c r="C222" s="65"/>
      <c r="D222" s="63"/>
      <c r="E222" s="27"/>
      <c r="F222" s="27"/>
      <c r="G222" s="133"/>
      <c r="H222" s="4"/>
      <c r="I222" s="4"/>
      <c r="J222" s="4"/>
      <c r="K222" s="4"/>
      <c r="L222" s="27"/>
      <c r="M222" s="62"/>
      <c r="N222" s="62"/>
      <c r="O222" s="62"/>
      <c r="P222" s="62"/>
    </row>
    <row r="223" spans="1:16" s="74" customFormat="1" ht="27" customHeight="1" x14ac:dyDescent="0.4">
      <c r="A223" s="64"/>
      <c r="B223" s="65"/>
      <c r="C223" s="65"/>
      <c r="D223" s="63"/>
      <c r="E223" s="27"/>
      <c r="F223" s="27"/>
      <c r="G223" s="123"/>
      <c r="H223" s="4"/>
      <c r="I223" s="4"/>
      <c r="J223" s="4"/>
      <c r="K223" s="4"/>
      <c r="L223" s="27"/>
      <c r="M223" s="137"/>
      <c r="N223" s="137"/>
      <c r="O223" s="137"/>
      <c r="P223" s="137"/>
    </row>
    <row r="224" spans="1:16" s="62" customFormat="1" ht="27" customHeight="1" x14ac:dyDescent="0.4">
      <c r="A224" s="64"/>
      <c r="B224" s="65"/>
      <c r="C224" s="65"/>
      <c r="D224" s="63"/>
      <c r="G224" s="138"/>
      <c r="H224" s="4"/>
      <c r="I224" s="4"/>
      <c r="J224" s="4"/>
      <c r="K224" s="4"/>
      <c r="L224" s="27"/>
      <c r="M224" s="86"/>
      <c r="N224" s="86"/>
      <c r="O224" s="86"/>
      <c r="P224" s="86"/>
    </row>
    <row r="225" spans="1:16" s="137" customFormat="1" ht="27" customHeight="1" x14ac:dyDescent="0.4">
      <c r="A225" s="64"/>
      <c r="B225" s="65"/>
      <c r="C225" s="65"/>
      <c r="D225" s="63"/>
      <c r="E225" s="123"/>
      <c r="F225" s="123"/>
      <c r="G225" s="62"/>
      <c r="H225" s="4"/>
      <c r="I225" s="4"/>
      <c r="J225" s="4"/>
      <c r="K225" s="4"/>
      <c r="L225" s="27"/>
      <c r="M225" s="104"/>
      <c r="N225" s="104"/>
      <c r="O225" s="104"/>
      <c r="P225" s="104"/>
    </row>
    <row r="226" spans="1:16" s="86" customFormat="1" ht="27" customHeight="1" x14ac:dyDescent="0.4">
      <c r="A226" s="64"/>
      <c r="B226" s="65"/>
      <c r="C226" s="65"/>
      <c r="D226" s="63"/>
      <c r="E226" s="138"/>
      <c r="F226" s="138"/>
      <c r="G226" s="62"/>
      <c r="H226" s="4"/>
      <c r="I226" s="4"/>
      <c r="J226" s="4"/>
      <c r="K226" s="4"/>
      <c r="L226" s="27"/>
      <c r="M226" s="62"/>
      <c r="N226" s="62"/>
      <c r="O226" s="62"/>
      <c r="P226" s="62"/>
    </row>
    <row r="227" spans="1:16" s="104" customFormat="1" ht="27" customHeight="1" x14ac:dyDescent="0.4">
      <c r="A227" s="64"/>
      <c r="B227" s="65"/>
      <c r="C227" s="65"/>
      <c r="D227" s="63"/>
      <c r="E227" s="135"/>
      <c r="F227" s="135"/>
      <c r="G227" s="62"/>
      <c r="H227" s="4"/>
      <c r="I227" s="4"/>
      <c r="J227" s="4"/>
      <c r="K227" s="4"/>
      <c r="L227" s="27"/>
      <c r="M227" s="62"/>
      <c r="N227" s="62"/>
      <c r="O227" s="62"/>
      <c r="P227" s="62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4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4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62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</row>
    <row r="249" spans="1:253" s="62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39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  <c r="HU256" s="62"/>
      <c r="HV256" s="62"/>
      <c r="HW256" s="62"/>
      <c r="HX256" s="62"/>
      <c r="HY256" s="62"/>
      <c r="HZ256" s="62"/>
      <c r="IA256" s="62"/>
      <c r="IB256" s="62"/>
      <c r="IC256" s="62"/>
      <c r="ID256" s="62"/>
      <c r="IE256" s="62"/>
      <c r="IF256" s="62"/>
      <c r="IG256" s="62"/>
      <c r="IH256" s="62"/>
      <c r="II256" s="62"/>
      <c r="IJ256" s="62"/>
      <c r="IK256" s="62"/>
      <c r="IL256" s="62"/>
      <c r="IM256" s="62"/>
      <c r="IN256" s="62"/>
      <c r="IO256" s="62"/>
      <c r="IP256" s="62"/>
      <c r="IQ256" s="62"/>
      <c r="IR256" s="62"/>
      <c r="IS256" s="62"/>
    </row>
    <row r="257" spans="1:253" s="139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  <c r="HU257" s="62"/>
      <c r="HV257" s="62"/>
      <c r="HW257" s="62"/>
      <c r="HX257" s="62"/>
      <c r="HY257" s="62"/>
      <c r="HZ257" s="62"/>
      <c r="IA257" s="62"/>
      <c r="IB257" s="62"/>
      <c r="IC257" s="62"/>
      <c r="ID257" s="62"/>
      <c r="IE257" s="62"/>
      <c r="IF257" s="62"/>
      <c r="IG257" s="62"/>
      <c r="IH257" s="62"/>
      <c r="II257" s="62"/>
      <c r="IJ257" s="62"/>
      <c r="IK257" s="62"/>
      <c r="IL257" s="62"/>
      <c r="IM257" s="62"/>
      <c r="IN257" s="62"/>
      <c r="IO257" s="62"/>
      <c r="IP257" s="62"/>
      <c r="IQ257" s="62"/>
      <c r="IR257" s="62"/>
      <c r="IS257" s="62"/>
    </row>
    <row r="258" spans="1:253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</row>
    <row r="259" spans="1:253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53" s="140" customFormat="1" ht="27" customHeight="1" x14ac:dyDescent="0.4">
      <c r="A260" s="64"/>
      <c r="B260" s="65"/>
      <c r="C260" s="65"/>
      <c r="D260" s="63"/>
      <c r="E260" s="27"/>
      <c r="F260" s="27"/>
      <c r="G260" s="63"/>
      <c r="H260" s="4"/>
      <c r="I260" s="4"/>
      <c r="J260" s="4"/>
      <c r="K260" s="4"/>
      <c r="L260" s="27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</row>
    <row r="261" spans="1:253" s="140" customFormat="1" ht="27" customHeight="1" x14ac:dyDescent="0.4">
      <c r="A261" s="64"/>
      <c r="B261" s="65"/>
      <c r="C261" s="65"/>
      <c r="D261" s="63"/>
      <c r="E261" s="27"/>
      <c r="F261" s="27"/>
      <c r="G261" s="63"/>
      <c r="H261" s="4"/>
      <c r="I261" s="4"/>
      <c r="J261" s="4"/>
      <c r="K261" s="4"/>
      <c r="L261" s="27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</row>
    <row r="262" spans="1:253" ht="26.25" x14ac:dyDescent="0.4">
      <c r="E262" s="27"/>
      <c r="F262" s="27"/>
      <c r="L262" s="27"/>
    </row>
    <row r="263" spans="1:253" ht="26.25" x14ac:dyDescent="0.4">
      <c r="E263" s="27"/>
      <c r="F263" s="27"/>
      <c r="L263" s="27"/>
    </row>
    <row r="264" spans="1:253" ht="26.25" x14ac:dyDescent="0.4">
      <c r="E264" s="27"/>
      <c r="F264" s="27"/>
      <c r="L264" s="27"/>
    </row>
    <row r="265" spans="1:253" ht="26.25" x14ac:dyDescent="0.4">
      <c r="E265" s="27"/>
      <c r="F265" s="27"/>
      <c r="L265" s="27"/>
    </row>
    <row r="266" spans="1:253" ht="26.25" x14ac:dyDescent="0.4">
      <c r="E266" s="27"/>
      <c r="F266" s="27"/>
      <c r="L266" s="27"/>
    </row>
    <row r="267" spans="1:253" ht="26.25" x14ac:dyDescent="0.4">
      <c r="E267" s="27"/>
      <c r="F267" s="27"/>
      <c r="L267" s="27"/>
    </row>
    <row r="268" spans="1:253" ht="26.25" x14ac:dyDescent="0.4">
      <c r="E268" s="27"/>
      <c r="F268" s="27"/>
      <c r="L268" s="27"/>
    </row>
    <row r="269" spans="1:253" ht="26.25" x14ac:dyDescent="0.4">
      <c r="E269" s="27"/>
      <c r="F269" s="27"/>
      <c r="L269" s="27"/>
    </row>
    <row r="270" spans="1:253" ht="26.25" x14ac:dyDescent="0.4">
      <c r="E270" s="27"/>
      <c r="F270" s="27"/>
      <c r="L270" s="27"/>
    </row>
    <row r="271" spans="1:253" ht="26.25" x14ac:dyDescent="0.4">
      <c r="E271" s="27"/>
      <c r="F271" s="27"/>
      <c r="L271" s="27"/>
    </row>
    <row r="272" spans="1:253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  <c r="L298" s="27"/>
    </row>
    <row r="299" spans="5:12" ht="26.25" x14ac:dyDescent="0.4">
      <c r="E299" s="27"/>
      <c r="F299" s="27"/>
      <c r="L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  <row r="373" spans="5:6" ht="26.25" x14ac:dyDescent="0.4">
      <c r="E373" s="27"/>
      <c r="F373" s="27"/>
    </row>
    <row r="374" spans="5:6" ht="26.25" x14ac:dyDescent="0.4">
      <c r="E374" s="27"/>
      <c r="F374" s="27"/>
    </row>
  </sheetData>
  <autoFilter ref="A1:IS374"/>
  <mergeCells count="10">
    <mergeCell ref="A208:D208"/>
    <mergeCell ref="A209:D209"/>
    <mergeCell ref="B199:C199"/>
    <mergeCell ref="F199:I199"/>
    <mergeCell ref="B200:C200"/>
    <mergeCell ref="F200:I200"/>
    <mergeCell ref="A207:D207"/>
    <mergeCell ref="I207:K207"/>
    <mergeCell ref="F204:I204"/>
    <mergeCell ref="F205:I205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topLeftCell="A34" zoomScale="40" zoomScaleNormal="40" workbookViewId="0">
      <selection activeCell="C53" sqref="C53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30.140625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246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255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210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211</v>
      </c>
      <c r="C10" s="157"/>
      <c r="D10" s="37">
        <f>+D12+D18+D25+D30+D36</f>
        <v>12624426794</v>
      </c>
      <c r="E10" s="159"/>
      <c r="F10" s="159">
        <f>SUM(D10:D10)</f>
        <v>12624426794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4">
        <f>SUM(D14:D16)</f>
        <v>774784600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774784600</v>
      </c>
      <c r="E15" s="159"/>
      <c r="F15" s="159">
        <f>SUM(D15:D15)</f>
        <v>774784600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212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213</v>
      </c>
      <c r="C27" s="53"/>
      <c r="D27" s="77">
        <v>0</v>
      </c>
      <c r="E27" s="159"/>
      <c r="F27" s="159">
        <f>SUM(D30:D30)</f>
        <v>11849642194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11849642194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11849642194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0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214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customHeight="1" x14ac:dyDescent="0.4">
      <c r="A39" s="53" t="s">
        <v>215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customHeight="1" x14ac:dyDescent="0.4">
      <c r="A40" s="53"/>
      <c r="B40" s="53"/>
      <c r="C40" s="53"/>
      <c r="D40" s="77"/>
      <c r="F40" s="159"/>
      <c r="G40" s="167"/>
    </row>
    <row r="41" spans="1:7" s="166" customFormat="1" ht="27" customHeight="1" x14ac:dyDescent="0.4">
      <c r="A41" s="53">
        <v>4819</v>
      </c>
      <c r="B41" s="53" t="s">
        <v>155</v>
      </c>
      <c r="C41" s="53"/>
      <c r="D41" s="206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216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217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5849904870.5900002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4406976804.6199999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2871518388.3899999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16138300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20190400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1174283269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0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324846447.23000002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819431569.96000004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customHeight="1" x14ac:dyDescent="0.4">
      <c r="A75" s="53">
        <v>5302</v>
      </c>
      <c r="B75" s="53" t="s">
        <v>218</v>
      </c>
      <c r="C75" s="53"/>
      <c r="D75" s="77">
        <v>0</v>
      </c>
      <c r="E75" s="159"/>
      <c r="F75" s="159"/>
      <c r="G75" s="114"/>
    </row>
    <row r="76" spans="1:7" s="101" customFormat="1" ht="27" customHeight="1" x14ac:dyDescent="0.4">
      <c r="A76" s="53">
        <v>5304</v>
      </c>
      <c r="B76" s="53" t="s">
        <v>219</v>
      </c>
      <c r="C76" s="53"/>
      <c r="D76" s="77">
        <v>0</v>
      </c>
      <c r="E76" s="159"/>
      <c r="F76" s="159"/>
      <c r="G76" s="114"/>
    </row>
    <row r="77" spans="1:7" s="101" customFormat="1" ht="25.5" customHeight="1" x14ac:dyDescent="0.4">
      <c r="A77" s="53">
        <v>5307</v>
      </c>
      <c r="B77" s="53" t="s">
        <v>220</v>
      </c>
      <c r="C77" s="53"/>
      <c r="D77" s="77">
        <v>0</v>
      </c>
      <c r="E77" s="159"/>
      <c r="F77" s="159">
        <v>1</v>
      </c>
      <c r="G77" s="180"/>
    </row>
    <row r="78" spans="1:7" s="101" customFormat="1" ht="25.5" customHeight="1" x14ac:dyDescent="0.4">
      <c r="A78" s="53">
        <v>5309</v>
      </c>
      <c r="B78" s="53" t="s">
        <v>221</v>
      </c>
      <c r="C78" s="53"/>
      <c r="D78" s="77">
        <v>0</v>
      </c>
      <c r="E78" s="159"/>
      <c r="F78" s="159"/>
      <c r="G78" s="180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customHeight="1" x14ac:dyDescent="0.4">
      <c r="A82" s="53">
        <v>5346</v>
      </c>
      <c r="B82" s="53" t="s">
        <v>251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7">
        <v>1553322.21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769091110.78999996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48787136.960000001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0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212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222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213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223</v>
      </c>
      <c r="C92" s="47"/>
      <c r="D92" s="48">
        <f>SUM(D94:D102)</f>
        <v>0</v>
      </c>
      <c r="F92" s="159"/>
      <c r="G92" s="167"/>
    </row>
    <row r="93" spans="1:7" s="166" customFormat="1" ht="27" customHeight="1" x14ac:dyDescent="0.4">
      <c r="A93" s="46"/>
      <c r="B93" s="46"/>
      <c r="C93" s="46"/>
      <c r="D93" s="49"/>
      <c r="F93" s="159"/>
      <c r="G93" s="167"/>
    </row>
    <row r="94" spans="1:7" s="166" customFormat="1" ht="27" customHeight="1" x14ac:dyDescent="0.4">
      <c r="A94" s="53">
        <v>5501</v>
      </c>
      <c r="B94" s="53" t="s">
        <v>224</v>
      </c>
      <c r="C94" s="53"/>
      <c r="D94" s="77">
        <v>0</v>
      </c>
      <c r="F94" s="159"/>
      <c r="G94" s="167"/>
    </row>
    <row r="95" spans="1:7" s="166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customHeight="1" x14ac:dyDescent="0.4">
      <c r="A96" s="53">
        <v>5503</v>
      </c>
      <c r="B96" s="53" t="s">
        <v>225</v>
      </c>
      <c r="C96" s="53"/>
      <c r="D96" s="77">
        <v>0</v>
      </c>
      <c r="F96" s="159"/>
      <c r="G96" s="167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customHeight="1" x14ac:dyDescent="0.3">
      <c r="A98" s="53">
        <v>5505</v>
      </c>
      <c r="B98" s="53" t="s">
        <v>226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customHeight="1" x14ac:dyDescent="0.3">
      <c r="A102" s="53">
        <v>5550</v>
      </c>
      <c r="B102" s="53" t="s">
        <v>227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422500510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228</v>
      </c>
      <c r="C107" s="53"/>
      <c r="D107" s="77">
        <v>422500510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200995986.00999999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0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229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245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200995986.00999999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230</v>
      </c>
      <c r="C119" s="92"/>
      <c r="D119" s="110">
        <f>+D10-D43-D51</f>
        <v>6774521923.4099998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231</v>
      </c>
      <c r="C122" s="186"/>
      <c r="D122" s="48">
        <f>+D123</f>
        <v>181630263</v>
      </c>
      <c r="G122" s="183"/>
    </row>
    <row r="123" spans="1:7" s="65" customFormat="1" ht="27" customHeight="1" x14ac:dyDescent="0.35">
      <c r="A123" s="53" t="s">
        <v>232</v>
      </c>
      <c r="B123" s="53" t="s">
        <v>156</v>
      </c>
      <c r="C123" s="47"/>
      <c r="D123" s="77">
        <v>181630263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233</v>
      </c>
      <c r="C129" s="162"/>
      <c r="D129" s="110">
        <f>+D122-D125</f>
        <v>181630263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234</v>
      </c>
      <c r="C132" s="162"/>
      <c r="D132" s="110">
        <f>+D119+D129</f>
        <v>6956152186.4099998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235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236</v>
      </c>
      <c r="B137" s="53" t="s">
        <v>237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238</v>
      </c>
      <c r="C142" s="92"/>
      <c r="D142" s="110">
        <f>+D132+D135</f>
        <v>6956152186.4099998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35">
      <c r="A147" s="199"/>
      <c r="B147" s="213" t="str">
        <f>+'SITUACION FINANCIERA'!B199</f>
        <v>DIEGO ANDRES MORENO BEDOYA</v>
      </c>
      <c r="C147" s="223" t="s">
        <v>256</v>
      </c>
      <c r="D147" s="223"/>
      <c r="E147" s="223"/>
      <c r="F147" s="200"/>
    </row>
    <row r="148" spans="1:7" s="68" customFormat="1" ht="27" customHeight="1" x14ac:dyDescent="0.4">
      <c r="A148" s="199"/>
      <c r="B148" s="214" t="s">
        <v>247</v>
      </c>
      <c r="C148" s="215" t="s">
        <v>257</v>
      </c>
      <c r="D148" s="216"/>
      <c r="E148" s="216"/>
      <c r="F148" s="200"/>
    </row>
    <row r="149" spans="1:7" s="68" customFormat="1" ht="27" customHeight="1" x14ac:dyDescent="0.4">
      <c r="A149" s="199"/>
      <c r="B149" s="201"/>
      <c r="C149" s="202"/>
      <c r="D149" s="203"/>
      <c r="E149" s="203"/>
      <c r="F149" s="200"/>
    </row>
    <row r="150" spans="1:7" s="68" customFormat="1" ht="27" customHeight="1" x14ac:dyDescent="0.4">
      <c r="A150" s="199"/>
      <c r="B150" s="201"/>
      <c r="C150" s="202"/>
      <c r="D150" s="203"/>
      <c r="E150" s="203"/>
      <c r="F150" s="200"/>
    </row>
    <row r="151" spans="1:7" s="68" customFormat="1" ht="27" customHeight="1" x14ac:dyDescent="0.4">
      <c r="A151" s="199"/>
      <c r="B151" s="201"/>
      <c r="C151" s="202"/>
      <c r="D151" s="203"/>
      <c r="E151" s="203"/>
      <c r="F151" s="200"/>
    </row>
    <row r="152" spans="1:7" s="68" customFormat="1" ht="27" customHeight="1" x14ac:dyDescent="0.4">
      <c r="B152" s="211"/>
      <c r="C152" s="223" t="s">
        <v>253</v>
      </c>
      <c r="D152" s="223"/>
      <c r="E152" s="223"/>
      <c r="F152" s="211"/>
    </row>
    <row r="153" spans="1:7" s="68" customFormat="1" ht="27" customHeight="1" x14ac:dyDescent="0.4">
      <c r="B153" s="212"/>
      <c r="C153" s="53" t="s">
        <v>254</v>
      </c>
      <c r="D153" s="216"/>
      <c r="E153" s="216"/>
      <c r="F153" s="212"/>
    </row>
  </sheetData>
  <autoFilter ref="A1:G153"/>
  <mergeCells count="2">
    <mergeCell ref="C147:E147"/>
    <mergeCell ref="C152:E152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Francisco Valencia Carvajal</cp:lastModifiedBy>
  <cp:lastPrinted>2021-05-27T19:49:55Z</cp:lastPrinted>
  <dcterms:created xsi:type="dcterms:W3CDTF">2018-04-16T17:08:10Z</dcterms:created>
  <dcterms:modified xsi:type="dcterms:W3CDTF">2021-05-28T20:28:26Z</dcterms:modified>
</cp:coreProperties>
</file>