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3\BALANCES 2023\BALANCE ENERO 23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'!$A$1:$G$171</definedName>
    <definedName name="_xlnm.Print_Area" localSheetId="0">'SITUACION FINANCIERA'!$A$1:$I$92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17" i="2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63" i="1"/>
  <c r="D66" i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69" i="1" l="1"/>
  <c r="D72" i="1" s="1"/>
  <c r="I53" i="2" s="1"/>
  <c r="I49" i="2" s="1"/>
  <c r="I55" i="2" s="1"/>
  <c r="I75" i="2" s="1"/>
</calcChain>
</file>

<file path=xl/sharedStrings.xml><?xml version="1.0" encoding="utf-8"?>
<sst xmlns="http://schemas.openxmlformats.org/spreadsheetml/2006/main" count="156" uniqueCount="134">
  <si>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</si>
  <si>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</si>
  <si>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</si>
  <si>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</si>
  <si>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</si>
  <si>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</si>
  <si>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</si>
  <si>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</si>
  <si>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</si>
  <si>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</si>
  <si>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</si>
  <si>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</si>
  <si>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</si>
  <si>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</si>
  <si>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</si>
  <si>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</si>
  <si>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</si>
  <si>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</si>
  <si>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</si>
  <si>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</si>
  <si>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</si>
  <si>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</si>
  <si>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</si>
  <si>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</si>
  <si>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</si>
  <si>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</si>
  <si>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</si>
  <si>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</si>
  <si>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</si>
  <si>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</si>
  <si>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</si>
  <si>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</si>
  <si>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</si>
  <si>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</si>
  <si>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</si>
  <si>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</si>
  <si>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</si>
  <si>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</si>
  <si>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</si>
  <si>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</si>
  <si>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</si>
  <si>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</si>
  <si>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</si>
  <si>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</si>
  <si>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</si>
  <si>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</si>
  <si>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</si>
  <si>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</si>
  <si>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</si>
  <si>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</si>
  <si>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</si>
  <si>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</si>
  <si>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</si>
  <si>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</si>
  <si>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</si>
  <si>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</si>
  <si>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</si>
  <si>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</si>
  <si>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</si>
  <si>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</si>
  <si>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</si>
  <si>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</si>
  <si>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</si>
  <si>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</si>
  <si>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</si>
  <si>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</si>
  <si>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</si>
  <si>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</si>
  <si>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</si>
  <si>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</si>
  <si>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</si>
  <si>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</si>
  <si>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</si>
  <si>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</si>
  <si>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</si>
  <si>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</si>
  <si>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</si>
  <si>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</si>
  <si>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</si>
  <si>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</si>
  <si>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</si>
  <si>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</si>
  <si>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</si>
  <si>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</si>
  <si>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</si>
  <si>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</si>
  <si>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</si>
  <si>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</si>
  <si>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</si>
  <si>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</si>
  <si>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</si>
  <si>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</si>
  <si>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</si>
  <si>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</si>
  <si>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</si>
  <si>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</si>
  <si>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</si>
  <si>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</si>
  <si>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</si>
  <si>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</si>
  <si>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</si>
  <si>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</si>
  <si>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</si>
  <si>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</si>
  <si>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</si>
  <si>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</si>
  <si>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</si>
  <si>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</si>
  <si>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</si>
  <si>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</si>
  <si>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</si>
  <si>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</si>
  <si>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</si>
  <si>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</si>
  <si>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</si>
  <si>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</si>
  <si>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</si>
  <si>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</si>
  <si>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</si>
  <si>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</si>
  <si>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DIEGO ANDRÉS MORENO BEDOYA</t>
  </si>
  <si>
    <t>Director UAE Cuerpo Oficial de Bomberos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</si>
  <si>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</si>
  <si>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</si>
  <si>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</si>
  <si>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</si>
  <si>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A 31 DE  ENERO DE 2023</t>
  </si>
  <si>
    <t>DEL 01 DE ENERO AL 31 DE ENERO DE 2023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</si>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</sst>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view="pageBreakPreview" topLeftCell="A67" zoomScale="60" zoomScaleNormal="50" workbookViewId="0">
      <selection activeCell="C82" sqref="C82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126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12401463810</v>
      </c>
      <c r="E11" s="73"/>
      <c r="F11" s="22"/>
      <c r="G11" s="22" t="s">
        <v>46</v>
      </c>
      <c r="H11" s="22"/>
      <c r="I11" s="103">
        <f>I13+I22+I27+I31</f>
        <v>16910730292.880001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464614610.19999999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446445161.19999999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18169445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599117534</v>
      </c>
      <c r="E17" s="14"/>
      <c r="F17" s="15">
        <v>2436</v>
      </c>
      <c r="G17" s="15" t="s">
        <v>53</v>
      </c>
      <c r="H17" s="57"/>
      <c r="I17" s="58">
        <v>1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124</v>
      </c>
      <c r="C19" s="57"/>
      <c r="D19" s="14">
        <v>246331260</v>
      </c>
      <c r="E19" s="14"/>
      <c r="F19" s="15">
        <v>2460</v>
      </c>
      <c r="G19" s="15" t="s">
        <v>54</v>
      </c>
      <c r="H19" s="57"/>
      <c r="I19" s="58">
        <v>0</v>
      </c>
    </row>
    <row r="20" spans="1:9" ht="27" customHeight="1" x14ac:dyDescent="0.35">
      <c r="A20" s="15">
        <v>1384</v>
      </c>
      <c r="B20" s="15" t="s">
        <v>55</v>
      </c>
      <c r="C20" s="57"/>
      <c r="D20" s="14">
        <v>352786274</v>
      </c>
      <c r="E20" s="74"/>
      <c r="F20" s="15">
        <v>2490</v>
      </c>
      <c r="G20" s="15" t="s">
        <v>57</v>
      </c>
      <c r="H20" s="57"/>
      <c r="I20" s="58">
        <v>3</v>
      </c>
    </row>
    <row r="21" spans="1:9" ht="27" customHeight="1" x14ac:dyDescent="0.35">
      <c r="A21" s="15">
        <v>1385</v>
      </c>
      <c r="B21" s="15" t="s">
        <v>56</v>
      </c>
      <c r="C21" s="57"/>
      <c r="D21" s="14">
        <v>0</v>
      </c>
      <c r="E21" s="74"/>
    </row>
    <row r="22" spans="1:9" ht="27" customHeight="1" x14ac:dyDescent="0.35">
      <c r="A22" s="15">
        <v>1386</v>
      </c>
      <c r="B22" s="15" t="s">
        <v>58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7452172856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11802346276</v>
      </c>
      <c r="E24" s="14"/>
      <c r="F24" s="15">
        <v>2511</v>
      </c>
      <c r="G24" s="15" t="s">
        <v>61</v>
      </c>
      <c r="H24" s="57"/>
      <c r="I24" s="58">
        <v>7452172856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31055674</v>
      </c>
      <c r="E27" s="14"/>
      <c r="F27" s="76">
        <v>27</v>
      </c>
      <c r="G27" s="76" t="s">
        <v>66</v>
      </c>
      <c r="H27" s="85"/>
      <c r="I27" s="107">
        <f>SUM(I29:I30)</f>
        <v>6958549322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9722885025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1915</v>
      </c>
      <c r="B29" s="15" t="s">
        <v>67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6958549322</v>
      </c>
    </row>
    <row r="30" spans="1:9" s="60" customFormat="1" ht="21" customHeight="1" x14ac:dyDescent="0.3">
      <c r="A30" s="15">
        <v>1906</v>
      </c>
      <c r="B30" s="15" t="s">
        <v>68</v>
      </c>
      <c r="C30" s="57"/>
      <c r="D30" s="13">
        <v>2048405577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1908</v>
      </c>
      <c r="B31" s="15" t="s">
        <v>70</v>
      </c>
      <c r="C31" s="62"/>
      <c r="D31" s="13">
        <v>0</v>
      </c>
      <c r="E31" s="14"/>
      <c r="F31" s="76">
        <v>29</v>
      </c>
      <c r="G31" s="76" t="s">
        <v>72</v>
      </c>
      <c r="H31" s="85"/>
      <c r="I31" s="107">
        <f>SUM(I33:I36)</f>
        <v>2035393504.6800001</v>
      </c>
    </row>
    <row r="32" spans="1:9" s="60" customFormat="1" ht="27" customHeight="1" x14ac:dyDescent="0.3">
      <c r="A32" s="15">
        <v>1925</v>
      </c>
      <c r="B32" s="15" t="s">
        <v>71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73</v>
      </c>
      <c r="C33" s="57"/>
      <c r="D33" s="13">
        <v>0</v>
      </c>
      <c r="E33" s="72"/>
      <c r="F33" s="15">
        <v>2905</v>
      </c>
      <c r="G33" s="15" t="s">
        <v>75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74</v>
      </c>
      <c r="C34" s="57"/>
      <c r="D34" s="13">
        <v>0</v>
      </c>
      <c r="F34" s="15">
        <v>2910</v>
      </c>
      <c r="G34" s="15" t="s">
        <v>77</v>
      </c>
      <c r="H34" s="57"/>
      <c r="I34" s="58">
        <v>2035393504.6800001</v>
      </c>
    </row>
    <row r="35" spans="1:9" ht="27" customHeight="1" x14ac:dyDescent="0.3">
      <c r="A35" s="15">
        <v>1935</v>
      </c>
      <c r="B35" s="15" t="s">
        <v>76</v>
      </c>
      <c r="C35" s="57"/>
      <c r="D35" s="13">
        <v>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78</v>
      </c>
      <c r="H37" s="63"/>
      <c r="I37" s="103">
        <f>I39</f>
        <v>4958152425</v>
      </c>
    </row>
    <row r="38" spans="1:9" s="60" customFormat="1" ht="27" customHeight="1" x14ac:dyDescent="0.4">
      <c r="A38" s="15"/>
      <c r="B38" s="22" t="s">
        <v>78</v>
      </c>
      <c r="C38" s="63"/>
      <c r="D38" s="83">
        <f>D40+D46+D69</f>
        <v>57786395606.590004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4958152425</v>
      </c>
    </row>
    <row r="40" spans="1:9" ht="27" customHeight="1" x14ac:dyDescent="0.35">
      <c r="A40" s="76">
        <v>13</v>
      </c>
      <c r="B40" s="76" t="s">
        <v>79</v>
      </c>
      <c r="C40" s="77"/>
      <c r="D40" s="89">
        <f>SUM(D42:D44)</f>
        <v>121729695.39999999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4958152425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126449319.98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69315610.150000006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-74035234.730000004</v>
      </c>
      <c r="E44" s="14"/>
      <c r="F44" s="64"/>
      <c r="G44" s="22" t="s">
        <v>81</v>
      </c>
      <c r="H44" s="63"/>
      <c r="I44" s="111">
        <f>+I11+I37</f>
        <v>21868882717.880001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80</v>
      </c>
      <c r="C46" s="77"/>
      <c r="D46" s="89">
        <f>SUM(D48:D67)</f>
        <v>56588533358.360001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84</v>
      </c>
      <c r="H47" s="63"/>
      <c r="I47" s="65"/>
    </row>
    <row r="48" spans="1:9" ht="27" customHeight="1" x14ac:dyDescent="0.4">
      <c r="A48" s="15">
        <v>1605</v>
      </c>
      <c r="B48" s="15" t="s">
        <v>82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83</v>
      </c>
      <c r="C49" s="57"/>
      <c r="D49" s="14">
        <v>114250000</v>
      </c>
      <c r="E49" s="14"/>
      <c r="F49" s="76">
        <v>31</v>
      </c>
      <c r="G49" s="76" t="s">
        <v>87</v>
      </c>
      <c r="H49" s="85"/>
      <c r="I49" s="89">
        <f>SUM(I51:I54)</f>
        <v>48318976698.739998</v>
      </c>
    </row>
    <row r="50" spans="1:9" s="60" customFormat="1" ht="27" customHeight="1" x14ac:dyDescent="0.3">
      <c r="A50" s="15">
        <v>1615</v>
      </c>
      <c r="B50" s="15" t="s">
        <v>85</v>
      </c>
      <c r="C50" s="57"/>
      <c r="D50" s="14">
        <v>10516290474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86</v>
      </c>
      <c r="C51" s="57"/>
      <c r="D51" s="14">
        <v>0</v>
      </c>
      <c r="E51" s="14"/>
      <c r="F51" s="15">
        <v>3105</v>
      </c>
      <c r="G51" s="15" t="s">
        <v>90</v>
      </c>
      <c r="H51" s="57"/>
      <c r="I51" s="58">
        <v>73254783916</v>
      </c>
    </row>
    <row r="52" spans="1:9" ht="27" customHeight="1" x14ac:dyDescent="0.3">
      <c r="A52" s="15">
        <v>1625</v>
      </c>
      <c r="B52" s="15" t="s">
        <v>88</v>
      </c>
      <c r="C52" s="57"/>
      <c r="D52" s="14">
        <v>0</v>
      </c>
      <c r="E52" s="14"/>
      <c r="F52" s="15">
        <v>3109</v>
      </c>
      <c r="G52" s="15" t="s">
        <v>92</v>
      </c>
      <c r="H52" s="57"/>
      <c r="I52" s="58">
        <v>-36281426605.910004</v>
      </c>
    </row>
    <row r="53" spans="1:9" ht="27" customHeight="1" x14ac:dyDescent="0.3">
      <c r="A53" s="15">
        <v>1635</v>
      </c>
      <c r="B53" s="15" t="s">
        <v>89</v>
      </c>
      <c r="C53" s="57"/>
      <c r="D53" s="14">
        <v>547099581</v>
      </c>
      <c r="E53" s="14"/>
      <c r="F53" s="15">
        <v>3110</v>
      </c>
      <c r="G53" s="15" t="s">
        <v>94</v>
      </c>
      <c r="H53" s="57"/>
      <c r="I53" s="58">
        <f>'RESULTADOS '!D72</f>
        <v>11345619388.650002</v>
      </c>
    </row>
    <row r="54" spans="1:9" ht="27" customHeight="1" x14ac:dyDescent="0.3">
      <c r="A54" s="15">
        <v>1636</v>
      </c>
      <c r="B54" s="15" t="s">
        <v>91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93</v>
      </c>
      <c r="C55" s="57"/>
      <c r="D55" s="14">
        <v>366201877.95999998</v>
      </c>
      <c r="E55" s="14"/>
      <c r="F55" s="8"/>
      <c r="G55" s="22" t="s">
        <v>97</v>
      </c>
      <c r="H55" s="63"/>
      <c r="I55" s="111">
        <f>+I49</f>
        <v>48318976698.739998</v>
      </c>
    </row>
    <row r="56" spans="1:9" ht="27" customHeight="1" thickTop="1" x14ac:dyDescent="0.3">
      <c r="A56" s="15">
        <v>1640</v>
      </c>
      <c r="B56" s="15" t="s">
        <v>95</v>
      </c>
      <c r="C56" s="57"/>
      <c r="D56" s="14">
        <v>0</v>
      </c>
      <c r="E56" s="14"/>
    </row>
    <row r="57" spans="1:9" ht="27" customHeight="1" x14ac:dyDescent="0.3">
      <c r="A57" s="15">
        <v>1645</v>
      </c>
      <c r="B57" s="15" t="s">
        <v>96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98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99</v>
      </c>
      <c r="C59" s="57"/>
      <c r="D59" s="14">
        <v>19781111584.619999</v>
      </c>
      <c r="E59" s="14"/>
    </row>
    <row r="60" spans="1:9" ht="27" customHeight="1" x14ac:dyDescent="0.3">
      <c r="A60" s="15">
        <v>1660</v>
      </c>
      <c r="B60" s="15" t="s">
        <v>100</v>
      </c>
      <c r="C60" s="57"/>
      <c r="D60" s="14">
        <v>145499674</v>
      </c>
      <c r="E60" s="14"/>
    </row>
    <row r="61" spans="1:9" s="60" customFormat="1" ht="27" customHeight="1" x14ac:dyDescent="0.3">
      <c r="A61" s="15">
        <v>1665</v>
      </c>
      <c r="B61" s="15" t="s">
        <v>101</v>
      </c>
      <c r="C61" s="57"/>
      <c r="D61" s="14">
        <v>2929160364.5</v>
      </c>
      <c r="E61" s="14"/>
    </row>
    <row r="62" spans="1:9" s="60" customFormat="1" ht="27" customHeight="1" x14ac:dyDescent="0.3">
      <c r="A62" s="15">
        <v>1670</v>
      </c>
      <c r="B62" s="15" t="s">
        <v>102</v>
      </c>
      <c r="C62" s="57"/>
      <c r="D62" s="14">
        <v>14505057310.860001</v>
      </c>
      <c r="E62" s="14"/>
    </row>
    <row r="63" spans="1:9" ht="27" customHeight="1" x14ac:dyDescent="0.3">
      <c r="A63" s="15">
        <v>1675</v>
      </c>
      <c r="B63" s="15" t="s">
        <v>103</v>
      </c>
      <c r="C63" s="57"/>
      <c r="D63" s="14">
        <v>55410727838</v>
      </c>
      <c r="E63" s="14"/>
    </row>
    <row r="64" spans="1:9" ht="27" customHeight="1" x14ac:dyDescent="0.3">
      <c r="A64" s="15">
        <v>1680</v>
      </c>
      <c r="B64" s="15" t="s">
        <v>104</v>
      </c>
      <c r="C64" s="57"/>
      <c r="D64" s="14">
        <v>1357752414</v>
      </c>
      <c r="E64" s="14"/>
    </row>
    <row r="65" spans="1:9" s="59" customFormat="1" ht="27" customHeight="1" x14ac:dyDescent="0.3">
      <c r="A65" s="15">
        <v>1681</v>
      </c>
      <c r="B65" s="15" t="s">
        <v>105</v>
      </c>
      <c r="C65" s="57"/>
      <c r="D65" s="14"/>
      <c r="E65" s="14"/>
      <c r="F65" s="60"/>
      <c r="G65" s="60"/>
      <c r="H65" s="69"/>
      <c r="I65" s="60"/>
    </row>
    <row r="66" spans="1:9" s="59" customFormat="1" ht="27" customHeight="1" x14ac:dyDescent="0.3">
      <c r="A66" s="15">
        <v>1685</v>
      </c>
      <c r="B66" s="15" t="s">
        <v>106</v>
      </c>
      <c r="C66" s="57"/>
      <c r="D66" s="14">
        <v>-48465284332.580002</v>
      </c>
      <c r="E66" s="72"/>
    </row>
    <row r="67" spans="1:9" ht="27" customHeight="1" x14ac:dyDescent="0.35">
      <c r="A67" s="15">
        <v>1695</v>
      </c>
      <c r="B67" s="15" t="s">
        <v>107</v>
      </c>
      <c r="C67" s="57"/>
      <c r="D67" s="14">
        <v>-619333428</v>
      </c>
      <c r="E67" s="74"/>
      <c r="F67" s="60"/>
      <c r="G67" s="60"/>
      <c r="H67" s="69"/>
      <c r="I67" s="60"/>
    </row>
    <row r="68" spans="1:9" ht="27" customHeight="1" x14ac:dyDescent="0.35">
      <c r="A68" s="59"/>
      <c r="B68" s="59"/>
      <c r="C68" s="59"/>
      <c r="D68" s="59"/>
      <c r="E68" s="74"/>
    </row>
    <row r="69" spans="1:9" ht="27" customHeight="1" x14ac:dyDescent="0.35">
      <c r="A69" s="76">
        <v>19</v>
      </c>
      <c r="B69" s="76" t="s">
        <v>60</v>
      </c>
      <c r="C69" s="77"/>
      <c r="D69" s="89">
        <f>SUM(D71:D72)</f>
        <v>1076132552.8299999</v>
      </c>
      <c r="E69" s="14"/>
    </row>
    <row r="70" spans="1:9" ht="27" customHeight="1" x14ac:dyDescent="0.35">
      <c r="A70" s="76"/>
      <c r="B70" s="76"/>
      <c r="C70" s="77"/>
      <c r="D70" s="74"/>
      <c r="E70" s="60"/>
    </row>
    <row r="71" spans="1:9" ht="27" customHeight="1" x14ac:dyDescent="0.3">
      <c r="A71" s="15">
        <v>1970</v>
      </c>
      <c r="B71" s="17" t="s">
        <v>108</v>
      </c>
      <c r="C71" s="57"/>
      <c r="D71" s="13">
        <v>2800788216.1999998</v>
      </c>
      <c r="E71" s="19"/>
    </row>
    <row r="72" spans="1:9" ht="27" customHeight="1" x14ac:dyDescent="0.35">
      <c r="A72" s="15">
        <v>1975</v>
      </c>
      <c r="B72" s="17" t="s">
        <v>109</v>
      </c>
      <c r="C72" s="57"/>
      <c r="D72" s="13">
        <v>-1724655663.3699999</v>
      </c>
      <c r="E72" s="74"/>
    </row>
    <row r="73" spans="1:9" ht="27" customHeight="1" x14ac:dyDescent="0.4">
      <c r="A73" s="67"/>
      <c r="B73" s="67"/>
      <c r="C73" s="67"/>
      <c r="D73" s="67"/>
      <c r="E73" s="74"/>
      <c r="F73" s="64"/>
    </row>
    <row r="74" spans="1:9" ht="27" customHeight="1" x14ac:dyDescent="0.3">
      <c r="E74" s="14"/>
    </row>
    <row r="75" spans="1:9" ht="27" customHeight="1" thickBot="1" x14ac:dyDescent="0.45">
      <c r="B75" s="22" t="s">
        <v>110</v>
      </c>
      <c r="C75" s="63"/>
      <c r="D75" s="93">
        <f>D38+D11</f>
        <v>70187859416.589996</v>
      </c>
      <c r="E75" s="14"/>
      <c r="G75" s="22" t="s">
        <v>111</v>
      </c>
      <c r="H75" s="63"/>
      <c r="I75" s="111">
        <f>+I44+I55</f>
        <v>70187859416.619995</v>
      </c>
    </row>
    <row r="76" spans="1:9" ht="27" customHeight="1" thickTop="1" x14ac:dyDescent="0.4">
      <c r="B76" s="22"/>
      <c r="C76" s="63"/>
      <c r="D76" s="73"/>
      <c r="E76" s="14"/>
    </row>
    <row r="77" spans="1:9" ht="27" customHeight="1" x14ac:dyDescent="0.4">
      <c r="B77" s="22"/>
      <c r="C77" s="63"/>
      <c r="D77" s="73"/>
      <c r="E77" s="14"/>
    </row>
    <row r="78" spans="1:9" ht="27" customHeight="1" x14ac:dyDescent="0.4">
      <c r="A78" s="22">
        <v>8</v>
      </c>
      <c r="B78" s="22" t="s">
        <v>112</v>
      </c>
      <c r="C78" s="63"/>
      <c r="D78" s="103">
        <f>+D79+D80+D81</f>
        <v>0</v>
      </c>
      <c r="E78" s="14"/>
      <c r="F78" s="22">
        <v>9</v>
      </c>
      <c r="G78" s="22" t="s">
        <v>113</v>
      </c>
      <c r="H78" s="63"/>
      <c r="I78" s="103">
        <f>+I79+I80+I81</f>
        <v>0</v>
      </c>
    </row>
    <row r="79" spans="1:9" ht="27" customHeight="1" x14ac:dyDescent="0.35">
      <c r="A79" s="27">
        <v>81</v>
      </c>
      <c r="B79" s="27" t="s">
        <v>114</v>
      </c>
      <c r="C79" s="115"/>
      <c r="D79" s="116">
        <v>56962932</v>
      </c>
      <c r="E79" s="14"/>
      <c r="F79" s="27">
        <v>91</v>
      </c>
      <c r="G79" s="27" t="s">
        <v>115</v>
      </c>
      <c r="H79" s="115"/>
      <c r="I79" s="117">
        <v>8635943505</v>
      </c>
    </row>
    <row r="80" spans="1:9" ht="27" customHeight="1" x14ac:dyDescent="0.35">
      <c r="A80" s="27">
        <v>83</v>
      </c>
      <c r="B80" s="27" t="s">
        <v>116</v>
      </c>
      <c r="C80" s="115"/>
      <c r="D80" s="116">
        <v>957923021.27999997</v>
      </c>
      <c r="E80" s="14"/>
      <c r="F80" s="27">
        <v>93</v>
      </c>
      <c r="G80" s="27" t="s">
        <v>117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118</v>
      </c>
      <c r="C81" s="115"/>
      <c r="D81" s="116">
        <v>-1014885953.28</v>
      </c>
      <c r="E81" s="14"/>
      <c r="F81" s="27">
        <v>99</v>
      </c>
      <c r="G81" s="27" t="s">
        <v>119</v>
      </c>
      <c r="H81" s="115"/>
      <c r="I81" s="117">
        <f>-I79</f>
        <v>-8635943505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40"/>
      <c r="E84" s="14"/>
    </row>
    <row r="85" spans="1:9" s="19" customFormat="1" ht="27" customHeight="1" x14ac:dyDescent="0.3">
      <c r="A85" s="15"/>
      <c r="B85" s="138" t="s">
        <v>128</v>
      </c>
      <c r="C85" s="71"/>
      <c r="D85" s="72"/>
      <c r="E85" s="14"/>
      <c r="F85" s="66"/>
      <c r="G85" s="139" t="s">
        <v>128</v>
      </c>
    </row>
    <row r="86" spans="1:9" ht="27" customHeight="1" x14ac:dyDescent="0.4">
      <c r="A86" s="66"/>
      <c r="B86" s="119" t="s">
        <v>120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121</v>
      </c>
      <c r="C87" s="121"/>
      <c r="D87" s="116"/>
      <c r="F87" s="118"/>
      <c r="G87" s="118" t="s">
        <v>122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123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129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130</v>
      </c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zoomScale="50" zoomScaleNormal="50" zoomScaleSheetLayoutView="46" workbookViewId="0">
      <pane ySplit="8" topLeftCell="A60" activePane="bottomLeft" state="frozen"/>
      <selection activeCell="A153" sqref="A153"/>
      <selection pane="bottomLeft" activeCell="M85" sqref="M85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127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17422561988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392618104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392618104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17029943884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17029943884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6248478598.3499994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4927805949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2376993180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674757800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1270133577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2294915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603626477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904776541.49000001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1">
        <v>863386303.92999995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41390237.560000002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413897244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413897244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1998863.86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0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1998863.86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11174083389.650002</v>
      </c>
    </row>
    <row r="58" spans="1:4" s="71" customFormat="1" ht="27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+D60+D61</f>
        <v>171535999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171535999</v>
      </c>
    </row>
    <row r="61" spans="1:4" s="71" customFormat="1" ht="27" customHeight="1" x14ac:dyDescent="0.35">
      <c r="A61" s="15">
        <v>4830</v>
      </c>
      <c r="B61" s="15" t="s">
        <v>125</v>
      </c>
      <c r="C61" s="85"/>
      <c r="D61" s="13">
        <v>0</v>
      </c>
    </row>
    <row r="62" spans="1:4" s="71" customFormat="1" ht="27" customHeight="1" x14ac:dyDescent="0.35">
      <c r="A62" s="76"/>
      <c r="B62" s="76"/>
      <c r="C62" s="76"/>
      <c r="D62" s="94"/>
    </row>
    <row r="63" spans="1:4" s="71" customFormat="1" ht="27" customHeight="1" x14ac:dyDescent="0.35">
      <c r="A63" s="76">
        <v>58</v>
      </c>
      <c r="B63" s="76" t="s">
        <v>30</v>
      </c>
      <c r="C63" s="85"/>
      <c r="D63" s="89">
        <f>+D64</f>
        <v>0</v>
      </c>
    </row>
    <row r="64" spans="1:4" s="71" customFormat="1" ht="27" customHeight="1" x14ac:dyDescent="0.3">
      <c r="A64" s="15"/>
      <c r="B64" s="15"/>
      <c r="C64" s="15"/>
      <c r="D64" s="13">
        <v>0</v>
      </c>
    </row>
    <row r="65" spans="1:6" s="71" customFormat="1" ht="27" customHeight="1" x14ac:dyDescent="0.3">
      <c r="A65" s="19"/>
      <c r="B65" s="19"/>
      <c r="C65" s="19"/>
      <c r="D65" s="94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+D59-D63</f>
        <v>171535999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11345619388.650002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11345619388.650002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128</v>
      </c>
      <c r="C78" s="91" t="s">
        <v>128</v>
      </c>
      <c r="D78" s="91"/>
      <c r="E78" s="14"/>
      <c r="F78" s="19"/>
    </row>
    <row r="79" spans="1:6" s="75" customFormat="1" ht="27" customHeight="1" x14ac:dyDescent="0.4">
      <c r="A79" s="122"/>
      <c r="B79" s="22" t="s">
        <v>120</v>
      </c>
      <c r="C79" s="123" t="s">
        <v>40</v>
      </c>
      <c r="D79" s="124"/>
    </row>
    <row r="80" spans="1:6" s="75" customFormat="1" ht="27" customHeight="1" x14ac:dyDescent="0.4">
      <c r="A80" s="122"/>
      <c r="B80" s="27" t="s">
        <v>121</v>
      </c>
      <c r="C80" s="27" t="s">
        <v>122</v>
      </c>
      <c r="D80" s="28"/>
    </row>
    <row r="81" spans="1:4" s="75" customFormat="1" ht="27" customHeight="1" x14ac:dyDescent="0.4">
      <c r="A81" s="122"/>
      <c r="B81" s="29"/>
      <c r="C81" s="27" t="s">
        <v>123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131</v>
      </c>
      <c r="C84" s="30"/>
      <c r="D84" s="31"/>
    </row>
    <row r="85" spans="1:4" s="75" customFormat="1" ht="27" customHeight="1" x14ac:dyDescent="0.4">
      <c r="A85" s="122"/>
      <c r="B85" s="29" t="s">
        <v>132</v>
      </c>
      <c r="C85" s="30"/>
      <c r="D85" s="31"/>
    </row>
    <row r="86" spans="1:4" s="75" customFormat="1" ht="27" customHeight="1" x14ac:dyDescent="0.4">
      <c r="B86" s="29" t="s">
        <v>133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2023-03-27T19:14:02Z</cp:lastPrinted>
  <dcterms:created xsi:type="dcterms:W3CDTF">2021-08-26T15:57:19Z</dcterms:created>
  <dcterms:modified xsi:type="dcterms:W3CDTF">2023-03-27T19:14:18Z</dcterms:modified>
</cp:coreProperties>
</file>