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2\BALANCES 2022\BALANCES 2022\BALANCES JULIO 22\"/>
    </mc:Choice>
  </mc:AlternateContent>
  <bookViews>
    <workbookView xWindow="0" yWindow="0" windowWidth="28800" windowHeight="12300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'!$A$1:$G$170</definedName>
    <definedName name="_xlnm.Print_Area" localSheetId="0">'SITUACION FINANCIERA'!$A$1:$I$90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44" i="2" l="1"/>
  <c r="I79" i="2" l="1"/>
  <c r="I76" i="2" s="1"/>
  <c r="D76" i="2"/>
  <c r="D39" i="2"/>
  <c r="I39" i="2"/>
  <c r="I37" i="2" s="1"/>
  <c r="I31" i="2"/>
  <c r="I27" i="2"/>
  <c r="I22" i="2"/>
  <c r="D17" i="2"/>
  <c r="I13" i="2"/>
  <c r="D13" i="2"/>
  <c r="D62" i="1"/>
  <c r="D59" i="1"/>
  <c r="D65" i="1" s="1"/>
  <c r="D52" i="1"/>
  <c r="D47" i="1"/>
  <c r="D20" i="1"/>
  <c r="D18" i="1"/>
  <c r="D16" i="1" s="1"/>
  <c r="D12" i="1"/>
  <c r="D28" i="1"/>
  <c r="D39" i="1"/>
  <c r="D23" i="2"/>
  <c r="D67" i="2"/>
  <c r="D11" i="2" l="1"/>
  <c r="D26" i="1"/>
  <c r="D10" i="1"/>
  <c r="I11" i="2"/>
  <c r="I44" i="2" s="1"/>
  <c r="D37" i="2"/>
  <c r="D73" i="2" l="1"/>
  <c r="D57" i="1"/>
  <c r="D68" i="1" l="1"/>
  <c r="D71" i="1" s="1"/>
  <c r="I53" i="2" s="1"/>
  <c r="I49" i="2" s="1"/>
  <c r="I55" i="2" s="1"/>
  <c r="I73" i="2" s="1"/>
</calcChain>
</file>

<file path=xl/sharedStrings.xml><?xml version="1.0" encoding="utf-8"?>
<sst xmlns="http://schemas.openxmlformats.org/spreadsheetml/2006/main" count="142" uniqueCount="125">
  <si>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</si>
  <si>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</si>
  <si>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</si>
  <si>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</si>
  <si>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</si>
  <si>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</si>
  <si>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</si>
  <si>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</si>
  <si>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</si>
  <si>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</si>
  <si>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</si>
  <si>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</si>
  <si>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</si>
  <si>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</si>
  <si>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</si>
  <si>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</si>
  <si>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</si>
  <si>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</si>
  <si>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</si>
  <si>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</si>
  <si>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</si>
  <si>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</si>
  <si>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</si>
  <si>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</si>
  <si>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</si>
  <si>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</si>
  <si>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</si>
  <si>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</si>
  <si>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</si>
  <si>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</si>
  <si>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</si>
  <si>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</si>
  <si>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</si>
  <si>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</si>
  <si>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</si>
  <si>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</si>
  <si>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</si>
  <si>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</si>
  <si>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</si>
  <si>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</si>
  <si>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</si>
  <si>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</si>
  <si>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</si>
  <si>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</si>
  <si>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</si>
  <si>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</si>
  <si>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</si>
  <si>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</si>
  <si>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</si>
  <si>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</si>
  <si>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</si>
  <si>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</si>
  <si>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</si>
  <si>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</si>
  <si>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</si>
  <si>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</si>
  <si>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</si>
  <si>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</si>
  <si>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</si>
  <si>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</si>
  <si>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</si>
  <si>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</si>
  <si>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</si>
  <si>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</si>
  <si>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</si>
  <si>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</si>
  <si>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</si>
  <si>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</si>
  <si>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</si>
  <si>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</si>
  <si>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</si>
  <si>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</si>
  <si>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</si>
  <si>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</si>
  <si>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</si>
  <si>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</si>
  <si>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</si>
  <si>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</si>
  <si>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</si>
  <si>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</si>
  <si>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</si>
  <si>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</si>
  <si>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</si>
  <si>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</si>
  <si>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</si>
  <si>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</si>
  <si>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</si>
  <si>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</si>
  <si>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</si>
  <si>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</si>
  <si>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</si>
  <si>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</si>
  <si>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</si>
  <si>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</si>
  <si>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</si>
  <si>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</si>
  <si>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</si>
  <si>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</si>
  <si>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</si>
  <si>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</si>
  <si>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</si>
  <si>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</si>
  <si>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</si>
  <si>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</si>
  <si>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</si>
  <si>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</si>
  <si>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</si>
  <si>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</si>
  <si>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</si>
  <si>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</si>
  <si>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</si>
  <si>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</si>
  <si>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</si>
  <si>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</si>
  <si>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</si>
  <si>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</si>
  <si>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</si>
  <si>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</si>
  <si>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</si>
  <si>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</si>
  <si>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</si>
  <si>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A 31 DE JULIO DE 2022</t>
  </si>
  <si>
    <t>DEL 01 DE ENERO AL 31 DE JULIO DE 2022</t>
  </si>
  <si>
    <t>DIEGO ANDRÉS MORENO BEDOYA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</si>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</sst>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61" zoomScale="50" zoomScaleNormal="50" workbookViewId="0">
      <selection activeCell="G82" sqref="G82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43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121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44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45</v>
      </c>
      <c r="C9" s="22"/>
      <c r="D9" s="50"/>
      <c r="E9" s="50"/>
      <c r="F9" s="22">
        <v>2</v>
      </c>
      <c r="G9" s="22" t="s">
        <v>46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47</v>
      </c>
      <c r="C11" s="22"/>
      <c r="D11" s="83">
        <f>+D13+D17+D23</f>
        <v>3211622229.8699999</v>
      </c>
      <c r="E11" s="73"/>
      <c r="F11" s="22"/>
      <c r="G11" s="22" t="s">
        <v>47</v>
      </c>
      <c r="H11" s="22"/>
      <c r="I11" s="103">
        <f>I13+I22+I27+I31</f>
        <v>21184723836.690002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48</v>
      </c>
      <c r="C13" s="85"/>
      <c r="D13" s="89">
        <f>SUM(D15:D15)</f>
        <v>0</v>
      </c>
      <c r="E13" s="74"/>
      <c r="F13" s="76">
        <v>24</v>
      </c>
      <c r="G13" s="76" t="s">
        <v>49</v>
      </c>
      <c r="H13" s="85"/>
      <c r="I13" s="107">
        <f>SUM(I15:I21)</f>
        <v>639299604.00999999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50</v>
      </c>
      <c r="C15" s="57"/>
      <c r="D15" s="14">
        <v>0</v>
      </c>
      <c r="E15" s="14"/>
      <c r="F15" s="15">
        <v>2401</v>
      </c>
      <c r="G15" s="15" t="s">
        <v>51</v>
      </c>
      <c r="H15" s="57"/>
      <c r="I15" s="58">
        <v>616747660.00999999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52</v>
      </c>
      <c r="H16" s="57"/>
      <c r="I16" s="58">
        <v>22551944</v>
      </c>
    </row>
    <row r="17" spans="1:9" s="60" customFormat="1" ht="27" customHeight="1" x14ac:dyDescent="0.35">
      <c r="A17" s="76">
        <v>13</v>
      </c>
      <c r="B17" s="76" t="s">
        <v>53</v>
      </c>
      <c r="C17" s="85"/>
      <c r="D17" s="89">
        <f>SUM(D18:D21)</f>
        <v>256343543.87</v>
      </c>
      <c r="E17" s="14"/>
      <c r="F17" s="15">
        <v>2436</v>
      </c>
      <c r="G17" s="15" t="s">
        <v>54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55</v>
      </c>
      <c r="H18" s="67"/>
      <c r="I18" s="58">
        <v>0</v>
      </c>
    </row>
    <row r="19" spans="1:9" ht="27" customHeight="1" x14ac:dyDescent="0.3">
      <c r="A19" s="15">
        <v>1384</v>
      </c>
      <c r="B19" s="15" t="s">
        <v>56</v>
      </c>
      <c r="C19" s="57"/>
      <c r="D19" s="14">
        <v>256343543.87</v>
      </c>
      <c r="E19" s="14"/>
      <c r="F19" s="15">
        <v>2460</v>
      </c>
      <c r="G19" s="15" t="s">
        <v>55</v>
      </c>
      <c r="H19" s="57"/>
      <c r="I19" s="58">
        <v>0</v>
      </c>
    </row>
    <row r="20" spans="1:9" ht="27" customHeight="1" x14ac:dyDescent="0.35">
      <c r="A20" s="15">
        <v>1385</v>
      </c>
      <c r="B20" s="15" t="s">
        <v>57</v>
      </c>
      <c r="C20" s="57"/>
      <c r="D20" s="14">
        <v>0</v>
      </c>
      <c r="E20" s="74"/>
      <c r="F20" s="15">
        <v>2490</v>
      </c>
      <c r="G20" s="15" t="s">
        <v>58</v>
      </c>
      <c r="H20" s="57"/>
      <c r="I20" s="58">
        <v>0</v>
      </c>
    </row>
    <row r="21" spans="1:9" ht="27" customHeight="1" x14ac:dyDescent="0.35">
      <c r="A21" s="15">
        <v>1386</v>
      </c>
      <c r="B21" s="15" t="s">
        <v>59</v>
      </c>
      <c r="C21" s="57"/>
      <c r="D21" s="14">
        <v>0</v>
      </c>
      <c r="E21" s="74"/>
    </row>
    <row r="22" spans="1:9" ht="27" customHeight="1" x14ac:dyDescent="0.35">
      <c r="A22" s="66"/>
      <c r="B22" s="66"/>
      <c r="C22" s="66"/>
      <c r="D22" s="66"/>
      <c r="E22" s="14"/>
      <c r="F22" s="76">
        <v>25</v>
      </c>
      <c r="G22" s="76" t="s">
        <v>60</v>
      </c>
      <c r="H22" s="85"/>
      <c r="I22" s="107">
        <f>SUM(I24:I25)</f>
        <v>10847953855</v>
      </c>
    </row>
    <row r="23" spans="1:9" ht="27" customHeight="1" x14ac:dyDescent="0.35">
      <c r="A23" s="76">
        <v>19</v>
      </c>
      <c r="B23" s="76" t="s">
        <v>61</v>
      </c>
      <c r="C23" s="85"/>
      <c r="D23" s="89">
        <f>SUM(D25:D34)</f>
        <v>2955278686</v>
      </c>
      <c r="E23" s="14"/>
      <c r="F23" s="59"/>
      <c r="G23" s="59"/>
      <c r="H23" s="61"/>
      <c r="I23" s="59"/>
    </row>
    <row r="24" spans="1:9" s="60" customFormat="1" ht="27" customHeight="1" x14ac:dyDescent="0.35">
      <c r="A24" s="76"/>
      <c r="B24" s="76"/>
      <c r="C24" s="77"/>
      <c r="D24" s="74"/>
      <c r="E24" s="14"/>
      <c r="F24" s="15">
        <v>2511</v>
      </c>
      <c r="G24" s="15" t="s">
        <v>62</v>
      </c>
      <c r="H24" s="57"/>
      <c r="I24" s="58">
        <v>10847953855</v>
      </c>
    </row>
    <row r="25" spans="1:9" s="60" customFormat="1" ht="27" customHeight="1" x14ac:dyDescent="0.3">
      <c r="A25" s="15">
        <v>1901</v>
      </c>
      <c r="B25" s="15" t="s">
        <v>63</v>
      </c>
      <c r="C25" s="57"/>
      <c r="D25" s="13">
        <v>0</v>
      </c>
      <c r="E25" s="14"/>
      <c r="F25" s="15">
        <v>2512</v>
      </c>
      <c r="G25" s="15" t="s">
        <v>64</v>
      </c>
      <c r="H25" s="67"/>
      <c r="I25" s="58">
        <v>0</v>
      </c>
    </row>
    <row r="26" spans="1:9" s="60" customFormat="1" ht="27" customHeight="1" x14ac:dyDescent="0.3">
      <c r="A26" s="15">
        <v>1902</v>
      </c>
      <c r="B26" s="15" t="s">
        <v>65</v>
      </c>
      <c r="C26" s="57"/>
      <c r="D26" s="13">
        <v>197218319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1905</v>
      </c>
      <c r="B27" s="15" t="s">
        <v>66</v>
      </c>
      <c r="C27" s="57"/>
      <c r="D27" s="13">
        <v>406001776</v>
      </c>
      <c r="E27" s="14"/>
      <c r="F27" s="76">
        <v>27</v>
      </c>
      <c r="G27" s="76" t="s">
        <v>67</v>
      </c>
      <c r="H27" s="85"/>
      <c r="I27" s="107">
        <f>SUM(I29:I30)</f>
        <v>7285995233</v>
      </c>
    </row>
    <row r="28" spans="1:9" s="60" customFormat="1" ht="27" customHeight="1" x14ac:dyDescent="0.3">
      <c r="A28" s="15">
        <v>1915</v>
      </c>
      <c r="B28" s="15" t="s">
        <v>68</v>
      </c>
      <c r="C28" s="57"/>
      <c r="D28" s="13">
        <v>0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1906</v>
      </c>
      <c r="B29" s="15" t="s">
        <v>69</v>
      </c>
      <c r="C29" s="57"/>
      <c r="D29" s="13">
        <v>2352058591</v>
      </c>
      <c r="E29" s="14"/>
      <c r="F29" s="15">
        <v>2701</v>
      </c>
      <c r="G29" s="15" t="s">
        <v>70</v>
      </c>
      <c r="H29" s="57"/>
      <c r="I29" s="58">
        <v>7285995233</v>
      </c>
    </row>
    <row r="30" spans="1:9" s="60" customFormat="1" ht="21" customHeight="1" x14ac:dyDescent="0.3">
      <c r="A30" s="15">
        <v>1908</v>
      </c>
      <c r="B30" s="15" t="s">
        <v>71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1925</v>
      </c>
      <c r="B31" s="15" t="s">
        <v>72</v>
      </c>
      <c r="C31" s="57"/>
      <c r="D31" s="13">
        <v>0</v>
      </c>
      <c r="E31" s="14"/>
      <c r="F31" s="76">
        <v>29</v>
      </c>
      <c r="G31" s="76" t="s">
        <v>73</v>
      </c>
      <c r="H31" s="85"/>
      <c r="I31" s="107">
        <f>SUM(I33:I36)</f>
        <v>2411475144.6799998</v>
      </c>
    </row>
    <row r="32" spans="1:9" s="60" customFormat="1" ht="27" customHeight="1" x14ac:dyDescent="0.3">
      <c r="A32" s="15">
        <v>1926</v>
      </c>
      <c r="B32" s="15" t="s">
        <v>74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1930</v>
      </c>
      <c r="B33" s="15" t="s">
        <v>75</v>
      </c>
      <c r="C33" s="57"/>
      <c r="D33" s="13">
        <v>0</v>
      </c>
      <c r="E33" s="72"/>
      <c r="F33" s="15">
        <v>2905</v>
      </c>
      <c r="G33" s="15" t="s">
        <v>76</v>
      </c>
      <c r="H33" s="57"/>
      <c r="I33" s="58">
        <v>0</v>
      </c>
    </row>
    <row r="34" spans="1:9" ht="27" customHeight="1" x14ac:dyDescent="0.3">
      <c r="A34" s="15">
        <v>1935</v>
      </c>
      <c r="B34" s="15" t="s">
        <v>77</v>
      </c>
      <c r="C34" s="57"/>
      <c r="D34" s="13">
        <v>0</v>
      </c>
      <c r="F34" s="15">
        <v>2910</v>
      </c>
      <c r="G34" s="15" t="s">
        <v>78</v>
      </c>
      <c r="H34" s="57"/>
      <c r="I34" s="58">
        <v>2411475144.6799998</v>
      </c>
    </row>
    <row r="35" spans="1:9" ht="27" customHeight="1" x14ac:dyDescent="0.3">
      <c r="A35" s="15"/>
      <c r="B35" s="15"/>
      <c r="C35" s="57"/>
      <c r="D35" s="13"/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22" t="s">
        <v>79</v>
      </c>
      <c r="C37" s="63"/>
      <c r="D37" s="83">
        <f>D39+D44+D67</f>
        <v>60563288930.839996</v>
      </c>
      <c r="E37" s="74"/>
      <c r="F37" s="60"/>
      <c r="G37" s="22" t="s">
        <v>79</v>
      </c>
      <c r="H37" s="63"/>
      <c r="I37" s="103">
        <f>I39</f>
        <v>4469164673</v>
      </c>
    </row>
    <row r="38" spans="1:9" s="60" customFormat="1" ht="27" customHeight="1" x14ac:dyDescent="0.3">
      <c r="A38" s="15"/>
      <c r="E38" s="14"/>
    </row>
    <row r="39" spans="1:9" ht="27" customHeight="1" x14ac:dyDescent="0.35">
      <c r="A39" s="76">
        <v>13</v>
      </c>
      <c r="B39" s="76" t="s">
        <v>80</v>
      </c>
      <c r="C39" s="77"/>
      <c r="D39" s="89">
        <f>SUM(D41:D42)</f>
        <v>37052059.340000004</v>
      </c>
      <c r="E39" s="110"/>
      <c r="F39" s="76">
        <v>25</v>
      </c>
      <c r="G39" s="76" t="s">
        <v>60</v>
      </c>
      <c r="H39" s="85"/>
      <c r="I39" s="107">
        <f>SUM(I41:I41)</f>
        <v>4469164673</v>
      </c>
    </row>
    <row r="40" spans="1:9" ht="27" customHeight="1" x14ac:dyDescent="0.35">
      <c r="A40" s="76"/>
      <c r="B40" s="76"/>
      <c r="C40" s="77"/>
      <c r="D40" s="74"/>
      <c r="F40" s="59"/>
      <c r="G40" s="59"/>
      <c r="H40" s="61"/>
      <c r="I40" s="59"/>
    </row>
    <row r="41" spans="1:9" ht="27" customHeight="1" x14ac:dyDescent="0.35">
      <c r="A41" s="15">
        <v>1385</v>
      </c>
      <c r="B41" s="15" t="s">
        <v>57</v>
      </c>
      <c r="C41" s="57"/>
      <c r="D41" s="14">
        <v>63150370.18</v>
      </c>
      <c r="E41" s="74"/>
      <c r="F41" s="15">
        <v>2512</v>
      </c>
      <c r="G41" s="15" t="s">
        <v>64</v>
      </c>
      <c r="H41" s="57"/>
      <c r="I41" s="58">
        <v>4469164673</v>
      </c>
    </row>
    <row r="42" spans="1:9" ht="27" customHeight="1" x14ac:dyDescent="0.35">
      <c r="A42" s="15">
        <v>1386</v>
      </c>
      <c r="B42" s="15" t="s">
        <v>59</v>
      </c>
      <c r="C42" s="57"/>
      <c r="D42" s="14">
        <v>-26098310.84</v>
      </c>
      <c r="E42" s="74"/>
      <c r="F42" s="15"/>
      <c r="G42" s="15"/>
      <c r="H42" s="57"/>
      <c r="I42" s="58"/>
    </row>
    <row r="43" spans="1:9" ht="27" customHeight="1" x14ac:dyDescent="0.3">
      <c r="A43" s="66"/>
      <c r="B43" s="66"/>
      <c r="C43" s="66"/>
      <c r="D43" s="66"/>
      <c r="E43" s="14"/>
      <c r="F43" s="101"/>
      <c r="G43" s="101"/>
      <c r="H43" s="108"/>
      <c r="I43" s="109"/>
    </row>
    <row r="44" spans="1:9" ht="27" customHeight="1" thickBot="1" x14ac:dyDescent="0.45">
      <c r="A44" s="76">
        <v>16</v>
      </c>
      <c r="B44" s="76" t="s">
        <v>81</v>
      </c>
      <c r="C44" s="77"/>
      <c r="D44" s="89">
        <f>SUM(D46:D65)</f>
        <v>58810151921.940002</v>
      </c>
      <c r="E44" s="14"/>
      <c r="F44" s="64"/>
      <c r="G44" s="22" t="s">
        <v>82</v>
      </c>
      <c r="H44" s="63"/>
      <c r="I44" s="111">
        <f>+I11+I37</f>
        <v>25653888509.690002</v>
      </c>
    </row>
    <row r="45" spans="1:9" ht="27" customHeight="1" thickTop="1" x14ac:dyDescent="0.35">
      <c r="A45" s="76"/>
      <c r="B45" s="76"/>
      <c r="C45" s="77"/>
      <c r="D45" s="74"/>
      <c r="E45" s="14"/>
    </row>
    <row r="46" spans="1:9" ht="27" customHeight="1" x14ac:dyDescent="0.3">
      <c r="A46" s="15">
        <v>1605</v>
      </c>
      <c r="B46" s="15" t="s">
        <v>83</v>
      </c>
      <c r="C46" s="57"/>
      <c r="D46" s="14">
        <v>0</v>
      </c>
      <c r="E46" s="14"/>
    </row>
    <row r="47" spans="1:9" ht="27" customHeight="1" x14ac:dyDescent="0.4">
      <c r="A47" s="15">
        <v>1610</v>
      </c>
      <c r="B47" s="15" t="s">
        <v>84</v>
      </c>
      <c r="C47" s="57"/>
      <c r="D47" s="14">
        <v>124207568</v>
      </c>
      <c r="E47" s="14"/>
      <c r="F47" s="22">
        <v>3</v>
      </c>
      <c r="G47" s="22" t="s">
        <v>85</v>
      </c>
      <c r="H47" s="63"/>
      <c r="I47" s="65"/>
    </row>
    <row r="48" spans="1:9" ht="27" customHeight="1" x14ac:dyDescent="0.4">
      <c r="A48" s="15">
        <v>1615</v>
      </c>
      <c r="B48" s="15" t="s">
        <v>86</v>
      </c>
      <c r="C48" s="57"/>
      <c r="D48" s="14">
        <v>8996276378</v>
      </c>
      <c r="E48" s="14"/>
      <c r="F48" s="112"/>
      <c r="G48" s="112"/>
      <c r="H48" s="113"/>
      <c r="I48" s="65"/>
    </row>
    <row r="49" spans="1:9" ht="27" customHeight="1" x14ac:dyDescent="0.35">
      <c r="A49" s="15">
        <v>1620</v>
      </c>
      <c r="B49" s="15" t="s">
        <v>87</v>
      </c>
      <c r="C49" s="57"/>
      <c r="D49" s="14">
        <v>0</v>
      </c>
      <c r="E49" s="14"/>
      <c r="F49" s="76">
        <v>31</v>
      </c>
      <c r="G49" s="76" t="s">
        <v>88</v>
      </c>
      <c r="H49" s="85"/>
      <c r="I49" s="89">
        <f>SUM(I51:I54)</f>
        <v>38121022651.599991</v>
      </c>
    </row>
    <row r="50" spans="1:9" s="60" customFormat="1" ht="27" customHeight="1" x14ac:dyDescent="0.3">
      <c r="A50" s="15">
        <v>1625</v>
      </c>
      <c r="B50" s="15" t="s">
        <v>89</v>
      </c>
      <c r="C50" s="57"/>
      <c r="D50" s="14">
        <v>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1635</v>
      </c>
      <c r="B51" s="15" t="s">
        <v>90</v>
      </c>
      <c r="C51" s="57"/>
      <c r="D51" s="14">
        <v>423736024</v>
      </c>
      <c r="E51" s="14"/>
      <c r="F51" s="15">
        <v>3105</v>
      </c>
      <c r="G51" s="15" t="s">
        <v>91</v>
      </c>
      <c r="H51" s="57"/>
      <c r="I51" s="58">
        <v>73254783916</v>
      </c>
    </row>
    <row r="52" spans="1:9" ht="27" customHeight="1" x14ac:dyDescent="0.3">
      <c r="A52" s="15">
        <v>1636</v>
      </c>
      <c r="B52" s="15" t="s">
        <v>92</v>
      </c>
      <c r="C52" s="57"/>
      <c r="D52" s="14">
        <v>0</v>
      </c>
      <c r="E52" s="14"/>
      <c r="F52" s="15">
        <v>3109</v>
      </c>
      <c r="G52" s="15" t="s">
        <v>93</v>
      </c>
      <c r="H52" s="57"/>
      <c r="I52" s="58">
        <v>-31822924714.470001</v>
      </c>
    </row>
    <row r="53" spans="1:9" ht="27" customHeight="1" x14ac:dyDescent="0.3">
      <c r="A53" s="15">
        <v>1637</v>
      </c>
      <c r="B53" s="15" t="s">
        <v>94</v>
      </c>
      <c r="C53" s="57"/>
      <c r="D53" s="14">
        <v>78059724.959999993</v>
      </c>
      <c r="E53" s="14"/>
      <c r="F53" s="15">
        <v>3110</v>
      </c>
      <c r="G53" s="15" t="s">
        <v>95</v>
      </c>
      <c r="H53" s="57"/>
      <c r="I53" s="58">
        <f>'RESULTADOS '!D71</f>
        <v>-3310836549.9300079</v>
      </c>
    </row>
    <row r="54" spans="1:9" ht="27" customHeight="1" x14ac:dyDescent="0.3">
      <c r="A54" s="15">
        <v>1640</v>
      </c>
      <c r="B54" s="15" t="s">
        <v>96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1645</v>
      </c>
      <c r="B55" s="15" t="s">
        <v>97</v>
      </c>
      <c r="C55" s="57"/>
      <c r="D55" s="14">
        <v>0</v>
      </c>
      <c r="E55" s="14"/>
      <c r="F55" s="8"/>
      <c r="G55" s="22" t="s">
        <v>98</v>
      </c>
      <c r="H55" s="63"/>
      <c r="I55" s="111">
        <f>+I49</f>
        <v>38121022651.599991</v>
      </c>
    </row>
    <row r="56" spans="1:9" ht="27" customHeight="1" thickTop="1" x14ac:dyDescent="0.3">
      <c r="A56" s="15">
        <v>1650</v>
      </c>
      <c r="B56" s="15" t="s">
        <v>99</v>
      </c>
      <c r="C56" s="57"/>
      <c r="D56" s="14">
        <v>0</v>
      </c>
      <c r="E56" s="14"/>
    </row>
    <row r="57" spans="1:9" ht="27" customHeight="1" x14ac:dyDescent="0.3">
      <c r="A57" s="15">
        <v>1655</v>
      </c>
      <c r="B57" s="15" t="s">
        <v>100</v>
      </c>
      <c r="C57" s="57"/>
      <c r="D57" s="14">
        <v>19696808467.619999</v>
      </c>
      <c r="E57" s="14"/>
    </row>
    <row r="58" spans="1:9" ht="27" customHeight="1" x14ac:dyDescent="0.3">
      <c r="A58" s="15">
        <v>1660</v>
      </c>
      <c r="B58" s="15" t="s">
        <v>101</v>
      </c>
      <c r="C58" s="57"/>
      <c r="D58" s="14">
        <v>145499674</v>
      </c>
      <c r="E58" s="14"/>
    </row>
    <row r="59" spans="1:9" ht="27" customHeight="1" x14ac:dyDescent="0.3">
      <c r="A59" s="15">
        <v>1665</v>
      </c>
      <c r="B59" s="15" t="s">
        <v>102</v>
      </c>
      <c r="C59" s="57"/>
      <c r="D59" s="14">
        <v>2924864464.5</v>
      </c>
      <c r="E59" s="14"/>
    </row>
    <row r="60" spans="1:9" ht="27" customHeight="1" x14ac:dyDescent="0.3">
      <c r="A60" s="15">
        <v>1670</v>
      </c>
      <c r="B60" s="15" t="s">
        <v>103</v>
      </c>
      <c r="C60" s="57"/>
      <c r="D60" s="14">
        <v>14077027829.860001</v>
      </c>
      <c r="E60" s="14"/>
    </row>
    <row r="61" spans="1:9" s="60" customFormat="1" ht="27" customHeight="1" x14ac:dyDescent="0.3">
      <c r="A61" s="15">
        <v>1675</v>
      </c>
      <c r="B61" s="15" t="s">
        <v>104</v>
      </c>
      <c r="C61" s="57"/>
      <c r="D61" s="14">
        <v>55380012361</v>
      </c>
      <c r="E61" s="14"/>
    </row>
    <row r="62" spans="1:9" s="60" customFormat="1" ht="27" customHeight="1" x14ac:dyDescent="0.3">
      <c r="A62" s="15">
        <v>1680</v>
      </c>
      <c r="B62" s="15" t="s">
        <v>105</v>
      </c>
      <c r="C62" s="57"/>
      <c r="D62" s="14">
        <v>1343368414</v>
      </c>
      <c r="E62" s="14"/>
    </row>
    <row r="63" spans="1:9" ht="27" customHeight="1" x14ac:dyDescent="0.3">
      <c r="A63" s="15">
        <v>1681</v>
      </c>
      <c r="B63" s="15" t="s">
        <v>106</v>
      </c>
      <c r="C63" s="57"/>
      <c r="D63" s="14"/>
      <c r="E63" s="14"/>
    </row>
    <row r="64" spans="1:9" ht="27" customHeight="1" x14ac:dyDescent="0.3">
      <c r="A64" s="15">
        <v>1685</v>
      </c>
      <c r="B64" s="15" t="s">
        <v>107</v>
      </c>
      <c r="C64" s="57"/>
      <c r="D64" s="14">
        <v>-43835509156</v>
      </c>
      <c r="E64" s="14"/>
    </row>
    <row r="65" spans="1:9" s="59" customFormat="1" ht="27" customHeight="1" x14ac:dyDescent="0.3">
      <c r="A65" s="15">
        <v>1695</v>
      </c>
      <c r="B65" s="15" t="s">
        <v>108</v>
      </c>
      <c r="C65" s="57"/>
      <c r="D65" s="14">
        <v>-544199828</v>
      </c>
      <c r="E65" s="14"/>
      <c r="F65" s="60"/>
      <c r="G65" s="60"/>
      <c r="H65" s="69"/>
      <c r="I65" s="60"/>
    </row>
    <row r="66" spans="1:9" s="59" customFormat="1" ht="27" customHeight="1" x14ac:dyDescent="0.2">
      <c r="E66" s="72"/>
    </row>
    <row r="67" spans="1:9" ht="27" customHeight="1" x14ac:dyDescent="0.35">
      <c r="A67" s="76">
        <v>19</v>
      </c>
      <c r="B67" s="76" t="s">
        <v>61</v>
      </c>
      <c r="C67" s="77"/>
      <c r="D67" s="89">
        <f>SUM(D69:D70)</f>
        <v>1716084949.5599997</v>
      </c>
      <c r="E67" s="74"/>
      <c r="F67" s="60"/>
      <c r="G67" s="60"/>
      <c r="H67" s="69"/>
      <c r="I67" s="60"/>
    </row>
    <row r="68" spans="1:9" ht="27" customHeight="1" x14ac:dyDescent="0.35">
      <c r="A68" s="76"/>
      <c r="B68" s="76"/>
      <c r="C68" s="77"/>
      <c r="D68" s="74"/>
      <c r="E68" s="74"/>
    </row>
    <row r="69" spans="1:9" ht="27" customHeight="1" x14ac:dyDescent="0.3">
      <c r="A69" s="15">
        <v>1970</v>
      </c>
      <c r="B69" s="17" t="s">
        <v>109</v>
      </c>
      <c r="C69" s="57"/>
      <c r="D69" s="13">
        <v>3058904596.1999998</v>
      </c>
      <c r="E69" s="14"/>
    </row>
    <row r="70" spans="1:9" ht="27" customHeight="1" x14ac:dyDescent="0.3">
      <c r="A70" s="15">
        <v>1975</v>
      </c>
      <c r="B70" s="17" t="s">
        <v>110</v>
      </c>
      <c r="C70" s="57"/>
      <c r="D70" s="13">
        <v>-1342819646.6400001</v>
      </c>
      <c r="E70" s="60"/>
    </row>
    <row r="71" spans="1:9" ht="27" customHeight="1" x14ac:dyDescent="0.3">
      <c r="A71" s="67"/>
      <c r="B71" s="67"/>
      <c r="C71" s="67"/>
      <c r="D71" s="67"/>
      <c r="E71" s="19"/>
    </row>
    <row r="72" spans="1:9" ht="27" customHeight="1" x14ac:dyDescent="0.35">
      <c r="E72" s="74"/>
    </row>
    <row r="73" spans="1:9" ht="27" customHeight="1" thickBot="1" x14ac:dyDescent="0.45">
      <c r="B73" s="22" t="s">
        <v>111</v>
      </c>
      <c r="C73" s="63"/>
      <c r="D73" s="93">
        <f>D37+D11</f>
        <v>63774911160.709999</v>
      </c>
      <c r="E73" s="74"/>
      <c r="F73" s="64"/>
      <c r="G73" s="22" t="s">
        <v>112</v>
      </c>
      <c r="H73" s="63"/>
      <c r="I73" s="111">
        <f>+I44+I55</f>
        <v>63774911161.289993</v>
      </c>
    </row>
    <row r="74" spans="1:9" ht="27" customHeight="1" thickTop="1" x14ac:dyDescent="0.4">
      <c r="B74" s="22"/>
      <c r="C74" s="63"/>
      <c r="D74" s="73"/>
      <c r="E74" s="14"/>
    </row>
    <row r="75" spans="1:9" ht="27" customHeight="1" x14ac:dyDescent="0.4">
      <c r="B75" s="22"/>
      <c r="C75" s="63"/>
      <c r="D75" s="73"/>
      <c r="E75" s="14"/>
    </row>
    <row r="76" spans="1:9" ht="27" customHeight="1" x14ac:dyDescent="0.4">
      <c r="A76" s="22">
        <v>8</v>
      </c>
      <c r="B76" s="22" t="s">
        <v>113</v>
      </c>
      <c r="C76" s="63"/>
      <c r="D76" s="103">
        <f>+D77+D78+D79</f>
        <v>0</v>
      </c>
      <c r="E76" s="14"/>
      <c r="F76" s="22">
        <v>9</v>
      </c>
      <c r="G76" s="22" t="s">
        <v>114</v>
      </c>
      <c r="H76" s="63"/>
      <c r="I76" s="103">
        <f>+I77+I78+I79</f>
        <v>0</v>
      </c>
    </row>
    <row r="77" spans="1:9" ht="27" customHeight="1" x14ac:dyDescent="0.35">
      <c r="A77" s="27">
        <v>81</v>
      </c>
      <c r="B77" s="27" t="s">
        <v>115</v>
      </c>
      <c r="C77" s="115"/>
      <c r="D77" s="116">
        <v>0</v>
      </c>
      <c r="E77" s="14"/>
      <c r="F77" s="27">
        <v>91</v>
      </c>
      <c r="G77" s="27" t="s">
        <v>116</v>
      </c>
      <c r="H77" s="115"/>
      <c r="I77" s="117">
        <v>8631466013</v>
      </c>
    </row>
    <row r="78" spans="1:9" ht="27" customHeight="1" x14ac:dyDescent="0.35">
      <c r="A78" s="27">
        <v>83</v>
      </c>
      <c r="B78" s="27" t="s">
        <v>117</v>
      </c>
      <c r="C78" s="115"/>
      <c r="D78" s="116">
        <v>654724451.58000004</v>
      </c>
      <c r="E78" s="14"/>
      <c r="F78" s="27">
        <v>93</v>
      </c>
      <c r="G78" s="27" t="s">
        <v>118</v>
      </c>
      <c r="H78" s="115"/>
      <c r="I78" s="117">
        <v>0</v>
      </c>
    </row>
    <row r="79" spans="1:9" ht="27" customHeight="1" x14ac:dyDescent="0.35">
      <c r="A79" s="27">
        <v>89</v>
      </c>
      <c r="B79" s="27" t="s">
        <v>119</v>
      </c>
      <c r="C79" s="115"/>
      <c r="D79" s="116">
        <f>-D78</f>
        <v>-654724451.58000004</v>
      </c>
      <c r="E79" s="14"/>
      <c r="F79" s="27">
        <v>99</v>
      </c>
      <c r="G79" s="27" t="s">
        <v>120</v>
      </c>
      <c r="H79" s="115"/>
      <c r="I79" s="117">
        <f>-I77</f>
        <v>-8631466013</v>
      </c>
    </row>
    <row r="80" spans="1:9" ht="27" customHeight="1" x14ac:dyDescent="0.3">
      <c r="E80" s="14"/>
    </row>
    <row r="81" spans="1:9" ht="27" customHeight="1" x14ac:dyDescent="0.3">
      <c r="E81" s="14"/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40"/>
      <c r="E84" s="14"/>
    </row>
    <row r="85" spans="1:9" s="19" customFormat="1" ht="27" customHeight="1" x14ac:dyDescent="0.3">
      <c r="A85" s="15"/>
      <c r="B85" s="138"/>
      <c r="C85" s="57"/>
      <c r="D85" s="13"/>
      <c r="E85" s="14"/>
      <c r="G85" s="139"/>
    </row>
    <row r="86" spans="1:9" ht="27" customHeight="1" x14ac:dyDescent="0.4">
      <c r="A86" s="66"/>
      <c r="B86" s="119" t="s">
        <v>123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124</v>
      </c>
      <c r="C87" s="121"/>
      <c r="D87" s="116"/>
      <c r="F87" s="118"/>
      <c r="G87" s="118" t="s">
        <v>41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42</v>
      </c>
      <c r="H88" s="118"/>
      <c r="I88" s="118"/>
    </row>
    <row r="89" spans="1:9" ht="9" customHeight="1" x14ac:dyDescent="0.35">
      <c r="A89" s="66"/>
      <c r="B89" s="121"/>
      <c r="C89" s="121"/>
      <c r="D89" s="116"/>
      <c r="F89" s="118"/>
      <c r="G89" s="118"/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/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zoomScale="50" zoomScaleNormal="50" zoomScaleSheetLayoutView="10" workbookViewId="0">
      <pane ySplit="8" topLeftCell="A69" activePane="bottomLeft" state="frozen"/>
      <selection activeCell="A153" sqref="A153"/>
      <selection pane="bottomLeft" activeCell="B98" sqref="B98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122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76852373087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5700079812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5700079812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71152293275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71098944190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53349085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80398535556.930008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65229648910.050003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20336596200.049999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7133433226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1185835700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11197366995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1469417529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23906999260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8193050555.5299997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5064520267.75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201869802.78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2926660485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6852462572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6852462572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123373519.34999999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669085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122704434.34999999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-3546162469.9300079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</f>
        <v>235325920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235325920</v>
      </c>
    </row>
    <row r="61" spans="1:4" s="71" customFormat="1" ht="27" customHeight="1" x14ac:dyDescent="0.35">
      <c r="A61" s="76"/>
      <c r="B61" s="76"/>
      <c r="C61" s="76"/>
      <c r="D61" s="94"/>
    </row>
    <row r="62" spans="1:4" s="71" customFormat="1" ht="27" customHeight="1" x14ac:dyDescent="0.35">
      <c r="A62" s="76">
        <v>58</v>
      </c>
      <c r="B62" s="76" t="s">
        <v>30</v>
      </c>
      <c r="C62" s="85"/>
      <c r="D62" s="89">
        <f>+D63</f>
        <v>0</v>
      </c>
    </row>
    <row r="63" spans="1:4" s="71" customFormat="1" ht="27" customHeight="1" x14ac:dyDescent="0.3">
      <c r="A63" s="15"/>
      <c r="B63" s="15"/>
      <c r="C63" s="15"/>
      <c r="D63" s="13">
        <v>0</v>
      </c>
    </row>
    <row r="64" spans="1:4" s="71" customFormat="1" ht="27" customHeight="1" x14ac:dyDescent="0.3">
      <c r="A64" s="19"/>
      <c r="B64" s="19"/>
      <c r="C64" s="19"/>
      <c r="D64" s="94"/>
    </row>
    <row r="65" spans="1:6" s="71" customFormat="1" ht="27" customHeight="1" thickBot="1" x14ac:dyDescent="0.45">
      <c r="A65" s="16"/>
      <c r="B65" s="22" t="s">
        <v>37</v>
      </c>
      <c r="C65" s="16"/>
      <c r="D65" s="93">
        <f>+D59-D62</f>
        <v>235325920</v>
      </c>
    </row>
    <row r="66" spans="1:6" s="71" customFormat="1" ht="27" customHeight="1" thickTop="1" x14ac:dyDescent="0.25">
      <c r="A66" s="16"/>
      <c r="B66" s="16"/>
      <c r="C66" s="16"/>
      <c r="D66" s="88"/>
    </row>
    <row r="67" spans="1:6" s="71" customFormat="1" ht="27" customHeight="1" x14ac:dyDescent="0.25">
      <c r="A67" s="16"/>
      <c r="B67" s="16"/>
      <c r="C67" s="16"/>
      <c r="D67" s="88"/>
    </row>
    <row r="68" spans="1:6" s="75" customFormat="1" ht="27" customHeight="1" thickBot="1" x14ac:dyDescent="0.45">
      <c r="A68" s="16"/>
      <c r="B68" s="22" t="s">
        <v>38</v>
      </c>
      <c r="C68" s="16"/>
      <c r="D68" s="93">
        <f>+D57+D65</f>
        <v>-3310836549.9300079</v>
      </c>
    </row>
    <row r="69" spans="1:6" s="75" customFormat="1" ht="27" customHeight="1" thickTop="1" x14ac:dyDescent="0.25">
      <c r="A69" s="16"/>
      <c r="B69" s="16"/>
      <c r="C69" s="16"/>
      <c r="D69" s="88"/>
    </row>
    <row r="70" spans="1:6" s="75" customFormat="1" ht="27" customHeight="1" x14ac:dyDescent="0.25">
      <c r="A70" s="16"/>
      <c r="B70" s="16"/>
      <c r="C70" s="16"/>
      <c r="D70" s="88"/>
    </row>
    <row r="71" spans="1:6" s="75" customFormat="1" ht="27" customHeight="1" thickBot="1" x14ac:dyDescent="0.45">
      <c r="A71" s="22"/>
      <c r="B71" s="22" t="s">
        <v>39</v>
      </c>
      <c r="C71" s="22"/>
      <c r="D71" s="93">
        <f>+D68</f>
        <v>-3310836549.9300079</v>
      </c>
    </row>
    <row r="72" spans="1:6" s="75" customFormat="1" ht="27" customHeight="1" thickTop="1" x14ac:dyDescent="0.25">
      <c r="A72" s="26"/>
      <c r="B72" s="26"/>
      <c r="C72" s="26"/>
      <c r="D72" s="24"/>
    </row>
    <row r="73" spans="1:6" s="75" customFormat="1" ht="27" customHeight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5"/>
    </row>
    <row r="76" spans="1:6" s="75" customFormat="1" ht="27" customHeight="1" x14ac:dyDescent="0.25">
      <c r="A76" s="26"/>
      <c r="B76" s="26"/>
      <c r="C76" s="26"/>
      <c r="D76" s="26"/>
    </row>
    <row r="77" spans="1:6" s="75" customFormat="1" ht="27" customHeight="1" x14ac:dyDescent="0.3">
      <c r="A77" s="26"/>
      <c r="B77" s="138"/>
      <c r="D77" s="91"/>
      <c r="E77" s="14"/>
      <c r="F77" s="19"/>
    </row>
    <row r="78" spans="1:6" s="75" customFormat="1" ht="27" customHeight="1" x14ac:dyDescent="0.4">
      <c r="A78" s="122"/>
      <c r="B78" s="22" t="s">
        <v>123</v>
      </c>
      <c r="C78" s="123" t="s">
        <v>40</v>
      </c>
      <c r="D78" s="124"/>
    </row>
    <row r="79" spans="1:6" s="75" customFormat="1" ht="27" customHeight="1" x14ac:dyDescent="0.4">
      <c r="A79" s="122"/>
      <c r="B79" s="27" t="s">
        <v>124</v>
      </c>
      <c r="C79" s="27" t="s">
        <v>41</v>
      </c>
      <c r="D79" s="28"/>
    </row>
    <row r="80" spans="1:6" s="75" customFormat="1" ht="27" customHeight="1" x14ac:dyDescent="0.4">
      <c r="A80" s="122"/>
      <c r="B80" s="29"/>
      <c r="C80" s="30" t="s">
        <v>42</v>
      </c>
      <c r="D80" s="31"/>
    </row>
    <row r="81" spans="1:4" s="75" customFormat="1" ht="27" customHeight="1" x14ac:dyDescent="0.4">
      <c r="A81" s="122"/>
      <c r="B81" s="29"/>
      <c r="C81" s="30"/>
      <c r="D81" s="31"/>
    </row>
    <row r="82" spans="1:4" s="75" customFormat="1" ht="27" customHeight="1" x14ac:dyDescent="0.4">
      <c r="A82" s="122"/>
      <c r="B82" s="29"/>
      <c r="C82" s="30"/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B85" s="29"/>
      <c r="C85" s="32"/>
      <c r="D85" s="33"/>
    </row>
    <row r="86" spans="1:4" s="75" customFormat="1" ht="27" customHeight="1" x14ac:dyDescent="0.35">
      <c r="B86" s="29"/>
      <c r="C86" s="34"/>
      <c r="D86" s="35"/>
    </row>
    <row r="87" spans="1:4" s="75" customFormat="1" ht="27" customHeight="1" x14ac:dyDescent="0.35">
      <c r="A87" s="36"/>
      <c r="B87" s="36"/>
      <c r="C87" s="37"/>
      <c r="D87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2022-08-31T16:00:37Z</cp:lastPrinted>
  <dcterms:created xsi:type="dcterms:W3CDTF">2021-08-26T15:57:19Z</dcterms:created>
  <dcterms:modified xsi:type="dcterms:W3CDTF">2022-08-31T21:05:23Z</dcterms:modified>
</cp:coreProperties>
</file>