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BACKUP\BACKUP\2024\BALANCES 2024\BALANCE JUL 2024\"/>
    </mc:Choice>
  </mc:AlternateContent>
  <xr:revisionPtr revIDLastSave="0" documentId="13_ncr:1_{3FB8E31D-1F4C-42D0-B3B1-4E1902ACBE1D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ITUACION FINANCIERA" sheetId="2" r:id="rId1"/>
    <sheet name="RESULTADOS " sheetId="1" r:id="rId2"/>
  </sheets>
  <definedNames>
    <definedName name="_xlnm.Print_Area" localSheetId="1">'RESULTADOS '!$A$1:$F$150</definedName>
    <definedName name="_xlnm.Print_Area" localSheetId="0">'SITUACION FINANCIERA'!$A$1:$I$91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27" i="2"/>
  <c r="D59" i="1" l="1"/>
  <c r="D17" i="2" l="1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64" i="1"/>
  <c r="D67" i="1" s="1"/>
  <c r="D52" i="1"/>
  <c r="D47" i="1"/>
  <c r="D20" i="1"/>
  <c r="D16" i="1"/>
  <c r="D12" i="1"/>
  <c r="D28" i="1"/>
  <c r="D39" i="1"/>
  <c r="D24" i="2"/>
  <c r="D69" i="2"/>
  <c r="D10" i="1" l="1"/>
  <c r="D11" i="2"/>
  <c r="D26" i="1"/>
  <c r="I11" i="2"/>
  <c r="I44" i="2" s="1"/>
  <c r="D38" i="2"/>
  <c r="D75" i="2" l="1"/>
  <c r="D57" i="1"/>
  <c r="D70" i="1" l="1"/>
  <c r="D73" i="1" s="1"/>
  <c r="I53" i="2" l="1"/>
  <c r="I49" i="2" s="1"/>
  <c r="I55" i="2" s="1"/>
  <c r="I75" i="2" s="1"/>
</calcChain>
</file>

<file path=xl/sharedStrings.xml><?xml version="1.0" encoding="utf-8"?>
<sst xmlns="http://schemas.openxmlformats.org/spreadsheetml/2006/main" count="156" uniqueCount="136">
  <si>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</si>
  <si>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</si>
  <si>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</si>
  <si>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</si>
  <si>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</si>
  <si>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</si>
  <si>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</si>
  <si>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</si>
  <si>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</si>
  <si>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</si>
  <si>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</si>
  <si>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</si>
  <si>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</si>
  <si>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</si>
  <si>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</si>
  <si>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</si>
  <si>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</si>
  <si>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</si>
  <si>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</si>
  <si>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</si>
  <si>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</si>
  <si>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</si>
  <si>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</si>
  <si>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</si>
  <si>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</si>
  <si>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</si>
  <si>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</si>
  <si>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</si>
  <si>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</si>
  <si>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</si>
  <si>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</si>
  <si>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</si>
  <si>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</si>
  <si>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</si>
  <si>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</si>
  <si>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</si>
  <si>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</si>
  <si>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</si>
  <si>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</si>
  <si>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</si>
  <si>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</si>
  <si>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</si>
  <si>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</si>
  <si>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</si>
  <si>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</si>
  <si>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</si>
  <si>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</si>
  <si>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</si>
  <si>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</si>
  <si>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</si>
  <si>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</si>
  <si>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</si>
  <si>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</si>
  <si>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</si>
  <si>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</si>
  <si>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</si>
  <si>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</si>
  <si>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</si>
  <si>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</si>
  <si>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</si>
  <si>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</si>
  <si>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</si>
  <si>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</si>
  <si>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</si>
  <si>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</si>
  <si>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</si>
  <si>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</si>
  <si>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</si>
  <si>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</si>
  <si>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</si>
  <si>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</si>
  <si>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</si>
  <si>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</si>
  <si>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</si>
  <si>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</si>
  <si>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</si>
  <si>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</si>
  <si>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</si>
  <si>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</si>
  <si>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</si>
  <si>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</si>
  <si>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</si>
  <si>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</si>
  <si>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</si>
  <si>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</si>
  <si>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</si>
  <si>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</si>
  <si>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</si>
  <si>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</si>
  <si>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</si>
  <si>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</si>
  <si>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</si>
  <si>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</si>
  <si>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</si>
  <si>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</si>
  <si>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</si>
  <si>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</si>
  <si>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</si>
  <si>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</si>
  <si>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</si>
  <si>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</si>
  <si>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</si>
  <si>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</si>
  <si>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</si>
  <si>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</si>
  <si>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</si>
  <si>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</si>
  <si>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</si>
  <si>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</si>
  <si>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</si>
  <si>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</si>
  <si>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</si>
  <si>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</si>
  <si>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</si>
  <si>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</si>
  <si>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</si>
  <si>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</si>
  <si>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</si>
  <si>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</si>
  <si>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</si>
  <si>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</si>
  <si>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REVERSIÓN DE LAS PÉRDIDAS POR DETERIORO</t>
  </si>
  <si>
    <t>PAULA XIMENA HENAO ESCOBAR</t>
  </si>
  <si>
    <t>Directora UAE Cuerpo Oficial de Bomberos</t>
  </si>
  <si>
    <t>SENTENCIAS  LAUDOS Y CONCILIACIONES EXTRAJUDICIALES A FAVOR</t>
  </si>
  <si>
    <t>DEPÓSITOS ENTREGADOS EN GARANTÍA</t>
  </si>
  <si>
    <t>SEGUROS CON COBERTURA MAYOR A 12 MESES</t>
  </si>
  <si>
    <t>FINANCIEROS</t>
  </si>
  <si>
    <t>A JULIO DE 2024</t>
  </si>
  <si>
    <t>DEL 01 DE ENERO AL 31 DE JULIO DE 2024</t>
  </si>
  <si>
    <t>Original firmado *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</si>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</sst>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  <xf numFmtId="3" fontId="10" fillId="5" borderId="0" xfId="1" applyNumberFormat="1" applyFont="1" applyFill="1" applyBorder="1" applyAlignment="1" applyProtection="1">
      <protection locked="0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view="pageBreakPreview" zoomScale="60" zoomScaleNormal="50" workbookViewId="0">
      <selection activeCell="A17" sqref="A17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128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11252341598</v>
      </c>
      <c r="E11" s="73"/>
      <c r="F11" s="22"/>
      <c r="G11" s="22" t="s">
        <v>46</v>
      </c>
      <c r="H11" s="22"/>
      <c r="I11" s="103">
        <f>I13+I22+I27+I31</f>
        <v>26359323448.68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529187010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490467952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38719058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596542495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72897217</v>
      </c>
      <c r="E19" s="14"/>
      <c r="F19" s="15">
        <v>2490</v>
      </c>
      <c r="G19" s="15" t="s">
        <v>57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124</v>
      </c>
      <c r="C20" s="57"/>
      <c r="D20" s="14">
        <v>15183504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508461774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9401574808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10655799103</v>
      </c>
      <c r="E24" s="14"/>
      <c r="F24" s="15">
        <v>2511</v>
      </c>
      <c r="G24" s="15" t="s">
        <v>61</v>
      </c>
      <c r="H24" s="57"/>
      <c r="I24" s="58">
        <v>9401574808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f>68303089-37444000</f>
        <v>30859089</v>
      </c>
      <c r="E27" s="14"/>
      <c r="F27" s="76">
        <v>27</v>
      </c>
      <c r="G27" s="76" t="s">
        <v>66</v>
      </c>
      <c r="H27" s="85"/>
      <c r="I27" s="107">
        <f>SUM(I29:I30)</f>
        <v>13725416981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6848976818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80142050</v>
      </c>
      <c r="E29" s="14"/>
      <c r="F29" s="15">
        <v>2701</v>
      </c>
      <c r="G29" s="15" t="s">
        <v>69</v>
      </c>
      <c r="H29" s="57"/>
      <c r="I29" s="58">
        <v>13725416981</v>
      </c>
    </row>
    <row r="30" spans="1:9" s="60" customFormat="1" ht="20.25" x14ac:dyDescent="0.3">
      <c r="A30" s="15">
        <v>1909</v>
      </c>
      <c r="B30" s="15" t="s">
        <v>125</v>
      </c>
      <c r="C30" s="62"/>
      <c r="D30" s="13">
        <v>235942722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2703144649.6799998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2703144649.6799998</v>
      </c>
    </row>
    <row r="35" spans="1:9" ht="27" customHeight="1" x14ac:dyDescent="0.3">
      <c r="A35" s="15">
        <v>1986</v>
      </c>
      <c r="B35" s="15" t="s">
        <v>126</v>
      </c>
      <c r="C35" s="57"/>
      <c r="D35" s="13">
        <v>3459878424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76</v>
      </c>
      <c r="H37" s="63"/>
      <c r="I37" s="103">
        <f>I39</f>
        <v>5277644954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53252039828.639999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5277644954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54617081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5277644954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142297119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-87680038</v>
      </c>
      <c r="E44" s="14"/>
      <c r="F44" s="64"/>
      <c r="G44" s="22" t="s">
        <v>79</v>
      </c>
      <c r="H44" s="63"/>
      <c r="I44" s="111">
        <f>+I11+I37</f>
        <v>31636968402.68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52275162498.370003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32867413024.340004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8009915926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-40653894095.93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232502102.88999999</v>
      </c>
      <c r="E53" s="14"/>
      <c r="F53" s="15">
        <v>3110</v>
      </c>
      <c r="G53" s="15" t="s">
        <v>92</v>
      </c>
      <c r="H53" s="57"/>
      <c r="I53" s="58">
        <f>+'RESULTADOS '!D73</f>
        <v>266523205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350765930.95999998</v>
      </c>
      <c r="E55" s="14"/>
      <c r="F55" s="8"/>
      <c r="G55" s="22" t="s">
        <v>95</v>
      </c>
      <c r="H55" s="63"/>
      <c r="I55" s="111">
        <f>+I49</f>
        <v>32867413024.340004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8390957298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22089706754.619999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150509574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3485127320.5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15722043437.860001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55312480727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1365411375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-61852178653.459999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-1096329295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922260249.26999998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-2453382829.9299998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64504381426.639999</v>
      </c>
      <c r="E75" s="14"/>
      <c r="G75" s="22" t="s">
        <v>109</v>
      </c>
      <c r="H75" s="63"/>
      <c r="I75" s="111">
        <f>+I44+I55</f>
        <v>64504381427.020004</v>
      </c>
      <c r="J75" s="140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281294526</v>
      </c>
      <c r="E79" s="14"/>
      <c r="F79" s="27">
        <v>91</v>
      </c>
      <c r="G79" s="27" t="s">
        <v>113</v>
      </c>
      <c r="H79" s="115"/>
      <c r="I79" s="117">
        <v>4138524719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1398936910.27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-1680231436.27</v>
      </c>
      <c r="E81" s="14"/>
      <c r="F81" s="27">
        <v>99</v>
      </c>
      <c r="G81" s="27" t="s">
        <v>117</v>
      </c>
      <c r="H81" s="115"/>
      <c r="I81" s="117">
        <f>-I79</f>
        <v>-4138524719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8"/>
      <c r="E84" s="14"/>
    </row>
    <row r="85" spans="1:9" s="19" customFormat="1" ht="27" customHeight="1" x14ac:dyDescent="0.3">
      <c r="A85" s="15"/>
      <c r="B85" s="137" t="s">
        <v>130</v>
      </c>
      <c r="C85" s="57"/>
      <c r="D85" s="13"/>
      <c r="E85" s="14"/>
      <c r="G85" s="137" t="s">
        <v>130</v>
      </c>
    </row>
    <row r="86" spans="1:9" ht="27" customHeight="1" x14ac:dyDescent="0.4">
      <c r="A86" s="66"/>
      <c r="B86" s="119" t="s">
        <v>122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121" t="s">
        <v>123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 t="s">
        <v>134</v>
      </c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135</v>
      </c>
      <c r="C91" s="68"/>
      <c r="D91" s="36"/>
      <c r="F91" s="118"/>
      <c r="G91" s="118"/>
      <c r="H91" s="118"/>
      <c r="I91" s="118"/>
    </row>
  </sheetData>
  <pageMargins left="0.70866141732283472" right="0.51181102362204722" top="0.94488188976377963" bottom="0.94488188976377963" header="0.31496062992125984" footer="0.31496062992125984"/>
  <pageSetup scale="40" orientation="landscape" horizontalDpi="1200" verticalDpi="1200" r:id="rId1"/>
  <rowBreaks count="1" manualBreakCount="1">
    <brk id="4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9"/>
  <sheetViews>
    <sheetView view="pageBreakPreview" zoomScale="46" zoomScaleNormal="50" zoomScaleSheetLayoutView="46" workbookViewId="0">
      <pane ySplit="8" topLeftCell="A54" activePane="bottomLeft" state="frozen"/>
      <selection activeCell="A153" sqref="A153"/>
      <selection pane="bottomLeft" activeCell="B85" sqref="B85:B87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4"/>
      <c r="B1" s="125"/>
      <c r="C1" s="125"/>
      <c r="D1" s="126"/>
    </row>
    <row r="2" spans="1:4" s="4" customFormat="1" ht="27" customHeight="1" x14ac:dyDescent="0.4">
      <c r="A2" s="130" t="s">
        <v>0</v>
      </c>
      <c r="B2" s="131"/>
      <c r="C2" s="131"/>
      <c r="D2" s="132"/>
    </row>
    <row r="3" spans="1:4" s="4" customFormat="1" ht="27" customHeight="1" x14ac:dyDescent="0.4">
      <c r="A3" s="130" t="s">
        <v>1</v>
      </c>
      <c r="B3" s="131"/>
      <c r="C3" s="131"/>
      <c r="D3" s="132"/>
    </row>
    <row r="4" spans="1:4" s="4" customFormat="1" ht="27" customHeight="1" x14ac:dyDescent="0.4">
      <c r="A4" s="133" t="s">
        <v>129</v>
      </c>
      <c r="B4" s="131"/>
      <c r="C4" s="131"/>
      <c r="D4" s="132"/>
    </row>
    <row r="5" spans="1:4" s="8" customFormat="1" ht="27" customHeight="1" x14ac:dyDescent="0.35">
      <c r="A5" s="134" t="s">
        <v>2</v>
      </c>
      <c r="B5" s="135"/>
      <c r="C5" s="135"/>
      <c r="D5" s="136"/>
    </row>
    <row r="6" spans="1:4" s="1" customFormat="1" ht="27" customHeight="1" thickBot="1" x14ac:dyDescent="0.4">
      <c r="A6" s="127"/>
      <c r="B6" s="128"/>
      <c r="C6" s="128"/>
      <c r="D6" s="129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+D12+D20+D16</f>
        <v>93058648674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6664302618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6664302618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86394346056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86394346056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93812340029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75302064371.110001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26595714331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52185374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9881351594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1594041800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f>14131087489+37444000</f>
        <v>14168531489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434042724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22576197059.110001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12094240502.369999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39">
        <v>5998908561.6199999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329040239.75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5766291701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6413625605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6413625605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SUM(D53:D55)</f>
        <v>2409550.52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1490336</v>
      </c>
    </row>
    <row r="55" spans="1:4" s="71" customFormat="1" ht="27" customHeight="1" x14ac:dyDescent="0.3">
      <c r="A55" s="15">
        <v>5890</v>
      </c>
      <c r="B55" s="15" t="s">
        <v>32</v>
      </c>
      <c r="C55" s="15"/>
      <c r="D55" s="13">
        <v>919214.52</v>
      </c>
    </row>
    <row r="56" spans="1:4" s="71" customFormat="1" ht="27" customHeight="1" x14ac:dyDescent="0.35">
      <c r="A56" s="20"/>
      <c r="B56" s="21"/>
      <c r="C56" s="21"/>
      <c r="D56" s="1"/>
    </row>
    <row r="57" spans="1:4" s="71" customFormat="1" ht="27" customHeight="1" thickBot="1" x14ac:dyDescent="0.45">
      <c r="A57" s="22"/>
      <c r="B57" s="22" t="s">
        <v>33</v>
      </c>
      <c r="C57" s="22"/>
      <c r="D57" s="93">
        <f>+D10-D26</f>
        <v>-753691355</v>
      </c>
    </row>
    <row r="58" spans="1:4" s="71" customFormat="1" ht="33" customHeight="1" thickTop="1" x14ac:dyDescent="0.25">
      <c r="A58" s="66"/>
      <c r="B58" s="23"/>
      <c r="C58" s="23"/>
      <c r="D58" s="94"/>
    </row>
    <row r="59" spans="1:4" s="71" customFormat="1" ht="27" customHeight="1" x14ac:dyDescent="0.35">
      <c r="A59" s="76">
        <v>48</v>
      </c>
      <c r="B59" s="76" t="s">
        <v>34</v>
      </c>
      <c r="C59" s="23"/>
      <c r="D59" s="89">
        <f>+D60+D62+D61</f>
        <v>1020214560</v>
      </c>
    </row>
    <row r="60" spans="1:4" s="71" customFormat="1" ht="27" customHeight="1" x14ac:dyDescent="0.35">
      <c r="A60" s="15">
        <v>4802</v>
      </c>
      <c r="B60" s="15" t="s">
        <v>127</v>
      </c>
      <c r="C60" s="85"/>
      <c r="D60" s="13">
        <v>4225327</v>
      </c>
    </row>
    <row r="61" spans="1:4" s="71" customFormat="1" ht="27" customHeight="1" x14ac:dyDescent="0.35">
      <c r="A61" s="15" t="s">
        <v>35</v>
      </c>
      <c r="B61" s="15" t="s">
        <v>36</v>
      </c>
      <c r="C61" s="85"/>
      <c r="D61" s="13">
        <v>1015989233</v>
      </c>
    </row>
    <row r="62" spans="1:4" s="71" customFormat="1" ht="27" customHeight="1" x14ac:dyDescent="0.35">
      <c r="A62" s="15">
        <v>4830</v>
      </c>
      <c r="B62" s="15" t="s">
        <v>121</v>
      </c>
      <c r="C62" s="85"/>
      <c r="D62" s="13">
        <v>0</v>
      </c>
    </row>
    <row r="63" spans="1:4" s="71" customFormat="1" ht="27" customHeight="1" x14ac:dyDescent="0.35">
      <c r="A63" s="76"/>
      <c r="B63" s="76"/>
      <c r="C63" s="76"/>
      <c r="D63" s="94"/>
    </row>
    <row r="64" spans="1:4" s="71" customFormat="1" ht="27" customHeight="1" x14ac:dyDescent="0.35">
      <c r="A64" s="76">
        <v>58</v>
      </c>
      <c r="B64" s="76" t="s">
        <v>30</v>
      </c>
      <c r="C64" s="85"/>
      <c r="D64" s="89">
        <f>+D65</f>
        <v>0</v>
      </c>
    </row>
    <row r="65" spans="1:6" s="71" customFormat="1" ht="27" customHeight="1" x14ac:dyDescent="0.3">
      <c r="A65" s="15"/>
      <c r="B65" s="15"/>
      <c r="C65" s="15"/>
      <c r="D65" s="13">
        <v>0</v>
      </c>
    </row>
    <row r="66" spans="1:6" s="71" customFormat="1" ht="27" customHeight="1" x14ac:dyDescent="0.3">
      <c r="A66" s="19"/>
      <c r="B66" s="19"/>
      <c r="C66" s="19"/>
      <c r="D66" s="94"/>
    </row>
    <row r="67" spans="1:6" s="71" customFormat="1" ht="27" customHeight="1" thickBot="1" x14ac:dyDescent="0.45">
      <c r="A67" s="16"/>
      <c r="B67" s="22" t="s">
        <v>37</v>
      </c>
      <c r="C67" s="16"/>
      <c r="D67" s="93">
        <f>+D59-D64</f>
        <v>1020214560</v>
      </c>
    </row>
    <row r="68" spans="1:6" s="71" customFormat="1" ht="27" customHeight="1" thickTop="1" x14ac:dyDescent="0.25">
      <c r="A68" s="16"/>
      <c r="B68" s="16"/>
      <c r="C68" s="16"/>
      <c r="D68" s="88"/>
    </row>
    <row r="69" spans="1:6" s="71" customFormat="1" ht="27" customHeight="1" x14ac:dyDescent="0.25">
      <c r="A69" s="16"/>
      <c r="B69" s="16"/>
      <c r="C69" s="16"/>
      <c r="D69" s="88"/>
    </row>
    <row r="70" spans="1:6" s="75" customFormat="1" ht="27" customHeight="1" thickBot="1" x14ac:dyDescent="0.45">
      <c r="A70" s="16"/>
      <c r="B70" s="22" t="s">
        <v>38</v>
      </c>
      <c r="C70" s="16"/>
      <c r="D70" s="93">
        <f>+D57+D67</f>
        <v>266523205</v>
      </c>
    </row>
    <row r="71" spans="1:6" s="75" customFormat="1" ht="27" customHeight="1" thickTop="1" x14ac:dyDescent="0.25">
      <c r="A71" s="16"/>
      <c r="B71" s="16"/>
      <c r="C71" s="16"/>
      <c r="D71" s="88"/>
    </row>
    <row r="72" spans="1:6" s="75" customFormat="1" ht="27" customHeight="1" x14ac:dyDescent="0.25">
      <c r="A72" s="16"/>
      <c r="B72" s="16"/>
      <c r="C72" s="16"/>
      <c r="D72" s="88"/>
    </row>
    <row r="73" spans="1:6" s="75" customFormat="1" ht="27" customHeight="1" thickBot="1" x14ac:dyDescent="0.45">
      <c r="A73" s="22"/>
      <c r="B73" s="22" t="s">
        <v>39</v>
      </c>
      <c r="C73" s="22"/>
      <c r="D73" s="93">
        <f>+D70</f>
        <v>266523205</v>
      </c>
    </row>
    <row r="74" spans="1:6" s="75" customFormat="1" ht="27" customHeight="1" thickTop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4"/>
    </row>
    <row r="77" spans="1:6" s="75" customFormat="1" ht="27" customHeight="1" x14ac:dyDescent="0.25">
      <c r="A77" s="26"/>
      <c r="B77" s="26"/>
      <c r="C77" s="26"/>
      <c r="D77" s="25"/>
    </row>
    <row r="78" spans="1:6" s="75" customFormat="1" ht="27" customHeight="1" x14ac:dyDescent="0.25">
      <c r="A78" s="26"/>
      <c r="B78" s="26"/>
      <c r="C78" s="26"/>
      <c r="D78" s="26"/>
    </row>
    <row r="79" spans="1:6" s="75" customFormat="1" ht="27" customHeight="1" x14ac:dyDescent="0.3">
      <c r="A79" s="26"/>
      <c r="B79" s="17" t="s">
        <v>130</v>
      </c>
      <c r="C79" s="17" t="s">
        <v>130</v>
      </c>
      <c r="D79" s="91"/>
      <c r="E79" s="14"/>
      <c r="F79" s="19"/>
    </row>
    <row r="80" spans="1:6" s="75" customFormat="1" ht="27" customHeight="1" x14ac:dyDescent="0.4">
      <c r="A80" s="122"/>
      <c r="B80" s="22" t="s">
        <v>122</v>
      </c>
      <c r="C80" s="141" t="s">
        <v>40</v>
      </c>
      <c r="D80" s="123"/>
    </row>
    <row r="81" spans="1:4" s="75" customFormat="1" ht="27" customHeight="1" x14ac:dyDescent="0.4">
      <c r="A81" s="122"/>
      <c r="B81" s="27" t="s">
        <v>123</v>
      </c>
      <c r="C81" s="27" t="s">
        <v>118</v>
      </c>
      <c r="D81" s="28"/>
    </row>
    <row r="82" spans="1:4" s="75" customFormat="1" ht="27" customHeight="1" x14ac:dyDescent="0.4">
      <c r="A82" s="122"/>
      <c r="B82" s="29"/>
      <c r="C82" s="27" t="s">
        <v>119</v>
      </c>
      <c r="D82" s="31"/>
    </row>
    <row r="83" spans="1:4" s="75" customFormat="1" ht="27" customHeight="1" x14ac:dyDescent="0.4">
      <c r="A83" s="122"/>
      <c r="B83" s="29"/>
      <c r="C83" s="30" t="s">
        <v>41</v>
      </c>
      <c r="D83" s="31"/>
    </row>
    <row r="84" spans="1:4" s="75" customFormat="1" ht="27" customHeight="1" x14ac:dyDescent="0.4">
      <c r="A84" s="122"/>
      <c r="B84" s="29"/>
      <c r="C84" s="30"/>
      <c r="D84" s="31"/>
    </row>
    <row r="85" spans="1:4" s="75" customFormat="1" ht="27" customHeight="1" x14ac:dyDescent="0.4">
      <c r="A85" s="122"/>
      <c r="B85" s="29" t="s">
        <v>131</v>
      </c>
      <c r="C85" s="30"/>
      <c r="D85" s="31"/>
    </row>
    <row r="86" spans="1:4" s="75" customFormat="1" ht="27" customHeight="1" x14ac:dyDescent="0.4">
      <c r="A86" s="122"/>
      <c r="B86" s="29" t="s">
        <v>132</v>
      </c>
      <c r="C86" s="30"/>
      <c r="D86" s="31"/>
    </row>
    <row r="87" spans="1:4" s="75" customFormat="1" ht="27" customHeight="1" x14ac:dyDescent="0.4">
      <c r="B87" s="29" t="s">
        <v>133</v>
      </c>
      <c r="C87" s="32"/>
      <c r="D87" s="33"/>
    </row>
    <row r="88" spans="1:4" s="75" customFormat="1" ht="27" customHeight="1" x14ac:dyDescent="0.35">
      <c r="B88" s="29"/>
      <c r="C88" s="34"/>
      <c r="D88" s="35"/>
    </row>
    <row r="89" spans="1:4" s="75" customFormat="1" ht="27" customHeight="1" x14ac:dyDescent="0.35">
      <c r="A89" s="36"/>
      <c r="B89" s="36"/>
      <c r="C89" s="37"/>
      <c r="D89" s="37"/>
    </row>
  </sheetData>
  <pageMargins left="0.70866141732283472" right="0.70866141732283472" top="0.74803149606299213" bottom="0.74803149606299213" header="0.31496062992125984" footer="0.31496062992125984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2024-08-30T21:37:27Z</cp:lastPrinted>
  <dcterms:created xsi:type="dcterms:W3CDTF">2021-08-26T15:57:19Z</dcterms:created>
  <dcterms:modified xsi:type="dcterms:W3CDTF">2024-09-02T16:28:42Z</dcterms:modified>
</cp:coreProperties>
</file>