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ACKUP\2022\BALANCES 2022\BALANCES 2022\BALANCE MARZO 2022\Ultimos archivos reporte marzo 2022\"/>
    </mc:Choice>
  </mc:AlternateContent>
  <bookViews>
    <workbookView xWindow="0" yWindow="0" windowWidth="28800" windowHeight="12330" activeTab="1"/>
  </bookViews>
  <sheets>
    <sheet name="SITUACION FINANCIERA" sheetId="1" r:id="rId1"/>
    <sheet name="RESULTADOS" sheetId="2" r:id="rId2"/>
  </sheets>
  <externalReferences>
    <externalReference r:id="rId3"/>
  </externalReferences>
  <definedNames>
    <definedName name="_xlnm.Print_Area" localSheetId="1">RESULTADOS!$A$1:$F$86</definedName>
    <definedName name="_xlnm.Print_Area" localSheetId="0">'SITUACION FINANCIERA'!$A$1:$K$93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2" l="1"/>
  <c r="D66" i="2"/>
  <c r="D64" i="2"/>
  <c r="D63" i="2"/>
  <c r="F62" i="2"/>
  <c r="F69" i="2" s="1"/>
  <c r="D62" i="2"/>
  <c r="D69" i="2" s="1"/>
  <c r="D58" i="2"/>
  <c r="D57" i="2"/>
  <c r="D55" i="2" s="1"/>
  <c r="F55" i="2"/>
  <c r="D53" i="2"/>
  <c r="D52" i="2"/>
  <c r="D50" i="2" s="1"/>
  <c r="D51" i="2"/>
  <c r="F50" i="2"/>
  <c r="D48" i="2"/>
  <c r="D47" i="2"/>
  <c r="D46" i="2"/>
  <c r="D45" i="2"/>
  <c r="D44" i="2"/>
  <c r="D43" i="2"/>
  <c r="D42" i="2"/>
  <c r="F40" i="2"/>
  <c r="D40" i="2"/>
  <c r="D38" i="2"/>
  <c r="D37" i="2"/>
  <c r="D36" i="2"/>
  <c r="D35" i="2"/>
  <c r="D34" i="2"/>
  <c r="D33" i="2"/>
  <c r="D32" i="2"/>
  <c r="D31" i="2"/>
  <c r="D29" i="2" s="1"/>
  <c r="F29" i="2"/>
  <c r="F27" i="2"/>
  <c r="D24" i="2"/>
  <c r="D23" i="2"/>
  <c r="F21" i="2"/>
  <c r="D21" i="2"/>
  <c r="F17" i="2"/>
  <c r="D17" i="2"/>
  <c r="D15" i="2"/>
  <c r="D13" i="2" s="1"/>
  <c r="D11" i="2" s="1"/>
  <c r="F13" i="2"/>
  <c r="F11" i="2" s="1"/>
  <c r="F60" i="2" s="1"/>
  <c r="F72" i="2" s="1"/>
  <c r="F75" i="2" s="1"/>
  <c r="K62" i="1" s="1"/>
  <c r="K58" i="1" s="1"/>
  <c r="K64" i="1" s="1"/>
  <c r="I80" i="1"/>
  <c r="C80" i="1"/>
  <c r="C79" i="1"/>
  <c r="I78" i="1"/>
  <c r="I77" i="1" s="1"/>
  <c r="K77" i="1"/>
  <c r="E77" i="1"/>
  <c r="C77" i="1"/>
  <c r="C71" i="1"/>
  <c r="C68" i="1" s="1"/>
  <c r="C70" i="1"/>
  <c r="E68" i="1"/>
  <c r="C66" i="1"/>
  <c r="C65" i="1"/>
  <c r="C64" i="1"/>
  <c r="C63" i="1"/>
  <c r="C62" i="1"/>
  <c r="I61" i="1"/>
  <c r="C61" i="1"/>
  <c r="I60" i="1"/>
  <c r="C60" i="1"/>
  <c r="C59" i="1"/>
  <c r="C58" i="1"/>
  <c r="C57" i="1"/>
  <c r="C56" i="1"/>
  <c r="C55" i="1"/>
  <c r="C54" i="1"/>
  <c r="C53" i="1"/>
  <c r="C52" i="1"/>
  <c r="C51" i="1"/>
  <c r="C50" i="1"/>
  <c r="C45" i="1" s="1"/>
  <c r="C49" i="1"/>
  <c r="C48" i="1"/>
  <c r="E45" i="1"/>
  <c r="C43" i="1"/>
  <c r="C40" i="1" s="1"/>
  <c r="I42" i="1"/>
  <c r="I40" i="1" s="1"/>
  <c r="I38" i="1" s="1"/>
  <c r="C42" i="1"/>
  <c r="K40" i="1"/>
  <c r="E40" i="1"/>
  <c r="E38" i="1" s="1"/>
  <c r="K38" i="1"/>
  <c r="I35" i="1"/>
  <c r="C35" i="1"/>
  <c r="I34" i="1"/>
  <c r="I32" i="1" s="1"/>
  <c r="C34" i="1"/>
  <c r="C33" i="1"/>
  <c r="K32" i="1"/>
  <c r="C32" i="1"/>
  <c r="C31" i="1"/>
  <c r="I30" i="1"/>
  <c r="I28" i="1" s="1"/>
  <c r="C30" i="1"/>
  <c r="C29" i="1"/>
  <c r="K28" i="1"/>
  <c r="C28" i="1"/>
  <c r="C24" i="1" s="1"/>
  <c r="C27" i="1"/>
  <c r="I26" i="1"/>
  <c r="I25" i="1"/>
  <c r="I23" i="1" s="1"/>
  <c r="E24" i="1"/>
  <c r="E12" i="1" s="1"/>
  <c r="K23" i="1"/>
  <c r="C22" i="1"/>
  <c r="C21" i="1"/>
  <c r="I20" i="1"/>
  <c r="C20" i="1"/>
  <c r="C18" i="1" s="1"/>
  <c r="C12" i="1" s="1"/>
  <c r="I19" i="1"/>
  <c r="I18" i="1"/>
  <c r="E18" i="1"/>
  <c r="I17" i="1"/>
  <c r="I16" i="1"/>
  <c r="C16" i="1"/>
  <c r="K14" i="1"/>
  <c r="I14" i="1"/>
  <c r="I12" i="1" s="1"/>
  <c r="I45" i="1" s="1"/>
  <c r="E14" i="1"/>
  <c r="C14" i="1"/>
  <c r="K12" i="1"/>
  <c r="K45" i="1" s="1"/>
  <c r="D27" i="2" l="1"/>
  <c r="D60" i="2" s="1"/>
  <c r="D72" i="2" s="1"/>
  <c r="D75" i="2" s="1"/>
  <c r="I62" i="1" s="1"/>
  <c r="I58" i="1" s="1"/>
  <c r="I64" i="1" s="1"/>
  <c r="I74" i="1" s="1"/>
  <c r="K74" i="1"/>
  <c r="E74" i="1"/>
  <c r="C38" i="1"/>
  <c r="C74" i="1" s="1"/>
</calcChain>
</file>

<file path=xl/sharedStrings.xml><?xml version="1.0" encoding="utf-8"?>
<sst xmlns="http://schemas.openxmlformats.org/spreadsheetml/2006/main" count="158" uniqueCount="136">
  <si>
    <t>UNIDAD ADMINISTRATIVA ESPECIAL CUERPO OFICIAL DE BOMBEROS</t>
  </si>
  <si>
    <t>ESTADO DE LA SITUACION FINANCIERA</t>
  </si>
  <si>
    <t>A 31 DE MARZO DE 2022</t>
  </si>
  <si>
    <t>(Cifras en Pesos)</t>
  </si>
  <si>
    <t>31/03/2022</t>
  </si>
  <si>
    <t>31/03/2021</t>
  </si>
  <si>
    <t>ACTIVO</t>
  </si>
  <si>
    <t>PASIVO</t>
  </si>
  <si>
    <t>CORRIENTE</t>
  </si>
  <si>
    <t>EFECTIVO Y EQUIVALENTES AL EFECTIVO</t>
  </si>
  <si>
    <t>CUENTAS POR PAGAR</t>
  </si>
  <si>
    <t>CAJA</t>
  </si>
  <si>
    <t>ADQUISICIÓN DE BIENES Y SERVICIOS NACIONALES</t>
  </si>
  <si>
    <t>DESCUENTOS DE NÓMINA</t>
  </si>
  <si>
    <t>CUENTAS POR COBRAR</t>
  </si>
  <si>
    <t>RETENCIÓN EN LA FUENTE E IMPUESTO DE TIMBRE</t>
  </si>
  <si>
    <t>CRÉDITOS JUDICIALES</t>
  </si>
  <si>
    <t>OTRAS CUENTAS POR COBRAR</t>
  </si>
  <si>
    <t>OTRAS CUENTAS POR PAGAR</t>
  </si>
  <si>
    <t>CUENTAS POR COBRAR DE DIFÍCIL RECAUDO</t>
  </si>
  <si>
    <t>DETERIORO ACUMULADO DE CUENTAS POR COBRAR (CR)</t>
  </si>
  <si>
    <t>BENEFICIOS A LOS EMPLEADOS</t>
  </si>
  <si>
    <t>OTROS ACTIVOS</t>
  </si>
  <si>
    <t>BENEFICIOS A LOS EMPLEADOS A CORTO PLAZO</t>
  </si>
  <si>
    <t>RESERVA FINANCIERA ACTUARIAL</t>
  </si>
  <si>
    <t>BENEFICIOS A LOS EMPLEADOS A LARGO PLAZO</t>
  </si>
  <si>
    <t>PLAN DE ACTIVOS PARA BENEFICIOS A LOS EMPLEADOS A LARGO PLAZO</t>
  </si>
  <si>
    <t>BIENES Y SERVICIOS PAGADOS POR ANTICIPADO</t>
  </si>
  <si>
    <t>PROVISIONES</t>
  </si>
  <si>
    <t>OBRAS Y MEJORAS EN PROPIEDAD AJENA</t>
  </si>
  <si>
    <t>AVANCES Y ANTICIPOS ENTREGADOS</t>
  </si>
  <si>
    <t>LITIGIOS Y DEMANDAS</t>
  </si>
  <si>
    <t>RECURSOS ENTREGADOS EN ADMINISTRACIÓN</t>
  </si>
  <si>
    <t>AMORTIZACIÓN ACUMULADA DE BIENES ENTREGADOS A TERCEROS (CR)</t>
  </si>
  <si>
    <t>OTROS PASIVOS</t>
  </si>
  <si>
    <t xml:space="preserve">DERECHOS EN FIDEICOMISO </t>
  </si>
  <si>
    <t>BIENES RECIBIDOS EN DACIÓN DE PAGO</t>
  </si>
  <si>
    <t>RECAUDOS A FAVOR DE TERCEROS</t>
  </si>
  <si>
    <t>PROVISIÓN BIENES RECIBIDOS EN DACIÓN DE PAGO (CR)</t>
  </si>
  <si>
    <t>INGRESOS RECIBIDOS POR ANTICIPADO</t>
  </si>
  <si>
    <t>NO CORRIENTE</t>
  </si>
  <si>
    <t>RENTAS POR COBRAR</t>
  </si>
  <si>
    <t>PROPIEDADES, PLANTA Y EQUIPO</t>
  </si>
  <si>
    <t>TOTAL PASIVO</t>
  </si>
  <si>
    <t>TERRENOS</t>
  </si>
  <si>
    <t>SEMOVIENTES</t>
  </si>
  <si>
    <t>CONSTRUCCIONES EN CURSO</t>
  </si>
  <si>
    <t>MAQUINARIA, PLANTA Y EQUIPO EN MONTAJE</t>
  </si>
  <si>
    <t>PROPIEDADES, PLANTA Y EQUIPO EN TRÁNSITO</t>
  </si>
  <si>
    <t>BIENES MUEBLES EN BODEGA</t>
  </si>
  <si>
    <t>PROPIEDADES, PLANTA Y EQUIPO EN MANTENIMIENTO</t>
  </si>
  <si>
    <t>PROPIEDADES, PLANTA Y EQUIPO NO EXPLOTADOS</t>
  </si>
  <si>
    <t>EDIFICACIONES</t>
  </si>
  <si>
    <t>PLANTAS, DUCTOS Y TÚNELES</t>
  </si>
  <si>
    <t>PATRIMONIO</t>
  </si>
  <si>
    <t>REDES, LÍNEAS Y CABLES</t>
  </si>
  <si>
    <t>MAQUINARIA Y EQUIPO</t>
  </si>
  <si>
    <t>HACIENDA PÚBLICA</t>
  </si>
  <si>
    <t>EQUIPO MÉDICO Y CIENTÍFICO</t>
  </si>
  <si>
    <t>MUEBLES, ENSERES Y EQUIPO DE OFICINA</t>
  </si>
  <si>
    <t>CAPITAL FISCAL</t>
  </si>
  <si>
    <t>EQUIPOS DE COMUNICACIÓN Y COMPUTACIÓN</t>
  </si>
  <si>
    <t>RESULTADOS DE EJERCICIOS ANTERIORES</t>
  </si>
  <si>
    <t>EQUIPOS DE TRANSPORTE, TRACCIÓN Y ELEVACIÓN</t>
  </si>
  <si>
    <t>RESULTADO DEL EJERCICIO</t>
  </si>
  <si>
    <t>EQUIPOS DE COMEDOR, COCINA, DESPENSA Y HOTELERÍA</t>
  </si>
  <si>
    <t>BIENES DE ARTE Y CULTURA</t>
  </si>
  <si>
    <t>TOTAL PATRIMONIO</t>
  </si>
  <si>
    <t>DEPRECIACIÓN ACUMULADA DE PROPIEDADES, PLANTA Y EQUIPO (CR</t>
  </si>
  <si>
    <t>DETERIORO ACUMULADO DE PROPIEDADES, PLANTA Y EQUIPO (CR</t>
  </si>
  <si>
    <t>ACTIVOS INTANGIBLES</t>
  </si>
  <si>
    <t>AMORTIZACIÓN ACUMULADA DE ACTIVOS INTANGIBLES (CR)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</si>
  <si>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</si>
  <si>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</si>
  <si>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</si>
  <si>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</si>
  <si>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</si>
  <si>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</si>
  <si>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</si>
  <si>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</si>
  <si>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</si>
  <si>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</si>
  <si>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DIEGO ANDRÉS MORENO BEDOYA</t>
  </si>
  <si>
    <t>FRANCISCO LUIS VALENCIA CARVAJAL</t>
  </si>
  <si>
    <t xml:space="preserve">Director </t>
  </si>
  <si>
    <t>Profesional Esp. con funciones de Contador de la UAECOB</t>
  </si>
  <si>
    <t>T.P. 82010 T</t>
  </si>
  <si>
    <t>ESTADO DE RESULTADOS</t>
  </si>
  <si>
    <t>DEL 01 DE ENERO AL 31  DE MARZO DE 2022</t>
  </si>
  <si>
    <t>(Cifras Pesos)</t>
  </si>
  <si>
    <t>INGRESOS OPERACIONALES</t>
  </si>
  <si>
    <t>INGRESOS FISCALES</t>
  </si>
  <si>
    <t>NO TRIBUTARIOS</t>
  </si>
  <si>
    <t>TRANSFERENCIAS</t>
  </si>
  <si>
    <t xml:space="preserve">OTRAS TRANSFERENCIAS </t>
  </si>
  <si>
    <t>OPERACIONES INTERINSTITUCIONALES</t>
  </si>
  <si>
    <t>FONDOS RECIBIDOS</t>
  </si>
  <si>
    <t>OPERACIONES DE ENLACE</t>
  </si>
  <si>
    <t>OPERACIONES SIN FLUJO DE EFECTIVO</t>
  </si>
  <si>
    <t>GASTOS OPERACIONALES</t>
  </si>
  <si>
    <t>DE ADMINISTRACIÓN Y OPERACIÓN</t>
  </si>
  <si>
    <t>SUELDOS Y SALARIOS</t>
  </si>
  <si>
    <t>CONTRIBUCIONES IMPUTADAS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</si>
  <si>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</si>
  <si>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</si>
  <si>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</si>
  <si>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</si>
  <si>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</si>
  <si>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</si>
  <si>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DETERIORO, DEPRECIACIONES, AMORTIZACIONES Y PROVISIONES</t>
  </si>
  <si>
    <t>DETERIORO DE INVERSIONES</t>
  </si>
  <si>
    <t>DETERIORO DE CUENTAS POR COBRAR</t>
  </si>
  <si>
    <t>DETERIORO DE PROPIEDADES, PLANTA Y EQUIPO</t>
  </si>
  <si>
    <t>DETERIORO DE INTANGIBLES</t>
  </si>
  <si>
    <t>DEPRECIACIÓN DE PROPIEDADES, PLANTA Y EQUIPO</t>
  </si>
  <si>
    <t>AMORTIZACIÓN DE ACTIVOS INTANGIBLES</t>
  </si>
  <si>
    <t>PROVISIÓN LITIGIOS Y DEMANDAS</t>
  </si>
  <si>
    <t>FONDOS ENTREGADOS</t>
  </si>
  <si>
    <t xml:space="preserve">OPERACIONES DE ENLACE </t>
  </si>
  <si>
    <t>OTROS GASTOS</t>
  </si>
  <si>
    <t>COMISIONES</t>
  </si>
  <si>
    <t>GASTOS DIVERSOS</t>
  </si>
  <si>
    <t>EXCEDENTE (DEFICIT) OPERACIONAL</t>
  </si>
  <si>
    <t>INGRESOS NO OPERACIONALES</t>
  </si>
  <si>
    <t>4808</t>
  </si>
  <si>
    <t>INGRESOS DIVERSOS</t>
  </si>
  <si>
    <t>REVERSION DE PERDIDAS POR DETERIORO DE VALOR</t>
  </si>
  <si>
    <t>EXCEDENTE O DÉFICIT NO OPERACIONAL</t>
  </si>
  <si>
    <t>EXCEDENTE O DÉFICIT DE ACTIVIDADES ORDINARIAS</t>
  </si>
  <si>
    <t>EXCEDENTE(DEFICIT) DEL EJERCICIO</t>
  </si>
  <si>
    <t>Director</t>
  </si>
  <si>
    <t>Original firmado  *</t>
  </si>
  <si>
    <t xml:space="preserve">Nota (*) : Para dar cumplimiento alas directrices incluidas en la Resolución 1519 de 2020 del Ministerio de Telecomunicaciones, sobre accesibilidad de la información, el presente documento no ha sido </t>
  </si>
  <si>
    <t>digitalizado con la firma autógrafa y/o digital original.</t>
  </si>
  <si>
    <t>Nota (*) : Para dar cumplimiento alas directrices incluidas en la Resolución 1519 de 2020 del Ministerio de Telecomunicaciones</t>
  </si>
  <si>
    <t>sobre accesibilidad de la información, el presente documento no ha sido digitalizado con la firma autógrafa y/o digital original.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</si>
</sst>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[$€-1]_-;\-* #,##0.00\ [$€-1]_-;_-* &quot;-&quot;??\ [$€-1]_-"/>
    <numFmt numFmtId="165" formatCode="[$-C0A]d\-mmm\-yyyy;@"/>
    <numFmt numFmtId="166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20"/>
      <color indexed="10"/>
      <name val="Arial"/>
      <family val="2"/>
    </font>
    <font>
      <b/>
      <sz val="20"/>
      <color indexed="10"/>
      <name val="Arial"/>
      <family val="2"/>
    </font>
    <font>
      <sz val="10"/>
      <color indexed="10"/>
      <name val="Arial"/>
      <family val="2"/>
    </font>
    <font>
      <b/>
      <sz val="18"/>
      <color indexed="10"/>
      <name val="Arial"/>
      <family val="2"/>
    </font>
    <font>
      <sz val="16"/>
      <color indexed="10"/>
      <name val="Arial"/>
      <family val="2"/>
    </font>
    <font>
      <b/>
      <sz val="11"/>
      <name val="Arial"/>
      <family val="2"/>
    </font>
    <font>
      <sz val="18"/>
      <color indexed="10"/>
      <name val="Arial"/>
      <family val="2"/>
    </font>
    <font>
      <b/>
      <sz val="16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6"/>
      <color indexed="39"/>
      <name val="Arial"/>
      <family val="2"/>
    </font>
    <font>
      <sz val="14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5">
    <xf numFmtId="0" fontId="0" fillId="0" borderId="0" xfId="0"/>
    <xf numFmtId="0" fontId="2" fillId="2" borderId="1" xfId="1" applyFont="1" applyFill="1" applyBorder="1" applyAlignment="1">
      <alignment horizontal="centerContinuous"/>
    </xf>
    <xf numFmtId="0" fontId="1" fillId="2" borderId="2" xfId="1" applyFont="1" applyFill="1" applyBorder="1" applyAlignment="1">
      <alignment horizontal="centerContinuous"/>
    </xf>
    <xf numFmtId="0" fontId="1" fillId="2" borderId="2" xfId="1" applyFont="1" applyFill="1" applyBorder="1" applyAlignment="1" applyProtection="1">
      <alignment horizontal="centerContinuous"/>
    </xf>
    <xf numFmtId="0" fontId="1" fillId="2" borderId="3" xfId="1" applyFont="1" applyFill="1" applyBorder="1" applyAlignment="1">
      <alignment horizontal="centerContinuous"/>
    </xf>
    <xf numFmtId="0" fontId="1" fillId="3" borderId="0" xfId="1" applyFont="1" applyFill="1" applyBorder="1"/>
    <xf numFmtId="0" fontId="3" fillId="2" borderId="4" xfId="1" applyFont="1" applyFill="1" applyBorder="1" applyAlignment="1">
      <alignment horizontal="centerContinuous"/>
    </xf>
    <xf numFmtId="0" fontId="3" fillId="2" borderId="0" xfId="1" applyFont="1" applyFill="1" applyBorder="1" applyAlignment="1">
      <alignment horizontal="centerContinuous"/>
    </xf>
    <xf numFmtId="0" fontId="3" fillId="2" borderId="0" xfId="1" applyFont="1" applyFill="1" applyBorder="1" applyAlignment="1" applyProtection="1">
      <alignment horizontal="centerContinuous"/>
    </xf>
    <xf numFmtId="0" fontId="3" fillId="2" borderId="5" xfId="1" applyFont="1" applyFill="1" applyBorder="1" applyAlignment="1">
      <alignment horizontal="centerContinuous"/>
    </xf>
    <xf numFmtId="0" fontId="4" fillId="3" borderId="0" xfId="1" applyFont="1" applyFill="1" applyBorder="1"/>
    <xf numFmtId="0" fontId="3" fillId="2" borderId="4" xfId="1" applyFont="1" applyFill="1" applyBorder="1" applyAlignment="1" applyProtection="1">
      <alignment horizontal="centerContinuous"/>
      <protection locked="0"/>
    </xf>
    <xf numFmtId="164" fontId="3" fillId="2" borderId="0" xfId="1" applyNumberFormat="1" applyFont="1" applyFill="1" applyBorder="1" applyAlignment="1">
      <alignment horizontal="centerContinuous"/>
    </xf>
    <xf numFmtId="0" fontId="5" fillId="2" borderId="4" xfId="1" applyFont="1" applyFill="1" applyBorder="1" applyAlignment="1">
      <alignment horizontal="centerContinuous"/>
    </xf>
    <xf numFmtId="0" fontId="5" fillId="2" borderId="0" xfId="1" applyFont="1" applyFill="1" applyBorder="1" applyAlignment="1">
      <alignment horizontal="centerContinuous"/>
    </xf>
    <xf numFmtId="0" fontId="5" fillId="2" borderId="0" xfId="1" applyFont="1" applyFill="1" applyBorder="1" applyAlignment="1" applyProtection="1">
      <alignment horizontal="centerContinuous"/>
    </xf>
    <xf numFmtId="0" fontId="5" fillId="2" borderId="5" xfId="1" applyFont="1" applyFill="1" applyBorder="1" applyAlignment="1">
      <alignment horizontal="centerContinuous"/>
    </xf>
    <xf numFmtId="0" fontId="6" fillId="3" borderId="0" xfId="1" applyFont="1" applyFill="1" applyBorder="1"/>
    <xf numFmtId="0" fontId="2" fillId="2" borderId="6" xfId="1" applyFont="1" applyFill="1" applyBorder="1" applyAlignment="1">
      <alignment horizontal="centerContinuous"/>
    </xf>
    <xf numFmtId="0" fontId="1" fillId="2" borderId="7" xfId="1" applyFont="1" applyFill="1" applyBorder="1" applyAlignment="1">
      <alignment horizontal="centerContinuous"/>
    </xf>
    <xf numFmtId="0" fontId="1" fillId="2" borderId="7" xfId="1" applyFont="1" applyFill="1" applyBorder="1" applyAlignment="1" applyProtection="1">
      <alignment horizontal="centerContinuous"/>
    </xf>
    <xf numFmtId="0" fontId="7" fillId="2" borderId="7" xfId="1" applyFont="1" applyFill="1" applyBorder="1" applyAlignment="1">
      <alignment horizontal="centerContinuous"/>
    </xf>
    <xf numFmtId="0" fontId="1" fillId="2" borderId="8" xfId="1" applyFont="1" applyFill="1" applyBorder="1" applyAlignment="1">
      <alignment horizontal="centerContinuous"/>
    </xf>
    <xf numFmtId="0" fontId="8" fillId="4" borderId="0" xfId="1" applyFont="1" applyFill="1" applyAlignment="1">
      <alignment horizontal="left"/>
    </xf>
    <xf numFmtId="0" fontId="1" fillId="4" borderId="0" xfId="1" applyFont="1" applyFill="1"/>
    <xf numFmtId="0" fontId="9" fillId="4" borderId="0" xfId="1" applyFont="1" applyFill="1" applyBorder="1" applyAlignment="1" applyProtection="1">
      <alignment horizontal="center"/>
    </xf>
    <xf numFmtId="0" fontId="1" fillId="4" borderId="0" xfId="1" applyFont="1" applyFill="1" applyBorder="1"/>
    <xf numFmtId="0" fontId="9" fillId="4" borderId="0" xfId="1" applyFont="1" applyFill="1" applyBorder="1" applyAlignment="1">
      <alignment horizontal="center"/>
    </xf>
    <xf numFmtId="49" fontId="10" fillId="4" borderId="0" xfId="1" applyNumberFormat="1" applyFont="1" applyFill="1" applyBorder="1" applyAlignment="1" applyProtection="1">
      <alignment horizontal="center"/>
      <protection locked="0"/>
    </xf>
    <xf numFmtId="165" fontId="10" fillId="4" borderId="0" xfId="1" applyNumberFormat="1" applyFont="1" applyFill="1" applyBorder="1" applyAlignment="1" applyProtection="1">
      <alignment horizontal="center"/>
      <protection locked="0"/>
    </xf>
    <xf numFmtId="0" fontId="5" fillId="4" borderId="0" xfId="1" applyFont="1" applyFill="1" applyAlignment="1">
      <alignment horizontal="left"/>
    </xf>
    <xf numFmtId="0" fontId="6" fillId="4" borderId="0" xfId="1" applyFont="1" applyFill="1"/>
    <xf numFmtId="165" fontId="10" fillId="4" borderId="0" xfId="1" applyNumberFormat="1" applyFont="1" applyFill="1" applyBorder="1" applyAlignment="1" applyProtection="1">
      <alignment horizontal="center"/>
    </xf>
    <xf numFmtId="0" fontId="6" fillId="4" borderId="0" xfId="1" applyFont="1" applyFill="1" applyBorder="1"/>
    <xf numFmtId="1" fontId="10" fillId="4" borderId="0" xfId="1" applyNumberFormat="1" applyFont="1" applyFill="1" applyBorder="1" applyAlignment="1">
      <alignment horizontal="left"/>
    </xf>
    <xf numFmtId="0" fontId="10" fillId="4" borderId="0" xfId="1" applyFont="1" applyFill="1" applyBorder="1" applyAlignment="1">
      <alignment horizontal="left"/>
    </xf>
    <xf numFmtId="3" fontId="6" fillId="4" borderId="0" xfId="1" applyNumberFormat="1" applyFont="1" applyFill="1" applyBorder="1" applyAlignment="1" applyProtection="1">
      <alignment horizontal="right"/>
    </xf>
    <xf numFmtId="3" fontId="6" fillId="4" borderId="0" xfId="1" applyNumberFormat="1" applyFont="1" applyFill="1" applyBorder="1" applyAlignment="1">
      <alignment horizontal="right"/>
    </xf>
    <xf numFmtId="0" fontId="6" fillId="5" borderId="0" xfId="1" applyFont="1" applyFill="1" applyBorder="1" applyAlignment="1">
      <alignment horizontal="right"/>
    </xf>
    <xf numFmtId="1" fontId="6" fillId="4" borderId="0" xfId="1" applyNumberFormat="1" applyFont="1" applyFill="1" applyBorder="1" applyAlignment="1">
      <alignment horizontal="left"/>
    </xf>
    <xf numFmtId="3" fontId="10" fillId="4" borderId="9" xfId="1" applyNumberFormat="1" applyFont="1" applyFill="1" applyBorder="1" applyProtection="1"/>
    <xf numFmtId="3" fontId="10" fillId="4" borderId="0" xfId="1" applyNumberFormat="1" applyFont="1" applyFill="1" applyBorder="1" applyProtection="1"/>
    <xf numFmtId="3" fontId="10" fillId="4" borderId="9" xfId="1" applyNumberFormat="1" applyFont="1" applyFill="1" applyBorder="1"/>
    <xf numFmtId="0" fontId="10" fillId="5" borderId="0" xfId="1" applyFont="1" applyFill="1" applyBorder="1" applyAlignment="1">
      <alignment horizontal="right"/>
    </xf>
    <xf numFmtId="1" fontId="11" fillId="4" borderId="0" xfId="1" applyNumberFormat="1" applyFont="1" applyFill="1" applyBorder="1" applyAlignment="1">
      <alignment horizontal="left"/>
    </xf>
    <xf numFmtId="0" fontId="12" fillId="4" borderId="0" xfId="1" applyFont="1" applyFill="1" applyBorder="1" applyAlignment="1">
      <alignment horizontal="left"/>
    </xf>
    <xf numFmtId="3" fontId="1" fillId="4" borderId="0" xfId="1" applyNumberFormat="1" applyFont="1" applyFill="1" applyBorder="1" applyAlignment="1" applyProtection="1">
      <alignment horizontal="right"/>
    </xf>
    <xf numFmtId="3" fontId="1" fillId="4" borderId="0" xfId="1" applyNumberFormat="1" applyFont="1" applyFill="1" applyBorder="1" applyAlignment="1">
      <alignment horizontal="right"/>
    </xf>
    <xf numFmtId="0" fontId="1" fillId="5" borderId="0" xfId="1" applyFont="1" applyFill="1" applyBorder="1" applyAlignment="1">
      <alignment horizontal="right"/>
    </xf>
    <xf numFmtId="0" fontId="9" fillId="4" borderId="0" xfId="1" applyFont="1" applyFill="1" applyBorder="1" applyAlignment="1">
      <alignment horizontal="left"/>
    </xf>
    <xf numFmtId="3" fontId="9" fillId="4" borderId="9" xfId="1" applyNumberFormat="1" applyFont="1" applyFill="1" applyBorder="1" applyProtection="1"/>
    <xf numFmtId="3" fontId="9" fillId="4" borderId="0" xfId="1" applyNumberFormat="1" applyFont="1" applyFill="1" applyBorder="1" applyProtection="1"/>
    <xf numFmtId="3" fontId="9" fillId="4" borderId="9" xfId="1" applyNumberFormat="1" applyFont="1" applyFill="1" applyBorder="1"/>
    <xf numFmtId="49" fontId="9" fillId="6" borderId="0" xfId="2" applyNumberFormat="1" applyFont="1" applyFill="1" applyAlignment="1" applyProtection="1">
      <alignment horizontal="center"/>
      <protection locked="0"/>
    </xf>
    <xf numFmtId="0" fontId="13" fillId="3" borderId="0" xfId="1" applyFont="1" applyFill="1" applyBorder="1"/>
    <xf numFmtId="0" fontId="1" fillId="3" borderId="0" xfId="1" applyFont="1" applyFill="1" applyBorder="1" applyProtection="1">
      <protection locked="0"/>
    </xf>
    <xf numFmtId="0" fontId="11" fillId="3" borderId="0" xfId="1" applyFont="1" applyFill="1" applyBorder="1"/>
    <xf numFmtId="0" fontId="11" fillId="4" borderId="0" xfId="1" applyFont="1" applyFill="1" applyBorder="1" applyAlignment="1">
      <alignment horizontal="left"/>
    </xf>
    <xf numFmtId="3" fontId="11" fillId="4" borderId="0" xfId="1" applyNumberFormat="1" applyFont="1" applyFill="1" applyBorder="1" applyProtection="1"/>
    <xf numFmtId="3" fontId="11" fillId="4" borderId="0" xfId="1" applyNumberFormat="1" applyFont="1" applyFill="1" applyBorder="1"/>
    <xf numFmtId="0" fontId="11" fillId="4" borderId="0" xfId="1" applyFont="1" applyFill="1" applyBorder="1" applyAlignment="1" applyProtection="1">
      <alignment horizontal="left"/>
      <protection locked="0"/>
    </xf>
    <xf numFmtId="0" fontId="7" fillId="3" borderId="0" xfId="1" applyFont="1" applyFill="1" applyBorder="1"/>
    <xf numFmtId="0" fontId="14" fillId="3" borderId="0" xfId="1" applyFont="1" applyFill="1" applyBorder="1"/>
    <xf numFmtId="0" fontId="7" fillId="3" borderId="0" xfId="1" applyFont="1" applyFill="1" applyBorder="1" applyProtection="1">
      <protection locked="0"/>
    </xf>
    <xf numFmtId="3" fontId="11" fillId="4" borderId="0" xfId="1" applyNumberFormat="1" applyFont="1" applyFill="1" applyBorder="1" applyProtection="1">
      <protection locked="0"/>
    </xf>
    <xf numFmtId="3" fontId="1" fillId="4" borderId="0" xfId="1" applyNumberFormat="1" applyFont="1" applyFill="1" applyBorder="1"/>
    <xf numFmtId="0" fontId="1" fillId="4" borderId="0" xfId="1" applyFont="1" applyFill="1" applyProtection="1">
      <protection locked="0"/>
    </xf>
    <xf numFmtId="3" fontId="1" fillId="4" borderId="0" xfId="1" applyNumberFormat="1" applyFont="1" applyFill="1"/>
    <xf numFmtId="0" fontId="1" fillId="3" borderId="0" xfId="1" applyFont="1" applyFill="1" applyBorder="1" applyProtection="1"/>
    <xf numFmtId="0" fontId="10" fillId="4" borderId="0" xfId="1" applyFont="1" applyFill="1" applyBorder="1" applyAlignment="1" applyProtection="1">
      <alignment horizontal="left"/>
      <protection locked="0"/>
    </xf>
    <xf numFmtId="3" fontId="1" fillId="4" borderId="0" xfId="1" applyNumberFormat="1" applyFont="1" applyFill="1" applyProtection="1"/>
    <xf numFmtId="0" fontId="10" fillId="4" borderId="0" xfId="1" applyFont="1" applyFill="1" applyBorder="1"/>
    <xf numFmtId="3" fontId="10" fillId="4" borderId="10" xfId="1" applyNumberFormat="1" applyFont="1" applyFill="1" applyBorder="1"/>
    <xf numFmtId="3" fontId="10" fillId="4" borderId="0" xfId="1" applyNumberFormat="1" applyFont="1" applyFill="1" applyBorder="1"/>
    <xf numFmtId="0" fontId="14" fillId="4" borderId="0" xfId="1" applyFont="1" applyFill="1" applyBorder="1" applyAlignment="1">
      <alignment horizontal="left"/>
    </xf>
    <xf numFmtId="0" fontId="14" fillId="4" borderId="0" xfId="1" applyFont="1" applyFill="1" applyBorder="1" applyAlignment="1" applyProtection="1">
      <alignment horizontal="left"/>
      <protection locked="0"/>
    </xf>
    <xf numFmtId="0" fontId="11" fillId="3" borderId="0" xfId="1" applyFont="1" applyFill="1" applyBorder="1" applyProtection="1">
      <protection locked="0"/>
    </xf>
    <xf numFmtId="0" fontId="14" fillId="3" borderId="0" xfId="1" applyFont="1" applyFill="1" applyBorder="1" applyProtection="1">
      <protection locked="0"/>
    </xf>
    <xf numFmtId="3" fontId="11" fillId="4" borderId="0" xfId="1" applyNumberFormat="1" applyFont="1" applyFill="1" applyBorder="1" applyAlignment="1">
      <alignment horizontal="left"/>
    </xf>
    <xf numFmtId="0" fontId="1" fillId="3" borderId="0" xfId="1" applyFont="1" applyFill="1" applyAlignment="1">
      <alignment horizontal="left"/>
    </xf>
    <xf numFmtId="0" fontId="1" fillId="3" borderId="0" xfId="1" applyFont="1" applyFill="1"/>
    <xf numFmtId="3" fontId="10" fillId="4" borderId="10" xfId="1" applyNumberFormat="1" applyFont="1" applyFill="1" applyBorder="1" applyProtection="1"/>
    <xf numFmtId="0" fontId="13" fillId="4" borderId="0" xfId="1" applyFont="1" applyFill="1" applyBorder="1" applyAlignment="1">
      <alignment horizontal="left"/>
    </xf>
    <xf numFmtId="3" fontId="13" fillId="4" borderId="0" xfId="1" applyNumberFormat="1" applyFont="1" applyFill="1" applyBorder="1" applyProtection="1"/>
    <xf numFmtId="3" fontId="13" fillId="4" borderId="0" xfId="1" applyNumberFormat="1" applyFont="1" applyFill="1" applyBorder="1"/>
    <xf numFmtId="0" fontId="13" fillId="4" borderId="0" xfId="1" applyFont="1" applyFill="1" applyBorder="1" applyAlignment="1" applyProtection="1">
      <alignment horizontal="left"/>
      <protection locked="0"/>
    </xf>
    <xf numFmtId="0" fontId="10" fillId="4" borderId="0" xfId="1" applyFont="1" applyFill="1" applyBorder="1" applyAlignment="1">
      <alignment horizontal="center"/>
    </xf>
    <xf numFmtId="3" fontId="10" fillId="4" borderId="0" xfId="1" applyNumberFormat="1" applyFont="1" applyFill="1" applyAlignment="1">
      <alignment horizontal="center"/>
    </xf>
    <xf numFmtId="3" fontId="10" fillId="4" borderId="0" xfId="1" applyNumberFormat="1" applyFont="1" applyFill="1" applyBorder="1" applyAlignment="1">
      <alignment horizontal="center"/>
    </xf>
    <xf numFmtId="0" fontId="13" fillId="4" borderId="0" xfId="1" applyFont="1" applyFill="1" applyBorder="1" applyAlignment="1">
      <alignment horizontal="center"/>
    </xf>
    <xf numFmtId="3" fontId="13" fillId="4" borderId="0" xfId="1" applyNumberFormat="1" applyFont="1" applyFill="1" applyAlignment="1">
      <alignment horizontal="center"/>
    </xf>
    <xf numFmtId="3" fontId="13" fillId="4" borderId="0" xfId="1" applyNumberFormat="1" applyFont="1" applyFill="1" applyBorder="1" applyAlignment="1">
      <alignment horizontal="center"/>
    </xf>
    <xf numFmtId="3" fontId="10" fillId="6" borderId="0" xfId="1" applyNumberFormat="1" applyFont="1" applyFill="1" applyBorder="1" applyAlignment="1" applyProtection="1">
      <alignment horizontal="right"/>
      <protection locked="0"/>
    </xf>
    <xf numFmtId="0" fontId="4" fillId="6" borderId="0" xfId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Continuous"/>
    </xf>
    <xf numFmtId="0" fontId="2" fillId="2" borderId="2" xfId="1" applyFont="1" applyFill="1" applyBorder="1" applyAlignment="1" applyProtection="1">
      <alignment horizontal="centerContinuous"/>
    </xf>
    <xf numFmtId="0" fontId="2" fillId="2" borderId="3" xfId="1" applyFont="1" applyFill="1" applyBorder="1" applyAlignment="1" applyProtection="1">
      <alignment horizontal="centerContinuous"/>
    </xf>
    <xf numFmtId="0" fontId="13" fillId="0" borderId="0" xfId="1" applyFont="1" applyFill="1" applyBorder="1"/>
    <xf numFmtId="0" fontId="3" fillId="2" borderId="4" xfId="1" applyFont="1" applyFill="1" applyBorder="1" applyAlignment="1" applyProtection="1">
      <alignment horizontal="centerContinuous"/>
    </xf>
    <xf numFmtId="0" fontId="3" fillId="2" borderId="5" xfId="1" applyFont="1" applyFill="1" applyBorder="1" applyAlignment="1" applyProtection="1">
      <alignment horizontal="centerContinuous"/>
    </xf>
    <xf numFmtId="0" fontId="4" fillId="0" borderId="0" xfId="1" applyFont="1" applyFill="1" applyBorder="1"/>
    <xf numFmtId="0" fontId="5" fillId="2" borderId="4" xfId="1" applyFont="1" applyFill="1" applyBorder="1" applyAlignment="1" applyProtection="1">
      <alignment horizontal="centerContinuous"/>
    </xf>
    <xf numFmtId="0" fontId="5" fillId="2" borderId="5" xfId="1" applyFont="1" applyFill="1" applyBorder="1" applyAlignment="1" applyProtection="1">
      <alignment horizontal="centerContinuous"/>
    </xf>
    <xf numFmtId="0" fontId="6" fillId="0" borderId="0" xfId="1" applyFont="1" applyFill="1" applyBorder="1"/>
    <xf numFmtId="0" fontId="2" fillId="2" borderId="6" xfId="1" applyFont="1" applyFill="1" applyBorder="1" applyAlignment="1" applyProtection="1">
      <alignment horizontal="centerContinuous"/>
    </xf>
    <xf numFmtId="0" fontId="2" fillId="2" borderId="7" xfId="1" applyFont="1" applyFill="1" applyBorder="1" applyAlignment="1" applyProtection="1">
      <alignment horizontal="centerContinuous"/>
    </xf>
    <xf numFmtId="0" fontId="2" fillId="2" borderId="8" xfId="1" applyFont="1" applyFill="1" applyBorder="1" applyAlignment="1" applyProtection="1">
      <alignment horizontal="centerContinuous"/>
    </xf>
    <xf numFmtId="0" fontId="8" fillId="3" borderId="0" xfId="1" applyFont="1" applyFill="1" applyAlignment="1"/>
    <xf numFmtId="0" fontId="1" fillId="3" borderId="0" xfId="1" applyFont="1" applyFill="1" applyAlignment="1"/>
    <xf numFmtId="0" fontId="9" fillId="3" borderId="0" xfId="1" applyFont="1" applyFill="1" applyBorder="1" applyAlignment="1">
      <alignment horizontal="center"/>
    </xf>
    <xf numFmtId="0" fontId="1" fillId="0" borderId="0" xfId="1" applyFill="1" applyBorder="1"/>
    <xf numFmtId="0" fontId="6" fillId="3" borderId="0" xfId="1" applyFont="1" applyFill="1" applyBorder="1" applyAlignment="1">
      <alignment horizontal="left"/>
    </xf>
    <xf numFmtId="0" fontId="10" fillId="3" borderId="0" xfId="1" applyFont="1" applyFill="1" applyBorder="1" applyAlignment="1">
      <alignment horizontal="left"/>
    </xf>
    <xf numFmtId="0" fontId="15" fillId="0" borderId="0" xfId="1" applyFont="1" applyFill="1" applyBorder="1"/>
    <xf numFmtId="0" fontId="16" fillId="0" borderId="0" xfId="1" applyFont="1" applyFill="1" applyBorder="1"/>
    <xf numFmtId="3" fontId="9" fillId="0" borderId="0" xfId="1" applyNumberFormat="1" applyFont="1" applyFill="1" applyBorder="1" applyProtection="1"/>
    <xf numFmtId="0" fontId="17" fillId="0" borderId="0" xfId="1" applyFont="1" applyFill="1" applyBorder="1"/>
    <xf numFmtId="3" fontId="9" fillId="0" borderId="9" xfId="1" applyNumberFormat="1" applyFont="1" applyFill="1" applyBorder="1" applyProtection="1"/>
    <xf numFmtId="0" fontId="18" fillId="0" borderId="0" xfId="1" applyFont="1" applyFill="1" applyBorder="1"/>
    <xf numFmtId="0" fontId="19" fillId="0" borderId="0" xfId="1" applyFont="1" applyFill="1" applyBorder="1"/>
    <xf numFmtId="3" fontId="1" fillId="3" borderId="0" xfId="1" applyNumberFormat="1" applyFont="1" applyFill="1" applyBorder="1" applyProtection="1"/>
    <xf numFmtId="0" fontId="20" fillId="3" borderId="0" xfId="1" applyFont="1" applyFill="1" applyBorder="1" applyAlignment="1">
      <alignment horizontal="left"/>
    </xf>
    <xf numFmtId="0" fontId="21" fillId="0" borderId="0" xfId="1" applyFont="1" applyFill="1" applyBorder="1"/>
    <xf numFmtId="3" fontId="21" fillId="0" borderId="0" xfId="1" applyNumberFormat="1" applyFont="1" applyFill="1" applyBorder="1"/>
    <xf numFmtId="0" fontId="11" fillId="3" borderId="0" xfId="1" applyFont="1" applyFill="1" applyBorder="1" applyAlignment="1">
      <alignment horizontal="left"/>
    </xf>
    <xf numFmtId="0" fontId="22" fillId="0" borderId="0" xfId="1" applyFont="1" applyFill="1" applyBorder="1"/>
    <xf numFmtId="0" fontId="9" fillId="0" borderId="0" xfId="1" applyFont="1" applyFill="1" applyBorder="1"/>
    <xf numFmtId="0" fontId="14" fillId="3" borderId="0" xfId="1" applyFont="1" applyFill="1" applyBorder="1" applyAlignment="1">
      <alignment horizontal="left"/>
    </xf>
    <xf numFmtId="166" fontId="11" fillId="3" borderId="0" xfId="1" applyNumberFormat="1" applyFont="1" applyFill="1" applyBorder="1"/>
    <xf numFmtId="0" fontId="13" fillId="3" borderId="0" xfId="1" applyFont="1" applyFill="1" applyAlignment="1">
      <alignment horizontal="left"/>
    </xf>
    <xf numFmtId="0" fontId="13" fillId="3" borderId="0" xfId="1" applyFont="1" applyFill="1"/>
    <xf numFmtId="3" fontId="23" fillId="3" borderId="0" xfId="1" applyNumberFormat="1" applyFont="1" applyFill="1" applyBorder="1" applyProtection="1"/>
    <xf numFmtId="0" fontId="24" fillId="4" borderId="0" xfId="1" applyFont="1" applyFill="1" applyBorder="1" applyAlignment="1">
      <alignment horizontal="left"/>
    </xf>
    <xf numFmtId="0" fontId="11" fillId="0" borderId="0" xfId="1" applyFont="1" applyFill="1" applyBorder="1"/>
    <xf numFmtId="0" fontId="25" fillId="0" borderId="0" xfId="1" applyFont="1" applyFill="1" applyBorder="1"/>
    <xf numFmtId="0" fontId="26" fillId="0" borderId="0" xfId="1" applyFont="1" applyFill="1" applyBorder="1"/>
    <xf numFmtId="3" fontId="14" fillId="3" borderId="0" xfId="1" applyNumberFormat="1" applyFont="1" applyFill="1" applyBorder="1" applyAlignment="1">
      <alignment horizontal="right"/>
    </xf>
    <xf numFmtId="0" fontId="14" fillId="3" borderId="0" xfId="1" applyFont="1" applyFill="1" applyAlignment="1">
      <alignment horizontal="center"/>
    </xf>
    <xf numFmtId="3" fontId="14" fillId="3" borderId="0" xfId="1" applyNumberFormat="1" applyFont="1" applyFill="1" applyAlignment="1">
      <alignment horizontal="right"/>
    </xf>
    <xf numFmtId="3" fontId="14" fillId="3" borderId="0" xfId="1" applyNumberFormat="1" applyFont="1" applyFill="1" applyAlignment="1">
      <alignment horizontal="center"/>
    </xf>
    <xf numFmtId="3" fontId="14" fillId="3" borderId="0" xfId="1" applyNumberFormat="1" applyFont="1" applyFill="1" applyBorder="1" applyAlignment="1">
      <alignment horizontal="center"/>
    </xf>
    <xf numFmtId="0" fontId="14" fillId="3" borderId="0" xfId="1" applyFont="1" applyFill="1" applyBorder="1" applyAlignment="1">
      <alignment horizontal="center"/>
    </xf>
    <xf numFmtId="0" fontId="14" fillId="3" borderId="0" xfId="1" applyFont="1" applyFill="1" applyAlignment="1" applyProtection="1">
      <alignment horizontal="center"/>
      <protection locked="0"/>
    </xf>
    <xf numFmtId="0" fontId="9" fillId="3" borderId="0" xfId="1" applyFont="1" applyFill="1" applyAlignment="1" applyProtection="1">
      <alignment horizontal="left"/>
      <protection locked="0"/>
    </xf>
    <xf numFmtId="3" fontId="9" fillId="6" borderId="0" xfId="1" applyNumberFormat="1" applyFont="1" applyFill="1" applyBorder="1" applyAlignment="1" applyProtection="1">
      <alignment horizontal="left"/>
      <protection locked="0"/>
    </xf>
    <xf numFmtId="0" fontId="9" fillId="6" borderId="0" xfId="1" applyFont="1" applyFill="1" applyBorder="1" applyAlignment="1" applyProtection="1">
      <alignment horizontal="left"/>
      <protection locked="0"/>
    </xf>
    <xf numFmtId="0" fontId="13" fillId="3" borderId="0" xfId="1" applyFont="1" applyFill="1" applyAlignment="1" applyProtection="1">
      <alignment horizontal="left"/>
      <protection locked="0"/>
    </xf>
    <xf numFmtId="0" fontId="10" fillId="6" borderId="0" xfId="1" applyFont="1" applyFill="1" applyBorder="1" applyAlignment="1" applyProtection="1">
      <alignment horizontal="left"/>
      <protection locked="0"/>
    </xf>
    <xf numFmtId="0" fontId="6" fillId="3" borderId="0" xfId="1" applyFont="1" applyFill="1" applyAlignment="1" applyProtection="1">
      <alignment horizontal="left"/>
      <protection locked="0"/>
    </xf>
    <xf numFmtId="0" fontId="6" fillId="6" borderId="0" xfId="1" applyFont="1" applyFill="1" applyBorder="1" applyAlignment="1" applyProtection="1">
      <alignment horizontal="left"/>
      <protection locked="0"/>
    </xf>
    <xf numFmtId="0" fontId="10" fillId="6" borderId="0" xfId="1" applyFont="1" applyFill="1" applyBorder="1" applyAlignment="1" applyProtection="1">
      <alignment horizontal="center"/>
      <protection locked="0"/>
    </xf>
    <xf numFmtId="0" fontId="1" fillId="0" borderId="0" xfId="1" applyFill="1" applyBorder="1" applyAlignment="1">
      <alignment horizontal="left"/>
    </xf>
    <xf numFmtId="3" fontId="11" fillId="4" borderId="0" xfId="1" applyNumberFormat="1" applyFont="1" applyFill="1" applyAlignment="1">
      <alignment horizontal="center"/>
    </xf>
    <xf numFmtId="0" fontId="13" fillId="4" borderId="0" xfId="1" applyFont="1" applyFill="1" applyAlignment="1">
      <alignment horizontal="left"/>
    </xf>
    <xf numFmtId="3" fontId="11" fillId="4" borderId="0" xfId="1" applyNumberFormat="1" applyFont="1" applyFill="1" applyAlignment="1">
      <alignment horizontal="left"/>
    </xf>
  </cellXfs>
  <cellStyles count="3">
    <cellStyle name="Normal" xfId="0" builtinId="0"/>
    <cellStyle name="Normal 4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GN001_2015%20MATRIZ%20marzo%202022%20fco%20defini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RIMIR cgn1"/>
      <sheetName val="CGN001"/>
      <sheetName val="CGN2015_002"/>
      <sheetName val="SITUACION FINANCIERA"/>
      <sheetName val="RESULTADOS"/>
      <sheetName val="est-cambios"/>
      <sheetName val="SIPROJ"/>
      <sheetName val="Hoja1"/>
    </sheetNames>
    <sheetDataSet>
      <sheetData sheetId="0"/>
      <sheetData sheetId="1">
        <row r="5">
          <cell r="H5">
            <v>0</v>
          </cell>
        </row>
        <row r="609">
          <cell r="H609">
            <v>360501729</v>
          </cell>
        </row>
        <row r="653">
          <cell r="H653">
            <v>0</v>
          </cell>
          <cell r="I653">
            <v>66165086</v>
          </cell>
        </row>
        <row r="671">
          <cell r="H671">
            <v>0</v>
          </cell>
          <cell r="I671">
            <v>-26098311</v>
          </cell>
        </row>
        <row r="1267">
          <cell r="I1267">
            <v>124207568</v>
          </cell>
        </row>
        <row r="1279">
          <cell r="I1279">
            <v>8192134150</v>
          </cell>
        </row>
        <row r="1284">
          <cell r="I1284">
            <v>0</v>
          </cell>
        </row>
        <row r="1293">
          <cell r="I1293">
            <v>0</v>
          </cell>
        </row>
        <row r="1305">
          <cell r="I1305">
            <v>418881827</v>
          </cell>
        </row>
        <row r="1315">
          <cell r="I1315">
            <v>0</v>
          </cell>
        </row>
        <row r="1325">
          <cell r="I1325">
            <v>181221967</v>
          </cell>
        </row>
        <row r="1337">
          <cell r="I1337">
            <v>0</v>
          </cell>
        </row>
        <row r="1379">
          <cell r="I1379">
            <v>0</v>
          </cell>
        </row>
        <row r="1397">
          <cell r="I1397">
            <v>0</v>
          </cell>
        </row>
        <row r="1410">
          <cell r="I1410">
            <v>19709178815</v>
          </cell>
        </row>
        <row r="1429">
          <cell r="I1429">
            <v>145499674</v>
          </cell>
        </row>
        <row r="1441">
          <cell r="I1441">
            <v>2926908757</v>
          </cell>
        </row>
        <row r="1447">
          <cell r="I1447">
            <v>13565513580</v>
          </cell>
        </row>
        <row r="1455">
          <cell r="I1455">
            <v>55461183364</v>
          </cell>
        </row>
        <row r="1465">
          <cell r="I1465">
            <v>1343368414</v>
          </cell>
        </row>
        <row r="1473">
          <cell r="I1473">
            <v>0</v>
          </cell>
        </row>
        <row r="1497">
          <cell r="I1497">
            <v>-41754980635</v>
          </cell>
        </row>
        <row r="1520">
          <cell r="I1520">
            <v>-544199828</v>
          </cell>
        </row>
        <row r="1688">
          <cell r="H1688">
            <v>84108869</v>
          </cell>
        </row>
        <row r="1715">
          <cell r="H1715">
            <v>1652420817</v>
          </cell>
        </row>
        <row r="1732">
          <cell r="H1732">
            <v>2576747639</v>
          </cell>
        </row>
        <row r="1750">
          <cell r="H1750">
            <v>0</v>
          </cell>
        </row>
        <row r="1808">
          <cell r="H1808">
            <v>0</v>
          </cell>
        </row>
        <row r="1829">
          <cell r="H1829">
            <v>0</v>
          </cell>
        </row>
        <row r="1841">
          <cell r="H1841">
            <v>0</v>
          </cell>
        </row>
        <row r="1843">
          <cell r="H1843">
            <v>0</v>
          </cell>
        </row>
        <row r="1849">
          <cell r="H1849">
            <v>0</v>
          </cell>
        </row>
        <row r="1889">
          <cell r="I1889">
            <v>3058904596</v>
          </cell>
        </row>
        <row r="1902">
          <cell r="I1902">
            <v>-1233512842</v>
          </cell>
        </row>
        <row r="2175">
          <cell r="H2175">
            <v>1456124418</v>
          </cell>
        </row>
        <row r="2277">
          <cell r="H2277">
            <v>16590468</v>
          </cell>
        </row>
        <row r="2371">
          <cell r="H2371">
            <v>32991</v>
          </cell>
        </row>
        <row r="2463">
          <cell r="H2463">
            <v>0</v>
          </cell>
        </row>
        <row r="2527">
          <cell r="G2527">
            <v>950168</v>
          </cell>
        </row>
        <row r="2600">
          <cell r="H2600">
            <v>8961778754</v>
          </cell>
        </row>
        <row r="2628">
          <cell r="H2628">
            <v>0</v>
          </cell>
          <cell r="I2628">
            <v>4469164673</v>
          </cell>
        </row>
        <row r="2740">
          <cell r="H2740">
            <v>8088362977</v>
          </cell>
        </row>
        <row r="2850">
          <cell r="H2850">
            <v>0</v>
          </cell>
        </row>
        <row r="2871">
          <cell r="H2871">
            <v>2376475368</v>
          </cell>
        </row>
        <row r="2967">
          <cell r="I2967">
            <v>73254783916</v>
          </cell>
        </row>
        <row r="2986">
          <cell r="I2986">
            <v>-31822924716</v>
          </cell>
        </row>
        <row r="3329">
          <cell r="G3329">
            <v>468719810</v>
          </cell>
        </row>
        <row r="3495">
          <cell r="G3495">
            <v>-468719810</v>
          </cell>
        </row>
        <row r="3539">
          <cell r="G3539">
            <v>8996355978</v>
          </cell>
        </row>
        <row r="3745">
          <cell r="I3745">
            <v>-8996355978</v>
          </cell>
        </row>
        <row r="3844">
          <cell r="I3844">
            <v>1389534015</v>
          </cell>
        </row>
        <row r="4241">
          <cell r="I4241">
            <v>29690410840</v>
          </cell>
        </row>
        <row r="4245">
          <cell r="I4245">
            <v>39094277</v>
          </cell>
        </row>
        <row r="4315">
          <cell r="I4315">
            <v>95133445</v>
          </cell>
        </row>
        <row r="4398">
          <cell r="G4398">
            <v>0</v>
          </cell>
        </row>
        <row r="4410">
          <cell r="I4410">
            <v>8455087439</v>
          </cell>
        </row>
        <row r="4425">
          <cell r="I4425">
            <v>0</v>
          </cell>
        </row>
        <row r="4435">
          <cell r="I4435">
            <v>2240319553</v>
          </cell>
        </row>
        <row r="4445">
          <cell r="I4445">
            <v>324600000</v>
          </cell>
        </row>
        <row r="4450">
          <cell r="I4450">
            <v>4529486300</v>
          </cell>
        </row>
        <row r="4461">
          <cell r="I4461">
            <v>1149810094</v>
          </cell>
        </row>
        <row r="4475">
          <cell r="I4475">
            <v>8203388703</v>
          </cell>
        </row>
        <row r="4544">
          <cell r="G4544">
            <v>0</v>
          </cell>
        </row>
        <row r="4686">
          <cell r="I4686">
            <v>0</v>
          </cell>
        </row>
        <row r="4693">
          <cell r="I4693">
            <v>0</v>
          </cell>
        </row>
        <row r="4723">
          <cell r="I4723">
            <v>0</v>
          </cell>
        </row>
        <row r="4748">
          <cell r="I4748">
            <v>0</v>
          </cell>
        </row>
        <row r="4763">
          <cell r="I4763">
            <v>2514535334</v>
          </cell>
        </row>
        <row r="4808">
          <cell r="I4808">
            <v>92562997</v>
          </cell>
        </row>
        <row r="4817">
          <cell r="I4817">
            <v>1730099327</v>
          </cell>
        </row>
        <row r="5038">
          <cell r="I5038">
            <v>0</v>
          </cell>
        </row>
        <row r="5042">
          <cell r="I5042">
            <v>2414565729</v>
          </cell>
        </row>
        <row r="5045">
          <cell r="I5045">
            <v>0</v>
          </cell>
        </row>
        <row r="5055">
          <cell r="I5055">
            <v>161664</v>
          </cell>
        </row>
        <row r="5168">
          <cell r="I5168">
            <v>52739218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view="pageBreakPreview" topLeftCell="A64" zoomScale="50" zoomScaleNormal="50" zoomScaleSheetLayoutView="50" workbookViewId="0">
      <selection activeCell="A92" sqref="A92:A93"/>
    </sheetView>
  </sheetViews>
  <sheetFormatPr baseColWidth="10" defaultRowHeight="12.75" x14ac:dyDescent="0.2"/>
  <cols>
    <col min="1" max="1" width="9.7109375" style="79" customWidth="1"/>
    <col min="2" max="2" width="85.85546875" style="80" customWidth="1"/>
    <col min="3" max="3" width="29" style="68" bestFit="1" customWidth="1"/>
    <col min="4" max="4" width="6.7109375" style="68" customWidth="1"/>
    <col min="5" max="5" width="29" style="68" bestFit="1" customWidth="1"/>
    <col min="6" max="6" width="6.7109375" style="68" customWidth="1"/>
    <col min="7" max="7" width="9.7109375" style="5" customWidth="1"/>
    <col min="8" max="8" width="83.5703125" style="5" customWidth="1"/>
    <col min="9" max="9" width="29.5703125" style="5" bestFit="1" customWidth="1"/>
    <col min="10" max="10" width="7" style="5" customWidth="1"/>
    <col min="11" max="11" width="29.5703125" style="5" bestFit="1" customWidth="1"/>
    <col min="12" max="16384" width="11.42578125" style="5"/>
  </cols>
  <sheetData>
    <row r="1" spans="1:11" ht="27" customHeight="1" x14ac:dyDescent="0.35">
      <c r="A1" s="1"/>
      <c r="B1" s="2"/>
      <c r="C1" s="3"/>
      <c r="D1" s="3"/>
      <c r="E1" s="3"/>
      <c r="F1" s="3"/>
      <c r="G1" s="2"/>
      <c r="H1" s="2"/>
      <c r="I1" s="2"/>
      <c r="J1" s="2"/>
      <c r="K1" s="4"/>
    </row>
    <row r="2" spans="1:11" s="10" customFormat="1" ht="27" customHeight="1" x14ac:dyDescent="0.4">
      <c r="A2" s="6" t="s">
        <v>0</v>
      </c>
      <c r="B2" s="7"/>
      <c r="C2" s="8"/>
      <c r="D2" s="8"/>
      <c r="E2" s="8"/>
      <c r="F2" s="8"/>
      <c r="G2" s="7"/>
      <c r="H2" s="7"/>
      <c r="I2" s="7"/>
      <c r="J2" s="7"/>
      <c r="K2" s="9"/>
    </row>
    <row r="3" spans="1:11" s="10" customFormat="1" ht="27" customHeight="1" x14ac:dyDescent="0.4">
      <c r="A3" s="6" t="s">
        <v>1</v>
      </c>
      <c r="B3" s="7"/>
      <c r="C3" s="8"/>
      <c r="D3" s="8"/>
      <c r="E3" s="8"/>
      <c r="F3" s="8"/>
      <c r="G3" s="7"/>
      <c r="H3" s="7"/>
      <c r="I3" s="7"/>
      <c r="J3" s="7"/>
      <c r="K3" s="9"/>
    </row>
    <row r="4" spans="1:11" s="10" customFormat="1" ht="27" customHeight="1" x14ac:dyDescent="0.4">
      <c r="A4" s="11" t="s">
        <v>2</v>
      </c>
      <c r="B4" s="12"/>
      <c r="C4" s="8"/>
      <c r="D4" s="8"/>
      <c r="E4" s="8"/>
      <c r="F4" s="8"/>
      <c r="G4" s="7"/>
      <c r="H4" s="7"/>
      <c r="I4" s="7"/>
      <c r="J4" s="7"/>
      <c r="K4" s="9"/>
    </row>
    <row r="5" spans="1:11" s="17" customFormat="1" ht="27" customHeight="1" x14ac:dyDescent="0.35">
      <c r="A5" s="13" t="s">
        <v>3</v>
      </c>
      <c r="B5" s="14"/>
      <c r="C5" s="15"/>
      <c r="D5" s="15"/>
      <c r="E5" s="15"/>
      <c r="F5" s="15"/>
      <c r="G5" s="14"/>
      <c r="H5" s="14"/>
      <c r="I5" s="14"/>
      <c r="J5" s="14"/>
      <c r="K5" s="16"/>
    </row>
    <row r="6" spans="1:11" ht="27" customHeight="1" thickBot="1" x14ac:dyDescent="0.4">
      <c r="A6" s="18"/>
      <c r="B6" s="19"/>
      <c r="C6" s="20"/>
      <c r="D6" s="20"/>
      <c r="E6" s="20"/>
      <c r="F6" s="20"/>
      <c r="G6" s="19"/>
      <c r="H6" s="19"/>
      <c r="I6" s="21"/>
      <c r="J6" s="19"/>
      <c r="K6" s="22"/>
    </row>
    <row r="7" spans="1:11" ht="27" customHeight="1" x14ac:dyDescent="0.35">
      <c r="A7" s="23"/>
      <c r="B7" s="24"/>
      <c r="C7" s="25"/>
      <c r="D7" s="25"/>
      <c r="E7" s="25"/>
      <c r="F7" s="25"/>
      <c r="G7" s="26"/>
      <c r="H7" s="26"/>
      <c r="I7" s="27"/>
      <c r="J7" s="26"/>
      <c r="K7" s="27"/>
    </row>
    <row r="8" spans="1:11" ht="27" customHeight="1" x14ac:dyDescent="0.4">
      <c r="A8" s="23"/>
      <c r="B8" s="24"/>
      <c r="C8" s="28" t="s">
        <v>4</v>
      </c>
      <c r="D8" s="29"/>
      <c r="E8" s="28" t="s">
        <v>5</v>
      </c>
      <c r="F8" s="25"/>
      <c r="G8" s="26"/>
      <c r="H8" s="26"/>
      <c r="I8" s="28" t="s">
        <v>4</v>
      </c>
      <c r="J8" s="29"/>
      <c r="K8" s="28" t="s">
        <v>5</v>
      </c>
    </row>
    <row r="9" spans="1:11" s="17" customFormat="1" ht="27" customHeight="1" x14ac:dyDescent="0.4">
      <c r="A9" s="30"/>
      <c r="B9" s="31"/>
      <c r="C9" s="32"/>
      <c r="D9" s="32"/>
      <c r="E9" s="32"/>
      <c r="F9" s="32"/>
      <c r="G9" s="33"/>
      <c r="H9" s="33"/>
      <c r="I9" s="32"/>
      <c r="J9" s="33"/>
      <c r="K9" s="32"/>
    </row>
    <row r="10" spans="1:11" s="38" customFormat="1" ht="27" customHeight="1" x14ac:dyDescent="0.4">
      <c r="A10" s="34">
        <v>1</v>
      </c>
      <c r="B10" s="35" t="s">
        <v>6</v>
      </c>
      <c r="C10" s="36"/>
      <c r="D10" s="36"/>
      <c r="E10" s="36"/>
      <c r="F10" s="36"/>
      <c r="G10" s="35">
        <v>2</v>
      </c>
      <c r="H10" s="35" t="s">
        <v>7</v>
      </c>
      <c r="I10" s="37"/>
      <c r="J10" s="35"/>
      <c r="K10" s="37"/>
    </row>
    <row r="11" spans="1:11" s="38" customFormat="1" ht="27" customHeight="1" x14ac:dyDescent="0.4">
      <c r="A11" s="39"/>
      <c r="B11" s="35"/>
      <c r="C11" s="36"/>
      <c r="D11" s="36"/>
      <c r="E11" s="36"/>
      <c r="F11" s="36"/>
      <c r="G11" s="35"/>
      <c r="H11" s="35"/>
      <c r="I11" s="37"/>
      <c r="J11" s="35"/>
      <c r="K11" s="37"/>
    </row>
    <row r="12" spans="1:11" s="43" customFormat="1" ht="27" customHeight="1" x14ac:dyDescent="0.4">
      <c r="A12" s="34"/>
      <c r="B12" s="35" t="s">
        <v>8</v>
      </c>
      <c r="C12" s="40">
        <f>+C14+C18+C24</f>
        <v>4673779054</v>
      </c>
      <c r="D12" s="41"/>
      <c r="E12" s="40">
        <f>+E14+E18+E24</f>
        <v>8486504412</v>
      </c>
      <c r="F12" s="41"/>
      <c r="G12" s="35"/>
      <c r="H12" s="35" t="s">
        <v>8</v>
      </c>
      <c r="I12" s="42">
        <f>I14+I23+I28+I32</f>
        <v>20900315144</v>
      </c>
      <c r="J12" s="35"/>
      <c r="K12" s="42">
        <f>K14+K23+K28+K32</f>
        <v>17305179713</v>
      </c>
    </row>
    <row r="13" spans="1:11" s="48" customFormat="1" ht="27" customHeight="1" x14ac:dyDescent="0.3">
      <c r="A13" s="44"/>
      <c r="B13" s="45"/>
      <c r="C13" s="46"/>
      <c r="D13" s="46"/>
      <c r="E13" s="46"/>
      <c r="F13" s="46"/>
      <c r="G13" s="45"/>
      <c r="H13" s="45"/>
      <c r="I13" s="47"/>
      <c r="J13" s="45"/>
      <c r="K13" s="47"/>
    </row>
    <row r="14" spans="1:11" s="54" customFormat="1" ht="27" customHeight="1" x14ac:dyDescent="0.35">
      <c r="A14" s="49">
        <v>11</v>
      </c>
      <c r="B14" s="49" t="s">
        <v>9</v>
      </c>
      <c r="C14" s="50">
        <f>SUM(C16:C16)</f>
        <v>0</v>
      </c>
      <c r="D14" s="51"/>
      <c r="E14" s="50">
        <f>SUM(E16:E16)</f>
        <v>0</v>
      </c>
      <c r="F14" s="51"/>
      <c r="G14" s="49">
        <v>24</v>
      </c>
      <c r="H14" s="49" t="s">
        <v>10</v>
      </c>
      <c r="I14" s="52">
        <f>SUM(I16:I22)</f>
        <v>1473698045</v>
      </c>
      <c r="J14" s="53"/>
      <c r="K14" s="52">
        <f>SUM(K16:K22)</f>
        <v>1093216576</v>
      </c>
    </row>
    <row r="15" spans="1:11" s="56" customFormat="1" ht="27" customHeight="1" x14ac:dyDescent="0.35">
      <c r="A15" s="49"/>
      <c r="B15" s="49"/>
      <c r="C15" s="51"/>
      <c r="D15" s="51"/>
      <c r="E15" s="51"/>
      <c r="F15" s="51"/>
      <c r="G15" s="5"/>
      <c r="H15" s="5"/>
      <c r="I15" s="5"/>
      <c r="J15" s="55"/>
      <c r="K15" s="5"/>
    </row>
    <row r="16" spans="1:11" s="56" customFormat="1" ht="27" customHeight="1" x14ac:dyDescent="0.3">
      <c r="A16" s="57">
        <v>1105</v>
      </c>
      <c r="B16" s="57" t="s">
        <v>11</v>
      </c>
      <c r="C16" s="58">
        <f>[1]CGN001!H5</f>
        <v>0</v>
      </c>
      <c r="D16" s="58"/>
      <c r="E16" s="58">
        <v>0</v>
      </c>
      <c r="F16" s="58"/>
      <c r="G16" s="57">
        <v>2401</v>
      </c>
      <c r="H16" s="57" t="s">
        <v>12</v>
      </c>
      <c r="I16" s="59">
        <f>[1]CGN001!H2175</f>
        <v>1456124418</v>
      </c>
      <c r="J16" s="60"/>
      <c r="K16" s="59">
        <v>1093216576</v>
      </c>
    </row>
    <row r="17" spans="1:11" s="61" customFormat="1" ht="27" customHeight="1" x14ac:dyDescent="0.3">
      <c r="A17" s="57"/>
      <c r="B17" s="57"/>
      <c r="C17" s="58"/>
      <c r="D17" s="58"/>
      <c r="E17" s="58"/>
      <c r="F17" s="58"/>
      <c r="G17" s="57">
        <v>2424</v>
      </c>
      <c r="H17" s="57" t="s">
        <v>13</v>
      </c>
      <c r="I17" s="59">
        <f>[1]CGN001!H2277</f>
        <v>16590468</v>
      </c>
      <c r="J17" s="60"/>
      <c r="K17" s="59">
        <v>0</v>
      </c>
    </row>
    <row r="18" spans="1:11" s="62" customFormat="1" ht="27" customHeight="1" x14ac:dyDescent="0.35">
      <c r="A18" s="49">
        <v>13</v>
      </c>
      <c r="B18" s="49" t="s">
        <v>14</v>
      </c>
      <c r="C18" s="50">
        <f>SUM(C19:C22)</f>
        <v>360501729</v>
      </c>
      <c r="D18" s="58"/>
      <c r="E18" s="50">
        <f>SUM(E19:E22)</f>
        <v>633639217</v>
      </c>
      <c r="F18" s="58"/>
      <c r="G18" s="57">
        <v>2436</v>
      </c>
      <c r="H18" s="57" t="s">
        <v>15</v>
      </c>
      <c r="I18" s="59">
        <f>[1]CGN001!H2371</f>
        <v>32991</v>
      </c>
      <c r="J18" s="60"/>
      <c r="K18" s="59">
        <v>0</v>
      </c>
    </row>
    <row r="19" spans="1:11" s="62" customFormat="1" ht="27" customHeight="1" x14ac:dyDescent="0.35">
      <c r="A19" s="49"/>
      <c r="B19" s="49"/>
      <c r="C19" s="51"/>
      <c r="D19" s="58"/>
      <c r="E19" s="51"/>
      <c r="F19" s="58"/>
      <c r="G19" s="57">
        <v>2460</v>
      </c>
      <c r="H19" s="57" t="s">
        <v>16</v>
      </c>
      <c r="I19" s="59">
        <f>[1]CGN001!H2463</f>
        <v>0</v>
      </c>
      <c r="J19" s="55"/>
      <c r="K19" s="59">
        <v>0</v>
      </c>
    </row>
    <row r="20" spans="1:11" ht="27" customHeight="1" x14ac:dyDescent="0.3">
      <c r="A20" s="57">
        <v>1384</v>
      </c>
      <c r="B20" s="57" t="s">
        <v>17</v>
      </c>
      <c r="C20" s="58">
        <f>[1]CGN001!H609</f>
        <v>360501729</v>
      </c>
      <c r="D20" s="58"/>
      <c r="E20" s="58">
        <v>633639217</v>
      </c>
      <c r="F20" s="58"/>
      <c r="G20" s="57">
        <v>2490</v>
      </c>
      <c r="H20" s="57" t="s">
        <v>18</v>
      </c>
      <c r="I20" s="59">
        <f>[1]CGN001!G2527</f>
        <v>950168</v>
      </c>
      <c r="J20" s="60"/>
      <c r="K20" s="59">
        <v>0</v>
      </c>
    </row>
    <row r="21" spans="1:11" ht="27" customHeight="1" x14ac:dyDescent="0.35">
      <c r="A21" s="57">
        <v>1385</v>
      </c>
      <c r="B21" s="57" t="s">
        <v>19</v>
      </c>
      <c r="C21" s="58">
        <f>[1]CGN001!H653</f>
        <v>0</v>
      </c>
      <c r="D21" s="51"/>
      <c r="E21" s="58">
        <v>0</v>
      </c>
      <c r="F21" s="51"/>
      <c r="G21" s="57"/>
      <c r="H21" s="57"/>
      <c r="I21" s="59"/>
      <c r="J21" s="60"/>
      <c r="K21" s="59"/>
    </row>
    <row r="22" spans="1:11" ht="27" customHeight="1" x14ac:dyDescent="0.35">
      <c r="A22" s="57">
        <v>1386</v>
      </c>
      <c r="B22" s="57" t="s">
        <v>20</v>
      </c>
      <c r="C22" s="58">
        <f>[1]CGN001!H671</f>
        <v>0</v>
      </c>
      <c r="D22" s="51"/>
      <c r="E22" s="58">
        <v>0</v>
      </c>
      <c r="F22" s="51"/>
    </row>
    <row r="23" spans="1:11" ht="27" customHeight="1" x14ac:dyDescent="0.35">
      <c r="A23" s="5"/>
      <c r="B23" s="5"/>
      <c r="C23" s="5"/>
      <c r="D23" s="58"/>
      <c r="E23" s="5"/>
      <c r="F23" s="58"/>
      <c r="G23" s="49">
        <v>25</v>
      </c>
      <c r="H23" s="49" t="s">
        <v>21</v>
      </c>
      <c r="I23" s="52">
        <f>SUM(I25:I26)</f>
        <v>8961778754</v>
      </c>
      <c r="J23" s="53"/>
      <c r="K23" s="52">
        <f>SUM(K25:K26)</f>
        <v>8025223203</v>
      </c>
    </row>
    <row r="24" spans="1:11" ht="27" customHeight="1" x14ac:dyDescent="0.35">
      <c r="A24" s="49">
        <v>19</v>
      </c>
      <c r="B24" s="49" t="s">
        <v>22</v>
      </c>
      <c r="C24" s="50">
        <f>SUM(C26:C35)</f>
        <v>4313277325</v>
      </c>
      <c r="D24" s="58"/>
      <c r="E24" s="50">
        <f>SUM(E26:E35)</f>
        <v>7852865195</v>
      </c>
      <c r="F24" s="58"/>
      <c r="G24" s="61"/>
      <c r="H24" s="61"/>
      <c r="I24" s="61"/>
      <c r="J24" s="63"/>
      <c r="K24" s="61"/>
    </row>
    <row r="25" spans="1:11" s="62" customFormat="1" ht="27" customHeight="1" x14ac:dyDescent="0.35">
      <c r="A25" s="49"/>
      <c r="B25" s="49"/>
      <c r="C25" s="51"/>
      <c r="D25" s="58"/>
      <c r="E25" s="51"/>
      <c r="F25" s="58"/>
      <c r="G25" s="57">
        <v>2511</v>
      </c>
      <c r="H25" s="57" t="s">
        <v>23</v>
      </c>
      <c r="I25" s="59">
        <f>[1]CGN001!H2600</f>
        <v>8961778754</v>
      </c>
      <c r="J25" s="60"/>
      <c r="K25" s="59">
        <v>8025223203</v>
      </c>
    </row>
    <row r="26" spans="1:11" s="62" customFormat="1" ht="27" customHeight="1" x14ac:dyDescent="0.3">
      <c r="A26" s="57">
        <v>1901</v>
      </c>
      <c r="B26" s="57" t="s">
        <v>24</v>
      </c>
      <c r="C26" s="64">
        <v>0</v>
      </c>
      <c r="D26" s="58"/>
      <c r="E26" s="64">
        <v>0</v>
      </c>
      <c r="F26" s="58"/>
      <c r="G26" s="57">
        <v>2512</v>
      </c>
      <c r="H26" s="57" t="s">
        <v>25</v>
      </c>
      <c r="I26" s="59">
        <f>[1]CGN001!H2628</f>
        <v>0</v>
      </c>
      <c r="J26" s="55"/>
      <c r="K26" s="59">
        <v>0</v>
      </c>
    </row>
    <row r="27" spans="1:11" s="62" customFormat="1" ht="27" customHeight="1" x14ac:dyDescent="0.3">
      <c r="A27" s="57">
        <v>1902</v>
      </c>
      <c r="B27" s="57" t="s">
        <v>26</v>
      </c>
      <c r="C27" s="64">
        <f>[1]CGN001!H1688</f>
        <v>84108869</v>
      </c>
      <c r="D27" s="58"/>
      <c r="E27" s="64">
        <v>23577926</v>
      </c>
      <c r="F27" s="58"/>
      <c r="G27" s="24"/>
      <c r="H27" s="24"/>
      <c r="I27" s="65"/>
      <c r="J27" s="66"/>
      <c r="K27" s="67"/>
    </row>
    <row r="28" spans="1:11" s="62" customFormat="1" ht="27" customHeight="1" x14ac:dyDescent="0.35">
      <c r="A28" s="57">
        <v>1905</v>
      </c>
      <c r="B28" s="57" t="s">
        <v>27</v>
      </c>
      <c r="C28" s="64">
        <f>[1]CGN001!H1715</f>
        <v>1652420817</v>
      </c>
      <c r="D28" s="58"/>
      <c r="E28" s="64">
        <v>5166762817</v>
      </c>
      <c r="F28" s="58"/>
      <c r="G28" s="49">
        <v>27</v>
      </c>
      <c r="H28" s="49" t="s">
        <v>28</v>
      </c>
      <c r="I28" s="52">
        <f>SUM(I30:I31)</f>
        <v>8088362977</v>
      </c>
      <c r="J28" s="53"/>
      <c r="K28" s="52">
        <f>SUM(K30:K31)</f>
        <v>6499192937</v>
      </c>
    </row>
    <row r="29" spans="1:11" s="62" customFormat="1" ht="27" customHeight="1" x14ac:dyDescent="0.3">
      <c r="A29" s="57">
        <v>1915</v>
      </c>
      <c r="B29" s="57" t="s">
        <v>29</v>
      </c>
      <c r="C29" s="64">
        <f>[1]CGN001!H1808</f>
        <v>0</v>
      </c>
      <c r="D29" s="58"/>
      <c r="E29" s="64">
        <v>0</v>
      </c>
      <c r="F29" s="58"/>
      <c r="G29" s="5"/>
      <c r="H29" s="5"/>
      <c r="I29" s="5"/>
      <c r="J29" s="55"/>
      <c r="K29" s="5"/>
    </row>
    <row r="30" spans="1:11" s="62" customFormat="1" ht="27" customHeight="1" x14ac:dyDescent="0.3">
      <c r="A30" s="57">
        <v>1906</v>
      </c>
      <c r="B30" s="57" t="s">
        <v>30</v>
      </c>
      <c r="C30" s="64">
        <f>[1]CGN001!H1732</f>
        <v>2576747639</v>
      </c>
      <c r="D30" s="58"/>
      <c r="E30" s="64">
        <v>2662524452</v>
      </c>
      <c r="F30" s="58"/>
      <c r="G30" s="57">
        <v>2701</v>
      </c>
      <c r="H30" s="57" t="s">
        <v>31</v>
      </c>
      <c r="I30" s="59">
        <f>[1]CGN001!H2740</f>
        <v>8088362977</v>
      </c>
      <c r="J30" s="60"/>
      <c r="K30" s="59">
        <v>6499192937</v>
      </c>
    </row>
    <row r="31" spans="1:11" s="62" customFormat="1" ht="21" customHeight="1" x14ac:dyDescent="0.3">
      <c r="A31" s="57">
        <v>1908</v>
      </c>
      <c r="B31" s="57" t="s">
        <v>32</v>
      </c>
      <c r="C31" s="64">
        <f>[1]CGN001!H1750</f>
        <v>0</v>
      </c>
      <c r="D31" s="58"/>
      <c r="E31" s="64">
        <v>0</v>
      </c>
      <c r="F31" s="58"/>
      <c r="G31" s="57"/>
      <c r="H31" s="57"/>
      <c r="I31" s="59"/>
      <c r="J31" s="60"/>
      <c r="K31" s="59"/>
    </row>
    <row r="32" spans="1:11" s="62" customFormat="1" ht="27" customHeight="1" x14ac:dyDescent="0.35">
      <c r="A32" s="57">
        <v>1925</v>
      </c>
      <c r="B32" s="57" t="s">
        <v>33</v>
      </c>
      <c r="C32" s="64">
        <f>[1]CGN001!H1829</f>
        <v>0</v>
      </c>
      <c r="D32" s="58"/>
      <c r="E32" s="64">
        <v>0</v>
      </c>
      <c r="F32" s="58"/>
      <c r="G32" s="49">
        <v>29</v>
      </c>
      <c r="H32" s="49" t="s">
        <v>34</v>
      </c>
      <c r="I32" s="52">
        <f>SUM(I34:I37)</f>
        <v>2376475368</v>
      </c>
      <c r="J32" s="53"/>
      <c r="K32" s="52">
        <f>SUM(K34:K37)</f>
        <v>1687546997</v>
      </c>
    </row>
    <row r="33" spans="1:11" s="62" customFormat="1" ht="27" customHeight="1" x14ac:dyDescent="0.3">
      <c r="A33" s="57">
        <v>1926</v>
      </c>
      <c r="B33" s="57" t="s">
        <v>35</v>
      </c>
      <c r="C33" s="64">
        <f>[1]CGN001!H1841</f>
        <v>0</v>
      </c>
      <c r="D33" s="58"/>
      <c r="E33" s="64">
        <v>0</v>
      </c>
      <c r="F33" s="58"/>
      <c r="G33" s="5"/>
      <c r="H33" s="5"/>
      <c r="I33" s="5"/>
      <c r="J33" s="55"/>
      <c r="K33" s="5"/>
    </row>
    <row r="34" spans="1:11" s="62" customFormat="1" ht="27" customHeight="1" x14ac:dyDescent="0.3">
      <c r="A34" s="57">
        <v>1930</v>
      </c>
      <c r="B34" s="57" t="s">
        <v>36</v>
      </c>
      <c r="C34" s="64">
        <f>[1]CGN001!H1843</f>
        <v>0</v>
      </c>
      <c r="D34" s="68"/>
      <c r="E34" s="64">
        <v>0</v>
      </c>
      <c r="F34" s="68"/>
      <c r="G34" s="57">
        <v>2905</v>
      </c>
      <c r="H34" s="57" t="s">
        <v>37</v>
      </c>
      <c r="I34" s="59">
        <f>[1]CGN001!H2850</f>
        <v>0</v>
      </c>
      <c r="J34" s="60"/>
      <c r="K34" s="59">
        <v>0</v>
      </c>
    </row>
    <row r="35" spans="1:11" ht="27" customHeight="1" x14ac:dyDescent="0.3">
      <c r="A35" s="57">
        <v>1935</v>
      </c>
      <c r="B35" s="57" t="s">
        <v>38</v>
      </c>
      <c r="C35" s="64">
        <f>[1]CGN001!H1849</f>
        <v>0</v>
      </c>
      <c r="E35" s="64">
        <v>0</v>
      </c>
      <c r="G35" s="57">
        <v>2910</v>
      </c>
      <c r="H35" s="57" t="s">
        <v>39</v>
      </c>
      <c r="I35" s="59">
        <f>[1]CGN001!H2871</f>
        <v>2376475368</v>
      </c>
      <c r="J35" s="60"/>
      <c r="K35" s="59">
        <v>1687546997</v>
      </c>
    </row>
    <row r="36" spans="1:11" ht="27" customHeight="1" x14ac:dyDescent="0.3">
      <c r="A36" s="57"/>
      <c r="B36" s="57"/>
      <c r="C36" s="64"/>
      <c r="E36" s="64"/>
      <c r="G36" s="57"/>
      <c r="H36" s="57"/>
      <c r="I36" s="59"/>
      <c r="J36" s="60"/>
      <c r="K36" s="59"/>
    </row>
    <row r="37" spans="1:11" ht="27" customHeight="1" x14ac:dyDescent="0.35">
      <c r="A37" s="57"/>
      <c r="B37" s="57"/>
      <c r="C37" s="64"/>
      <c r="D37" s="51"/>
      <c r="E37" s="64"/>
      <c r="F37" s="51"/>
      <c r="G37" s="57"/>
      <c r="H37" s="57"/>
      <c r="I37" s="59"/>
      <c r="J37" s="60"/>
      <c r="K37" s="59"/>
    </row>
    <row r="38" spans="1:11" ht="27" customHeight="1" x14ac:dyDescent="0.4">
      <c r="A38" s="57"/>
      <c r="B38" s="35" t="s">
        <v>40</v>
      </c>
      <c r="C38" s="40">
        <f>C40+C45+C68</f>
        <v>61634376182</v>
      </c>
      <c r="D38" s="51"/>
      <c r="E38" s="40">
        <f>E40+E45+E68</f>
        <v>66436505747</v>
      </c>
      <c r="F38" s="51"/>
      <c r="G38" s="62"/>
      <c r="H38" s="35" t="s">
        <v>40</v>
      </c>
      <c r="I38" s="42">
        <f>I40</f>
        <v>4469164673</v>
      </c>
      <c r="J38" s="69"/>
      <c r="K38" s="42">
        <f>K40</f>
        <v>4852676252</v>
      </c>
    </row>
    <row r="39" spans="1:11" s="62" customFormat="1" ht="27" customHeight="1" x14ac:dyDescent="0.3">
      <c r="A39" s="57"/>
      <c r="D39" s="58"/>
      <c r="F39" s="58"/>
    </row>
    <row r="40" spans="1:11" ht="27" customHeight="1" x14ac:dyDescent="0.35">
      <c r="A40" s="49">
        <v>13</v>
      </c>
      <c r="B40" s="49" t="s">
        <v>41</v>
      </c>
      <c r="C40" s="50">
        <f>SUM(C42:C43)</f>
        <v>40066775</v>
      </c>
      <c r="D40" s="70"/>
      <c r="E40" s="50">
        <f>SUM(E42:E43)</f>
        <v>0</v>
      </c>
      <c r="F40" s="70"/>
      <c r="G40" s="49">
        <v>25</v>
      </c>
      <c r="H40" s="49" t="s">
        <v>21</v>
      </c>
      <c r="I40" s="52">
        <f>SUM(I42:I42)</f>
        <v>4469164673</v>
      </c>
      <c r="J40" s="53"/>
      <c r="K40" s="52">
        <f>SUM(K42:K42)</f>
        <v>4852676252</v>
      </c>
    </row>
    <row r="41" spans="1:11" ht="27" customHeight="1" x14ac:dyDescent="0.35">
      <c r="A41" s="49"/>
      <c r="B41" s="49"/>
      <c r="C41" s="51"/>
      <c r="E41" s="51"/>
      <c r="G41" s="61"/>
      <c r="H41" s="61"/>
      <c r="I41" s="61"/>
      <c r="J41" s="63"/>
      <c r="K41" s="61"/>
    </row>
    <row r="42" spans="1:11" ht="27" customHeight="1" x14ac:dyDescent="0.35">
      <c r="A42" s="57">
        <v>1385</v>
      </c>
      <c r="B42" s="57" t="s">
        <v>19</v>
      </c>
      <c r="C42" s="58">
        <f>[1]CGN001!I653</f>
        <v>66165086</v>
      </c>
      <c r="D42" s="51"/>
      <c r="E42" s="58">
        <v>46526562</v>
      </c>
      <c r="F42" s="51"/>
      <c r="G42" s="57">
        <v>2512</v>
      </c>
      <c r="H42" s="57" t="s">
        <v>25</v>
      </c>
      <c r="I42" s="59">
        <f>[1]CGN001!I2628</f>
        <v>4469164673</v>
      </c>
      <c r="J42" s="60"/>
      <c r="K42" s="59">
        <v>4852676252</v>
      </c>
    </row>
    <row r="43" spans="1:11" ht="27" customHeight="1" x14ac:dyDescent="0.35">
      <c r="A43" s="57">
        <v>1386</v>
      </c>
      <c r="B43" s="57" t="s">
        <v>20</v>
      </c>
      <c r="C43" s="58">
        <f>[1]CGN001!I671</f>
        <v>-26098311</v>
      </c>
      <c r="D43" s="51"/>
      <c r="E43" s="58">
        <v>-46526562</v>
      </c>
      <c r="F43" s="51"/>
      <c r="G43" s="57"/>
      <c r="H43" s="57"/>
      <c r="I43" s="59"/>
      <c r="J43" s="60"/>
      <c r="K43" s="59"/>
    </row>
    <row r="44" spans="1:11" ht="27" customHeight="1" x14ac:dyDescent="0.3">
      <c r="A44" s="5"/>
      <c r="B44" s="5"/>
      <c r="C44" s="5"/>
      <c r="D44" s="58"/>
      <c r="E44" s="5"/>
      <c r="F44" s="58"/>
      <c r="G44" s="24"/>
      <c r="H44" s="24"/>
      <c r="I44" s="65"/>
      <c r="J44" s="66"/>
      <c r="K44" s="67"/>
    </row>
    <row r="45" spans="1:11" ht="27" customHeight="1" thickBot="1" x14ac:dyDescent="0.45">
      <c r="A45" s="49">
        <v>16</v>
      </c>
      <c r="B45" s="49" t="s">
        <v>42</v>
      </c>
      <c r="C45" s="50">
        <f>SUM(C47:C66)</f>
        <v>59768917653</v>
      </c>
      <c r="D45" s="58"/>
      <c r="E45" s="50">
        <f>SUM(E47:E66)</f>
        <v>65333672111</v>
      </c>
      <c r="F45" s="58"/>
      <c r="G45" s="71"/>
      <c r="H45" s="35" t="s">
        <v>43</v>
      </c>
      <c r="I45" s="72">
        <f>+I12+I38</f>
        <v>25369479817</v>
      </c>
      <c r="J45" s="69"/>
      <c r="K45" s="72">
        <f>+K12+K38</f>
        <v>22157855965</v>
      </c>
    </row>
    <row r="46" spans="1:11" ht="27" customHeight="1" thickTop="1" x14ac:dyDescent="0.35">
      <c r="A46" s="49"/>
      <c r="B46" s="49"/>
      <c r="C46" s="51"/>
      <c r="D46" s="58"/>
      <c r="E46" s="51"/>
      <c r="F46" s="58"/>
    </row>
    <row r="47" spans="1:11" ht="27" customHeight="1" x14ac:dyDescent="0.3">
      <c r="A47" s="57">
        <v>1605</v>
      </c>
      <c r="B47" s="57" t="s">
        <v>44</v>
      </c>
      <c r="C47" s="58">
        <v>0</v>
      </c>
      <c r="D47" s="58"/>
      <c r="E47" s="58">
        <v>0</v>
      </c>
      <c r="F47" s="58"/>
    </row>
    <row r="48" spans="1:11" ht="27" customHeight="1" x14ac:dyDescent="0.3">
      <c r="A48" s="57">
        <v>1610</v>
      </c>
      <c r="B48" s="57" t="s">
        <v>45</v>
      </c>
      <c r="C48" s="58">
        <f>[1]CGN001!I1267</f>
        <v>124207568</v>
      </c>
      <c r="D48" s="58"/>
      <c r="E48" s="58">
        <v>124207568</v>
      </c>
      <c r="F48" s="58"/>
    </row>
    <row r="49" spans="1:11" ht="27" customHeight="1" x14ac:dyDescent="0.3">
      <c r="A49" s="57">
        <v>1615</v>
      </c>
      <c r="B49" s="57" t="s">
        <v>46</v>
      </c>
      <c r="C49" s="58">
        <f>[1]CGN001!I1279</f>
        <v>8192134150</v>
      </c>
      <c r="D49" s="58"/>
      <c r="E49" s="58">
        <v>1852665888</v>
      </c>
      <c r="F49" s="58"/>
    </row>
    <row r="50" spans="1:11" ht="27" customHeight="1" x14ac:dyDescent="0.3">
      <c r="A50" s="57">
        <v>1620</v>
      </c>
      <c r="B50" s="57" t="s">
        <v>47</v>
      </c>
      <c r="C50" s="58">
        <f>[1]CGN001!I1284</f>
        <v>0</v>
      </c>
      <c r="D50" s="58"/>
      <c r="E50" s="58">
        <v>0</v>
      </c>
      <c r="F50" s="58"/>
    </row>
    <row r="51" spans="1:11" s="62" customFormat="1" ht="27" customHeight="1" x14ac:dyDescent="0.3">
      <c r="A51" s="57">
        <v>1625</v>
      </c>
      <c r="B51" s="57" t="s">
        <v>48</v>
      </c>
      <c r="C51" s="58">
        <f>[1]CGN001!I1293</f>
        <v>0</v>
      </c>
      <c r="D51" s="58"/>
      <c r="E51" s="58">
        <v>0</v>
      </c>
      <c r="F51" s="58"/>
    </row>
    <row r="52" spans="1:11" s="62" customFormat="1" ht="27" customHeight="1" x14ac:dyDescent="0.3">
      <c r="A52" s="57">
        <v>1635</v>
      </c>
      <c r="B52" s="57" t="s">
        <v>49</v>
      </c>
      <c r="C52" s="58">
        <f>[1]CGN001!I1305</f>
        <v>418881827</v>
      </c>
      <c r="D52" s="58"/>
      <c r="E52" s="58">
        <v>604073073</v>
      </c>
      <c r="F52" s="58"/>
    </row>
    <row r="53" spans="1:11" ht="27" customHeight="1" x14ac:dyDescent="0.3">
      <c r="A53" s="57">
        <v>1636</v>
      </c>
      <c r="B53" s="57" t="s">
        <v>50</v>
      </c>
      <c r="C53" s="58">
        <f>[1]CGN001!I1315</f>
        <v>0</v>
      </c>
      <c r="D53" s="58"/>
      <c r="E53" s="58">
        <v>0</v>
      </c>
      <c r="F53" s="58"/>
    </row>
    <row r="54" spans="1:11" ht="27" customHeight="1" x14ac:dyDescent="0.3">
      <c r="A54" s="57">
        <v>1637</v>
      </c>
      <c r="B54" s="57" t="s">
        <v>51</v>
      </c>
      <c r="C54" s="58">
        <f>[1]CGN001!I1325</f>
        <v>181221967</v>
      </c>
      <c r="D54" s="58"/>
      <c r="E54" s="58">
        <v>579107053</v>
      </c>
      <c r="F54" s="58"/>
    </row>
    <row r="55" spans="1:11" ht="27" customHeight="1" x14ac:dyDescent="0.3">
      <c r="A55" s="57">
        <v>1640</v>
      </c>
      <c r="B55" s="57" t="s">
        <v>52</v>
      </c>
      <c r="C55" s="58">
        <f>[1]CGN001!I1337</f>
        <v>0</v>
      </c>
      <c r="D55" s="58"/>
      <c r="E55" s="58">
        <v>0</v>
      </c>
      <c r="F55" s="58"/>
    </row>
    <row r="56" spans="1:11" ht="27" customHeight="1" x14ac:dyDescent="0.4">
      <c r="A56" s="57">
        <v>1645</v>
      </c>
      <c r="B56" s="57" t="s">
        <v>53</v>
      </c>
      <c r="C56" s="58">
        <f>[1]CGN001!I1379</f>
        <v>0</v>
      </c>
      <c r="D56" s="58"/>
      <c r="E56" s="58">
        <v>0</v>
      </c>
      <c r="F56" s="58"/>
      <c r="G56" s="35">
        <v>3</v>
      </c>
      <c r="H56" s="35" t="s">
        <v>54</v>
      </c>
      <c r="I56" s="73"/>
      <c r="J56" s="69"/>
      <c r="K56" s="73"/>
    </row>
    <row r="57" spans="1:11" ht="27" customHeight="1" x14ac:dyDescent="0.4">
      <c r="A57" s="57">
        <v>1650</v>
      </c>
      <c r="B57" s="57" t="s">
        <v>55</v>
      </c>
      <c r="C57" s="58">
        <f>[1]CGN001!I1397</f>
        <v>0</v>
      </c>
      <c r="D57" s="58"/>
      <c r="E57" s="58">
        <v>0</v>
      </c>
      <c r="F57" s="58"/>
      <c r="G57" s="74"/>
      <c r="H57" s="74"/>
      <c r="I57" s="73"/>
      <c r="J57" s="75"/>
      <c r="K57" s="73"/>
    </row>
    <row r="58" spans="1:11" ht="27" customHeight="1" x14ac:dyDescent="0.35">
      <c r="A58" s="57">
        <v>1655</v>
      </c>
      <c r="B58" s="57" t="s">
        <v>56</v>
      </c>
      <c r="C58" s="58">
        <f>[1]CGN001!I1410</f>
        <v>19709178815</v>
      </c>
      <c r="D58" s="58"/>
      <c r="E58" s="58">
        <v>18285501814</v>
      </c>
      <c r="F58" s="58"/>
      <c r="G58" s="49">
        <v>31</v>
      </c>
      <c r="H58" s="49" t="s">
        <v>57</v>
      </c>
      <c r="I58" s="50">
        <f>SUM(I60:I63)</f>
        <v>40938675419</v>
      </c>
      <c r="J58" s="53"/>
      <c r="K58" s="50">
        <f>SUM(K60:K63)</f>
        <v>52765154194</v>
      </c>
    </row>
    <row r="59" spans="1:11" ht="27" customHeight="1" x14ac:dyDescent="0.3">
      <c r="A59" s="57">
        <v>1660</v>
      </c>
      <c r="B59" s="57" t="s">
        <v>58</v>
      </c>
      <c r="C59" s="58">
        <f>[1]CGN001!I1429</f>
        <v>145499674</v>
      </c>
      <c r="D59" s="58"/>
      <c r="E59" s="58">
        <v>145499674</v>
      </c>
      <c r="F59" s="58"/>
      <c r="G59" s="56"/>
      <c r="H59" s="56"/>
      <c r="I59" s="56"/>
      <c r="J59" s="76"/>
      <c r="K59" s="56"/>
    </row>
    <row r="60" spans="1:11" ht="27" customHeight="1" x14ac:dyDescent="0.3">
      <c r="A60" s="57">
        <v>1665</v>
      </c>
      <c r="B60" s="57" t="s">
        <v>59</v>
      </c>
      <c r="C60" s="58">
        <f>[1]CGN001!I1441</f>
        <v>2926908757</v>
      </c>
      <c r="D60" s="58"/>
      <c r="E60" s="58">
        <v>2715079733</v>
      </c>
      <c r="F60" s="58"/>
      <c r="G60" s="57">
        <v>3105</v>
      </c>
      <c r="H60" s="57" t="s">
        <v>60</v>
      </c>
      <c r="I60" s="59">
        <f>[1]CGN001!I2967</f>
        <v>73254783916</v>
      </c>
      <c r="J60" s="60"/>
      <c r="K60" s="59">
        <v>73254783916</v>
      </c>
    </row>
    <row r="61" spans="1:11" ht="27" customHeight="1" x14ac:dyDescent="0.3">
      <c r="A61" s="57">
        <v>1670</v>
      </c>
      <c r="B61" s="57" t="s">
        <v>61</v>
      </c>
      <c r="C61" s="58">
        <f>[1]CGN001!I1447</f>
        <v>13565513580</v>
      </c>
      <c r="D61" s="58"/>
      <c r="E61" s="58">
        <v>11965031298</v>
      </c>
      <c r="F61" s="58"/>
      <c r="G61" s="57">
        <v>3109</v>
      </c>
      <c r="H61" s="57" t="s">
        <v>62</v>
      </c>
      <c r="I61" s="59">
        <f>[1]CGN001!I2986</f>
        <v>-31822924716</v>
      </c>
      <c r="J61" s="60"/>
      <c r="K61" s="59">
        <v>-27411364993</v>
      </c>
    </row>
    <row r="62" spans="1:11" s="62" customFormat="1" ht="27" customHeight="1" x14ac:dyDescent="0.3">
      <c r="A62" s="57">
        <v>1675</v>
      </c>
      <c r="B62" s="57" t="s">
        <v>63</v>
      </c>
      <c r="C62" s="58">
        <f>[1]CGN001!I1455</f>
        <v>55461183364</v>
      </c>
      <c r="D62" s="58"/>
      <c r="E62" s="58">
        <v>55213284223</v>
      </c>
      <c r="F62" s="58"/>
      <c r="G62" s="57">
        <v>3110</v>
      </c>
      <c r="H62" s="57" t="s">
        <v>64</v>
      </c>
      <c r="I62" s="59">
        <f>RESULTADOS!D75</f>
        <v>-493183781</v>
      </c>
      <c r="J62" s="60"/>
      <c r="K62" s="59">
        <f>RESULTADOS!F75</f>
        <v>6921735271</v>
      </c>
    </row>
    <row r="63" spans="1:11" s="62" customFormat="1" ht="27" customHeight="1" x14ac:dyDescent="0.3">
      <c r="A63" s="57">
        <v>1680</v>
      </c>
      <c r="B63" s="57" t="s">
        <v>65</v>
      </c>
      <c r="C63" s="58">
        <f>[1]CGN001!I1465</f>
        <v>1343368414</v>
      </c>
      <c r="D63" s="58"/>
      <c r="E63" s="58">
        <v>1313001095</v>
      </c>
      <c r="F63" s="58"/>
      <c r="G63" s="57"/>
      <c r="H63" s="57"/>
      <c r="I63" s="59"/>
      <c r="J63" s="60"/>
      <c r="K63" s="59"/>
    </row>
    <row r="64" spans="1:11" ht="27" customHeight="1" thickBot="1" x14ac:dyDescent="0.45">
      <c r="A64" s="57">
        <v>1681</v>
      </c>
      <c r="B64" s="57" t="s">
        <v>66</v>
      </c>
      <c r="C64" s="58">
        <f>[1]CGN001!I1473</f>
        <v>0</v>
      </c>
      <c r="D64" s="58"/>
      <c r="E64" s="58"/>
      <c r="F64" s="58"/>
      <c r="G64" s="17"/>
      <c r="H64" s="35" t="s">
        <v>67</v>
      </c>
      <c r="I64" s="72">
        <f>+I58</f>
        <v>40938675419</v>
      </c>
      <c r="J64" s="69"/>
      <c r="K64" s="72">
        <f>+K58</f>
        <v>52765154194</v>
      </c>
    </row>
    <row r="65" spans="1:11" ht="27" customHeight="1" thickTop="1" x14ac:dyDescent="0.3">
      <c r="A65" s="57">
        <v>1685</v>
      </c>
      <c r="B65" s="57" t="s">
        <v>68</v>
      </c>
      <c r="C65" s="58">
        <f>[1]CGN001!I1497</f>
        <v>-41754980635</v>
      </c>
      <c r="D65" s="58"/>
      <c r="E65" s="58">
        <v>-27463779308</v>
      </c>
      <c r="F65" s="58"/>
    </row>
    <row r="66" spans="1:11" s="61" customFormat="1" ht="27" customHeight="1" x14ac:dyDescent="0.3">
      <c r="A66" s="57">
        <v>1695</v>
      </c>
      <c r="B66" s="57" t="s">
        <v>69</v>
      </c>
      <c r="C66" s="58">
        <f>[1]CGN001!I1520</f>
        <v>-544199828</v>
      </c>
      <c r="D66" s="58"/>
      <c r="E66" s="58">
        <v>0</v>
      </c>
      <c r="F66" s="58"/>
      <c r="G66" s="62"/>
      <c r="H66" s="62"/>
      <c r="I66" s="62"/>
      <c r="J66" s="77"/>
      <c r="K66" s="62"/>
    </row>
    <row r="67" spans="1:11" s="61" customFormat="1" ht="27" customHeight="1" x14ac:dyDescent="0.2">
      <c r="D67" s="68"/>
      <c r="F67" s="68"/>
    </row>
    <row r="68" spans="1:11" ht="27" customHeight="1" x14ac:dyDescent="0.35">
      <c r="A68" s="49">
        <v>19</v>
      </c>
      <c r="B68" s="49" t="s">
        <v>22</v>
      </c>
      <c r="C68" s="50">
        <f>SUM(C70:C71)</f>
        <v>1825391754</v>
      </c>
      <c r="D68" s="51"/>
      <c r="E68" s="50">
        <f>SUM(E70:E71)</f>
        <v>1102833636</v>
      </c>
      <c r="F68" s="51"/>
      <c r="G68" s="62"/>
      <c r="H68" s="62"/>
      <c r="I68" s="62"/>
      <c r="J68" s="77"/>
      <c r="K68" s="62"/>
    </row>
    <row r="69" spans="1:11" ht="27" customHeight="1" x14ac:dyDescent="0.35">
      <c r="A69" s="49"/>
      <c r="B69" s="49"/>
      <c r="C69" s="51"/>
      <c r="D69" s="51"/>
      <c r="E69" s="51"/>
      <c r="F69" s="51"/>
    </row>
    <row r="70" spans="1:11" ht="27" customHeight="1" x14ac:dyDescent="0.3">
      <c r="A70" s="57">
        <v>1970</v>
      </c>
      <c r="B70" s="78" t="s">
        <v>70</v>
      </c>
      <c r="C70" s="64">
        <f>[1]CGN001!I1889</f>
        <v>3058904596</v>
      </c>
      <c r="D70" s="58"/>
      <c r="E70" s="64">
        <v>1930111615</v>
      </c>
      <c r="F70" s="58"/>
    </row>
    <row r="71" spans="1:11" ht="27" customHeight="1" x14ac:dyDescent="0.3">
      <c r="A71" s="57">
        <v>1975</v>
      </c>
      <c r="B71" s="78" t="s">
        <v>71</v>
      </c>
      <c r="C71" s="64">
        <f>[1]CGN001!I1902</f>
        <v>-1233512842</v>
      </c>
      <c r="D71" s="62"/>
      <c r="E71" s="64">
        <v>-827277979</v>
      </c>
      <c r="F71" s="62"/>
    </row>
    <row r="72" spans="1:11" ht="27" customHeight="1" x14ac:dyDescent="0.3">
      <c r="A72" s="55"/>
      <c r="B72" s="55"/>
      <c r="C72" s="55"/>
      <c r="D72" s="56"/>
      <c r="E72" s="55"/>
      <c r="F72" s="56"/>
    </row>
    <row r="73" spans="1:11" ht="27" customHeight="1" x14ac:dyDescent="0.35">
      <c r="D73" s="51"/>
      <c r="F73" s="51"/>
    </row>
    <row r="74" spans="1:11" ht="27" customHeight="1" thickBot="1" x14ac:dyDescent="0.45">
      <c r="B74" s="35" t="s">
        <v>72</v>
      </c>
      <c r="C74" s="81">
        <f>C38+C12</f>
        <v>66308155236</v>
      </c>
      <c r="D74" s="51"/>
      <c r="E74" s="81">
        <f>E38+E12</f>
        <v>74923010159</v>
      </c>
      <c r="F74" s="51"/>
      <c r="G74" s="71"/>
      <c r="H74" s="35" t="s">
        <v>73</v>
      </c>
      <c r="I74" s="72">
        <f>+I45+I64</f>
        <v>66308155236</v>
      </c>
      <c r="J74" s="69"/>
      <c r="K74" s="72">
        <f>+K45+K64</f>
        <v>74923010159</v>
      </c>
    </row>
    <row r="75" spans="1:11" ht="27" customHeight="1" thickTop="1" x14ac:dyDescent="0.4">
      <c r="B75" s="35"/>
      <c r="C75" s="41"/>
      <c r="D75" s="58"/>
      <c r="E75" s="41"/>
      <c r="F75" s="58"/>
    </row>
    <row r="76" spans="1:11" ht="27" customHeight="1" x14ac:dyDescent="0.4">
      <c r="B76" s="35"/>
      <c r="C76" s="41"/>
      <c r="D76" s="58"/>
      <c r="E76" s="41"/>
      <c r="F76" s="58"/>
    </row>
    <row r="77" spans="1:11" ht="27" customHeight="1" x14ac:dyDescent="0.4">
      <c r="A77" s="35">
        <v>8</v>
      </c>
      <c r="B77" s="35" t="s">
        <v>74</v>
      </c>
      <c r="C77" s="42">
        <f>+C78+C79+C80</f>
        <v>0</v>
      </c>
      <c r="D77" s="58"/>
      <c r="E77" s="42">
        <f>+E78+E79+E80</f>
        <v>0</v>
      </c>
      <c r="F77" s="58"/>
      <c r="G77" s="35">
        <v>9</v>
      </c>
      <c r="H77" s="35" t="s">
        <v>75</v>
      </c>
      <c r="I77" s="42">
        <f>+I78+I79+I80</f>
        <v>0</v>
      </c>
      <c r="J77" s="69"/>
      <c r="K77" s="42">
        <f>+K78+K79+K80</f>
        <v>0</v>
      </c>
    </row>
    <row r="78" spans="1:11" ht="27" customHeight="1" x14ac:dyDescent="0.35">
      <c r="A78" s="82">
        <v>81</v>
      </c>
      <c r="B78" s="82" t="s">
        <v>76</v>
      </c>
      <c r="C78" s="83">
        <v>0</v>
      </c>
      <c r="D78" s="58"/>
      <c r="E78" s="83">
        <v>0</v>
      </c>
      <c r="F78" s="58"/>
      <c r="G78" s="82">
        <v>91</v>
      </c>
      <c r="H78" s="82" t="s">
        <v>77</v>
      </c>
      <c r="I78" s="84">
        <f>[1]CGN001!G3539</f>
        <v>8996355978</v>
      </c>
      <c r="J78" s="85"/>
      <c r="K78" s="84">
        <v>7151958198</v>
      </c>
    </row>
    <row r="79" spans="1:11" ht="27" customHeight="1" x14ac:dyDescent="0.35">
      <c r="A79" s="82">
        <v>83</v>
      </c>
      <c r="B79" s="82" t="s">
        <v>78</v>
      </c>
      <c r="C79" s="83">
        <f>[1]CGN001!G3329</f>
        <v>468719810</v>
      </c>
      <c r="D79" s="58"/>
      <c r="E79" s="83">
        <v>308936001</v>
      </c>
      <c r="F79" s="58"/>
      <c r="G79" s="82">
        <v>93</v>
      </c>
      <c r="H79" s="82" t="s">
        <v>79</v>
      </c>
      <c r="I79" s="84">
        <v>0</v>
      </c>
      <c r="J79" s="85"/>
      <c r="K79" s="84">
        <v>0</v>
      </c>
    </row>
    <row r="80" spans="1:11" ht="27" customHeight="1" x14ac:dyDescent="0.35">
      <c r="A80" s="82">
        <v>89</v>
      </c>
      <c r="B80" s="82" t="s">
        <v>80</v>
      </c>
      <c r="C80" s="83">
        <f>[1]CGN001!G3495</f>
        <v>-468719810</v>
      </c>
      <c r="D80" s="58"/>
      <c r="E80" s="83">
        <v>-308936001</v>
      </c>
      <c r="F80" s="58"/>
      <c r="G80" s="82">
        <v>99</v>
      </c>
      <c r="H80" s="82" t="s">
        <v>81</v>
      </c>
      <c r="I80" s="84">
        <f>[1]CGN001!I3745</f>
        <v>-8996355978</v>
      </c>
      <c r="J80" s="85"/>
      <c r="K80" s="84">
        <v>-7151958198</v>
      </c>
    </row>
    <row r="81" spans="1:11" ht="27" customHeight="1" x14ac:dyDescent="0.3">
      <c r="D81" s="58"/>
      <c r="F81" s="58"/>
    </row>
    <row r="82" spans="1:11" ht="27" customHeight="1" x14ac:dyDescent="0.3">
      <c r="D82" s="58"/>
      <c r="F82" s="58"/>
    </row>
    <row r="83" spans="1:11" ht="27" customHeight="1" x14ac:dyDescent="0.3">
      <c r="D83" s="58"/>
      <c r="F83" s="58"/>
    </row>
    <row r="84" spans="1:11" ht="27" customHeight="1" x14ac:dyDescent="0.3">
      <c r="D84" s="58"/>
      <c r="F84" s="58"/>
    </row>
    <row r="85" spans="1:11" s="62" customFormat="1" ht="27" customHeight="1" x14ac:dyDescent="0.3">
      <c r="D85" s="58"/>
      <c r="F85" s="58"/>
    </row>
    <row r="86" spans="1:11" s="62" customFormat="1" ht="27" customHeight="1" x14ac:dyDescent="0.3">
      <c r="D86" s="58"/>
      <c r="F86" s="58"/>
    </row>
    <row r="87" spans="1:11" s="56" customFormat="1" ht="27" customHeight="1" x14ac:dyDescent="0.3">
      <c r="A87" s="57"/>
      <c r="B87" s="152" t="s">
        <v>131</v>
      </c>
      <c r="C87" s="64"/>
      <c r="D87" s="58"/>
      <c r="E87" s="64"/>
      <c r="F87" s="58"/>
      <c r="H87" s="152" t="s">
        <v>131</v>
      </c>
    </row>
    <row r="88" spans="1:11" ht="27" customHeight="1" x14ac:dyDescent="0.4">
      <c r="A88" s="5"/>
      <c r="B88" s="86" t="s">
        <v>82</v>
      </c>
      <c r="C88" s="41"/>
      <c r="D88" s="5"/>
      <c r="E88" s="87"/>
      <c r="F88" s="87"/>
      <c r="G88" s="87"/>
      <c r="H88" s="87" t="s">
        <v>83</v>
      </c>
      <c r="I88" s="88"/>
      <c r="J88" s="87"/>
      <c r="K88" s="87"/>
    </row>
    <row r="89" spans="1:11" ht="27" customHeight="1" x14ac:dyDescent="0.35">
      <c r="A89" s="5"/>
      <c r="B89" s="89" t="s">
        <v>84</v>
      </c>
      <c r="C89" s="83"/>
      <c r="D89" s="5"/>
      <c r="E89" s="90"/>
      <c r="F89" s="90"/>
      <c r="G89" s="90"/>
      <c r="H89" s="90" t="s">
        <v>85</v>
      </c>
      <c r="I89" s="91"/>
      <c r="J89" s="90"/>
      <c r="K89" s="90"/>
    </row>
    <row r="90" spans="1:11" ht="27" customHeight="1" x14ac:dyDescent="0.4">
      <c r="A90" s="5"/>
      <c r="B90" s="92"/>
      <c r="C90" s="93"/>
      <c r="D90" s="5"/>
      <c r="E90" s="90"/>
      <c r="F90" s="90"/>
      <c r="G90" s="90"/>
      <c r="H90" s="90" t="s">
        <v>86</v>
      </c>
      <c r="I90" s="91"/>
      <c r="J90" s="90"/>
      <c r="K90" s="90"/>
    </row>
    <row r="92" spans="1:11" ht="23.25" x14ac:dyDescent="0.35">
      <c r="A92" s="153" t="s">
        <v>132</v>
      </c>
    </row>
    <row r="93" spans="1:11" ht="23.25" x14ac:dyDescent="0.35">
      <c r="A93" s="153" t="s">
        <v>133</v>
      </c>
    </row>
  </sheetData>
  <pageMargins left="0.51181102362204722" right="0.51181102362204722" top="0.94488188976377963" bottom="0.94488188976377963" header="0.31496062992125984" footer="0.31496062992125984"/>
  <pageSetup scale="37" orientation="landscape" horizontalDpi="1200" verticalDpi="1200" r:id="rId1"/>
  <rowBreaks count="1" manualBreakCount="1">
    <brk id="49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view="pageBreakPreview" topLeftCell="A61" zoomScale="60" zoomScaleNormal="64" workbookViewId="0">
      <selection activeCell="B85" sqref="B85:B86"/>
    </sheetView>
  </sheetViews>
  <sheetFormatPr baseColWidth="10" defaultRowHeight="12.75" x14ac:dyDescent="0.2"/>
  <cols>
    <col min="1" max="1" width="9.7109375" style="151" customWidth="1"/>
    <col min="2" max="2" width="89.85546875" style="110" customWidth="1"/>
    <col min="3" max="3" width="10.5703125" style="110" customWidth="1"/>
    <col min="4" max="4" width="31.140625" style="110" bestFit="1" customWidth="1"/>
    <col min="5" max="5" width="9.7109375" style="110" customWidth="1"/>
    <col min="6" max="6" width="37" style="110" customWidth="1"/>
    <col min="7" max="7" width="11.42578125" style="110"/>
    <col min="8" max="8" width="24.5703125" style="110" bestFit="1" customWidth="1"/>
    <col min="9" max="16384" width="11.42578125" style="110"/>
  </cols>
  <sheetData>
    <row r="1" spans="1:6" s="97" customFormat="1" ht="27" customHeight="1" x14ac:dyDescent="0.35">
      <c r="A1" s="94"/>
      <c r="B1" s="95"/>
      <c r="C1" s="95"/>
      <c r="D1" s="95"/>
      <c r="E1" s="95"/>
      <c r="F1" s="96"/>
    </row>
    <row r="2" spans="1:6" s="100" customFormat="1" ht="27" customHeight="1" x14ac:dyDescent="0.4">
      <c r="A2" s="98" t="s">
        <v>0</v>
      </c>
      <c r="B2" s="8"/>
      <c r="C2" s="8"/>
      <c r="D2" s="8"/>
      <c r="E2" s="8"/>
      <c r="F2" s="99"/>
    </row>
    <row r="3" spans="1:6" s="100" customFormat="1" ht="27" customHeight="1" x14ac:dyDescent="0.4">
      <c r="A3" s="98" t="s">
        <v>87</v>
      </c>
      <c r="B3" s="8"/>
      <c r="C3" s="8"/>
      <c r="D3" s="8"/>
      <c r="E3" s="8"/>
      <c r="F3" s="99"/>
    </row>
    <row r="4" spans="1:6" s="100" customFormat="1" ht="27" customHeight="1" x14ac:dyDescent="0.4">
      <c r="A4" s="11" t="s">
        <v>88</v>
      </c>
      <c r="B4" s="8"/>
      <c r="C4" s="8"/>
      <c r="D4" s="8"/>
      <c r="E4" s="8"/>
      <c r="F4" s="99"/>
    </row>
    <row r="5" spans="1:6" s="103" customFormat="1" ht="27" customHeight="1" x14ac:dyDescent="0.35">
      <c r="A5" s="101" t="s">
        <v>89</v>
      </c>
      <c r="B5" s="15"/>
      <c r="C5" s="15"/>
      <c r="D5" s="15"/>
      <c r="E5" s="15"/>
      <c r="F5" s="102"/>
    </row>
    <row r="6" spans="1:6" s="97" customFormat="1" ht="27" customHeight="1" thickBot="1" x14ac:dyDescent="0.4">
      <c r="A6" s="104"/>
      <c r="B6" s="105"/>
      <c r="C6" s="105"/>
      <c r="D6" s="105"/>
      <c r="E6" s="105"/>
      <c r="F6" s="106"/>
    </row>
    <row r="7" spans="1:6" ht="27" customHeight="1" x14ac:dyDescent="0.35">
      <c r="A7" s="107"/>
      <c r="B7" s="108"/>
      <c r="C7" s="108"/>
      <c r="D7" s="109"/>
      <c r="E7" s="109"/>
      <c r="F7" s="109"/>
    </row>
    <row r="8" spans="1:6" s="113" customFormat="1" ht="27" customHeight="1" x14ac:dyDescent="0.4">
      <c r="A8" s="111"/>
      <c r="B8" s="112"/>
      <c r="C8" s="112"/>
      <c r="D8" s="28" t="s">
        <v>4</v>
      </c>
      <c r="E8" s="29"/>
      <c r="F8" s="28" t="s">
        <v>5</v>
      </c>
    </row>
    <row r="9" spans="1:6" s="113" customFormat="1" ht="27" customHeight="1" x14ac:dyDescent="0.4">
      <c r="A9" s="111"/>
      <c r="B9" s="112"/>
      <c r="C9" s="112"/>
      <c r="D9" s="32"/>
      <c r="E9" s="32"/>
      <c r="F9" s="32"/>
    </row>
    <row r="10" spans="1:6" s="114" customFormat="1" ht="27" customHeight="1" x14ac:dyDescent="0.4">
      <c r="A10" s="111"/>
      <c r="B10" s="112"/>
      <c r="C10" s="112"/>
      <c r="D10" s="32"/>
      <c r="E10" s="41"/>
      <c r="F10" s="32"/>
    </row>
    <row r="11" spans="1:6" s="114" customFormat="1" ht="27" customHeight="1" x14ac:dyDescent="0.4">
      <c r="A11" s="112"/>
      <c r="B11" s="112" t="s">
        <v>90</v>
      </c>
      <c r="C11" s="112"/>
      <c r="D11" s="40">
        <f>+D13+D21</f>
        <v>31119039132</v>
      </c>
      <c r="E11" s="32"/>
      <c r="F11" s="40">
        <f>+F13+F21+F17</f>
        <v>33396580734</v>
      </c>
    </row>
    <row r="12" spans="1:6" s="116" customFormat="1" ht="27" customHeight="1" x14ac:dyDescent="0.4">
      <c r="A12" s="112"/>
      <c r="B12" s="112"/>
      <c r="C12" s="112"/>
      <c r="D12" s="32"/>
      <c r="E12" s="115"/>
      <c r="F12" s="32"/>
    </row>
    <row r="13" spans="1:6" s="118" customFormat="1" ht="27" customHeight="1" x14ac:dyDescent="0.35">
      <c r="A13" s="49">
        <v>41</v>
      </c>
      <c r="B13" s="49" t="s">
        <v>91</v>
      </c>
      <c r="C13" s="53"/>
      <c r="D13" s="117">
        <f>SUM(D15:D15)</f>
        <v>1389534015</v>
      </c>
      <c r="E13" s="58"/>
      <c r="F13" s="117">
        <f>SUM(F15:F15)</f>
        <v>1990734620</v>
      </c>
    </row>
    <row r="14" spans="1:6" s="119" customFormat="1" ht="27" customHeight="1" x14ac:dyDescent="0.35">
      <c r="A14" s="49"/>
      <c r="B14" s="49"/>
      <c r="C14" s="49"/>
      <c r="D14" s="58"/>
      <c r="E14" s="64"/>
      <c r="F14" s="58"/>
    </row>
    <row r="15" spans="1:6" s="119" customFormat="1" ht="27" customHeight="1" x14ac:dyDescent="0.3">
      <c r="A15" s="57">
        <v>4110</v>
      </c>
      <c r="B15" s="57" t="s">
        <v>92</v>
      </c>
      <c r="C15" s="57"/>
      <c r="D15" s="64">
        <f>[1]CGN001!I3844</f>
        <v>1389534015</v>
      </c>
      <c r="E15" s="120"/>
      <c r="F15" s="64">
        <v>1990734620</v>
      </c>
    </row>
    <row r="16" spans="1:6" s="119" customFormat="1" ht="27" customHeight="1" x14ac:dyDescent="0.35">
      <c r="A16" s="121"/>
      <c r="B16" s="121"/>
      <c r="C16" s="121"/>
      <c r="D16" s="120"/>
      <c r="E16" s="51"/>
      <c r="F16" s="120"/>
    </row>
    <row r="17" spans="1:8" s="116" customFormat="1" ht="27" customHeight="1" x14ac:dyDescent="0.35">
      <c r="A17" s="49">
        <v>44</v>
      </c>
      <c r="B17" s="49" t="s">
        <v>93</v>
      </c>
      <c r="C17" s="53"/>
      <c r="D17" s="50">
        <f>SUM(D19:D19)</f>
        <v>0</v>
      </c>
      <c r="E17" s="51"/>
      <c r="F17" s="50">
        <f>SUM(F19:F19)</f>
        <v>0</v>
      </c>
    </row>
    <row r="18" spans="1:8" s="119" customFormat="1" ht="27" customHeight="1" x14ac:dyDescent="0.35">
      <c r="A18" s="49"/>
      <c r="B18" s="49"/>
      <c r="C18" s="49"/>
      <c r="D18" s="51"/>
      <c r="E18" s="64"/>
      <c r="F18" s="51"/>
    </row>
    <row r="19" spans="1:8" s="119" customFormat="1" ht="27" customHeight="1" x14ac:dyDescent="0.3">
      <c r="A19" s="57">
        <v>4428</v>
      </c>
      <c r="B19" s="57" t="s">
        <v>94</v>
      </c>
      <c r="C19" s="57"/>
      <c r="D19" s="64">
        <v>0</v>
      </c>
      <c r="E19" s="58"/>
      <c r="F19" s="64">
        <v>0</v>
      </c>
    </row>
    <row r="20" spans="1:8" s="119" customFormat="1" ht="27" customHeight="1" x14ac:dyDescent="0.35">
      <c r="A20" s="57"/>
      <c r="B20" s="57"/>
      <c r="C20" s="57"/>
      <c r="D20" s="58"/>
      <c r="E20" s="51"/>
      <c r="F20" s="58"/>
    </row>
    <row r="21" spans="1:8" s="119" customFormat="1" ht="27" customHeight="1" x14ac:dyDescent="0.35">
      <c r="A21" s="49">
        <v>47</v>
      </c>
      <c r="B21" s="49" t="s">
        <v>95</v>
      </c>
      <c r="C21" s="53"/>
      <c r="D21" s="50">
        <f>SUM(D23:D25)</f>
        <v>29729505117</v>
      </c>
      <c r="E21" s="51"/>
      <c r="F21" s="50">
        <f>SUM(F23:F25)</f>
        <v>31405846114</v>
      </c>
    </row>
    <row r="22" spans="1:8" s="119" customFormat="1" ht="27" customHeight="1" x14ac:dyDescent="0.35">
      <c r="A22" s="49"/>
      <c r="B22" s="49"/>
      <c r="C22" s="49"/>
      <c r="D22" s="51"/>
      <c r="E22" s="64"/>
      <c r="F22" s="51"/>
    </row>
    <row r="23" spans="1:8" s="122" customFormat="1" ht="27" customHeight="1" x14ac:dyDescent="0.35">
      <c r="A23" s="57">
        <v>4705</v>
      </c>
      <c r="B23" s="57" t="s">
        <v>96</v>
      </c>
      <c r="C23" s="57"/>
      <c r="D23" s="64">
        <f>[1]CGN001!I4241</f>
        <v>29690410840</v>
      </c>
      <c r="E23" s="64"/>
      <c r="F23" s="64">
        <v>31369612786</v>
      </c>
    </row>
    <row r="24" spans="1:8" s="119" customFormat="1" ht="27" customHeight="1" x14ac:dyDescent="0.3">
      <c r="A24" s="57">
        <v>4720</v>
      </c>
      <c r="B24" s="78" t="s">
        <v>97</v>
      </c>
      <c r="C24" s="57"/>
      <c r="D24" s="64">
        <f>[1]CGN001!I4245</f>
        <v>39094277</v>
      </c>
      <c r="E24" s="64"/>
      <c r="F24" s="64">
        <v>36233328</v>
      </c>
    </row>
    <row r="25" spans="1:8" s="119" customFormat="1" ht="27" customHeight="1" x14ac:dyDescent="0.3">
      <c r="A25" s="57">
        <v>4722</v>
      </c>
      <c r="B25" s="57" t="s">
        <v>98</v>
      </c>
      <c r="C25" s="57"/>
      <c r="D25" s="64">
        <v>0</v>
      </c>
      <c r="E25" s="58"/>
      <c r="F25" s="64">
        <v>0</v>
      </c>
    </row>
    <row r="26" spans="1:8" s="119" customFormat="1" ht="27" customHeight="1" x14ac:dyDescent="0.4">
      <c r="A26" s="57"/>
      <c r="B26" s="57"/>
      <c r="C26" s="57"/>
      <c r="D26" s="58"/>
      <c r="E26" s="41"/>
      <c r="F26" s="58"/>
    </row>
    <row r="27" spans="1:8" s="122" customFormat="1" ht="27.75" customHeight="1" x14ac:dyDescent="0.4">
      <c r="A27" s="112"/>
      <c r="B27" s="112" t="s">
        <v>99</v>
      </c>
      <c r="C27" s="112"/>
      <c r="D27" s="40">
        <f>+D29+D40+D50+D55</f>
        <v>31707356358</v>
      </c>
      <c r="E27" s="120"/>
      <c r="F27" s="40">
        <f>+F29+F40+F50+F55</f>
        <v>26761476815</v>
      </c>
      <c r="H27" s="123"/>
    </row>
    <row r="28" spans="1:8" s="119" customFormat="1" ht="27" customHeight="1" x14ac:dyDescent="0.35">
      <c r="A28" s="124"/>
      <c r="B28" s="124"/>
      <c r="C28" s="124"/>
      <c r="D28" s="120"/>
      <c r="E28" s="115"/>
      <c r="F28" s="120"/>
    </row>
    <row r="29" spans="1:8" s="119" customFormat="1" ht="27" customHeight="1" x14ac:dyDescent="0.35">
      <c r="A29" s="49">
        <v>51</v>
      </c>
      <c r="B29" s="49" t="s">
        <v>100</v>
      </c>
      <c r="C29" s="53"/>
      <c r="D29" s="117">
        <f>SUM(D31:D38)</f>
        <v>24902692089</v>
      </c>
      <c r="E29" s="51"/>
      <c r="F29" s="117">
        <f>SUM(F31:F38)</f>
        <v>21696133035</v>
      </c>
    </row>
    <row r="30" spans="1:8" s="125" customFormat="1" ht="27" customHeight="1" x14ac:dyDescent="0.35">
      <c r="A30" s="49"/>
      <c r="B30" s="49"/>
      <c r="C30" s="49"/>
      <c r="D30" s="51"/>
      <c r="E30" s="64"/>
      <c r="F30" s="51"/>
    </row>
    <row r="31" spans="1:8" s="125" customFormat="1" ht="27" customHeight="1" x14ac:dyDescent="0.3">
      <c r="A31" s="57">
        <v>5101</v>
      </c>
      <c r="B31" s="57" t="s">
        <v>101</v>
      </c>
      <c r="C31" s="57"/>
      <c r="D31" s="64">
        <f>[1]CGN001!I4410</f>
        <v>8455087439</v>
      </c>
      <c r="E31" s="64"/>
      <c r="F31" s="64">
        <v>8066310444</v>
      </c>
    </row>
    <row r="32" spans="1:8" s="125" customFormat="1" ht="27" customHeight="1" x14ac:dyDescent="0.3">
      <c r="A32" s="57">
        <v>5102</v>
      </c>
      <c r="B32" s="57" t="s">
        <v>102</v>
      </c>
      <c r="C32" s="57"/>
      <c r="D32" s="64">
        <f>[1]CGN001!I4425</f>
        <v>0</v>
      </c>
      <c r="E32" s="64"/>
      <c r="F32" s="64">
        <v>0</v>
      </c>
    </row>
    <row r="33" spans="1:6" s="125" customFormat="1" ht="27" customHeight="1" x14ac:dyDescent="0.3">
      <c r="A33" s="57">
        <v>5103</v>
      </c>
      <c r="B33" s="57" t="s">
        <v>103</v>
      </c>
      <c r="C33" s="57"/>
      <c r="D33" s="64">
        <f>[1]CGN001!I4435</f>
        <v>2240319553</v>
      </c>
      <c r="E33" s="64"/>
      <c r="F33" s="64">
        <v>2244047678</v>
      </c>
    </row>
    <row r="34" spans="1:6" s="126" customFormat="1" ht="27" customHeight="1" x14ac:dyDescent="0.35">
      <c r="A34" s="57">
        <v>5104</v>
      </c>
      <c r="B34" s="57" t="s">
        <v>104</v>
      </c>
      <c r="C34" s="57"/>
      <c r="D34" s="64">
        <f>[1]CGN001!I4445</f>
        <v>324600000</v>
      </c>
      <c r="E34" s="64"/>
      <c r="F34" s="64">
        <v>335255400</v>
      </c>
    </row>
    <row r="35" spans="1:6" s="126" customFormat="1" ht="27" customHeight="1" x14ac:dyDescent="0.35">
      <c r="A35" s="57">
        <v>5107</v>
      </c>
      <c r="B35" s="57" t="s">
        <v>105</v>
      </c>
      <c r="C35" s="57"/>
      <c r="D35" s="64">
        <f>[1]CGN001!I4450</f>
        <v>4529486300</v>
      </c>
      <c r="E35" s="64"/>
      <c r="F35" s="64">
        <v>3567206707</v>
      </c>
    </row>
    <row r="36" spans="1:6" s="126" customFormat="1" ht="27" customHeight="1" x14ac:dyDescent="0.35">
      <c r="A36" s="57">
        <v>5108</v>
      </c>
      <c r="B36" s="57" t="s">
        <v>106</v>
      </c>
      <c r="C36" s="57"/>
      <c r="D36" s="64">
        <f>[1]CGN001!I4461</f>
        <v>1149810094</v>
      </c>
      <c r="E36" s="64"/>
      <c r="F36" s="64">
        <v>57467167</v>
      </c>
    </row>
    <row r="37" spans="1:6" s="126" customFormat="1" ht="27" customHeight="1" x14ac:dyDescent="0.35">
      <c r="A37" s="57">
        <v>5111</v>
      </c>
      <c r="B37" s="57" t="s">
        <v>107</v>
      </c>
      <c r="C37" s="57"/>
      <c r="D37" s="64">
        <f>[1]CGN001!I4475</f>
        <v>8203388703</v>
      </c>
      <c r="E37" s="64"/>
      <c r="F37" s="64">
        <v>7425845639</v>
      </c>
    </row>
    <row r="38" spans="1:6" s="126" customFormat="1" ht="27" customHeight="1" x14ac:dyDescent="0.35">
      <c r="A38" s="57">
        <v>5120</v>
      </c>
      <c r="B38" s="57" t="s">
        <v>108</v>
      </c>
      <c r="C38" s="57"/>
      <c r="D38" s="64">
        <f>[1]CGN001!G4544</f>
        <v>0</v>
      </c>
      <c r="E38" s="120"/>
      <c r="F38" s="64">
        <v>0</v>
      </c>
    </row>
    <row r="39" spans="1:6" s="126" customFormat="1" ht="27" customHeight="1" x14ac:dyDescent="0.35">
      <c r="A39" s="127"/>
      <c r="B39" s="127"/>
      <c r="C39" s="127"/>
      <c r="D39" s="120"/>
      <c r="E39" s="115"/>
      <c r="F39" s="120"/>
    </row>
    <row r="40" spans="1:6" s="126" customFormat="1" ht="27" customHeight="1" x14ac:dyDescent="0.35">
      <c r="A40" s="49">
        <v>53</v>
      </c>
      <c r="B40" s="49" t="s">
        <v>109</v>
      </c>
      <c r="C40" s="53"/>
      <c r="D40" s="117">
        <f>SUM(D42:D48)</f>
        <v>4337197658</v>
      </c>
      <c r="E40" s="51"/>
      <c r="F40" s="117">
        <f>SUM(F42:F48)</f>
        <v>3179937170</v>
      </c>
    </row>
    <row r="41" spans="1:6" s="126" customFormat="1" ht="27" customHeight="1" x14ac:dyDescent="0.35">
      <c r="A41" s="49"/>
      <c r="B41" s="49"/>
      <c r="C41" s="49"/>
      <c r="D41" s="51"/>
      <c r="E41" s="64"/>
      <c r="F41" s="51"/>
    </row>
    <row r="42" spans="1:6" s="126" customFormat="1" ht="27" customHeight="1" x14ac:dyDescent="0.35">
      <c r="A42" s="57">
        <v>5346</v>
      </c>
      <c r="B42" s="57" t="s">
        <v>110</v>
      </c>
      <c r="C42" s="57"/>
      <c r="D42" s="64">
        <f>[1]CGN001!I4686</f>
        <v>0</v>
      </c>
      <c r="E42" s="64"/>
      <c r="F42" s="64">
        <v>0</v>
      </c>
    </row>
    <row r="43" spans="1:6" s="126" customFormat="1" ht="27" customHeight="1" x14ac:dyDescent="0.35">
      <c r="A43" s="57">
        <v>5347</v>
      </c>
      <c r="B43" s="57" t="s">
        <v>111</v>
      </c>
      <c r="C43" s="57"/>
      <c r="D43" s="64">
        <f>[1]CGN001!I4693</f>
        <v>0</v>
      </c>
      <c r="E43" s="128"/>
      <c r="F43" s="64">
        <v>1553322</v>
      </c>
    </row>
    <row r="44" spans="1:6" s="126" customFormat="1" ht="27" customHeight="1" x14ac:dyDescent="0.35">
      <c r="A44" s="57">
        <v>5351</v>
      </c>
      <c r="B44" s="57" t="s">
        <v>112</v>
      </c>
      <c r="C44" s="57"/>
      <c r="D44" s="64">
        <f>[1]CGN001!I4723</f>
        <v>0</v>
      </c>
      <c r="E44" s="128"/>
      <c r="F44" s="64">
        <v>0</v>
      </c>
    </row>
    <row r="45" spans="1:6" s="126" customFormat="1" ht="27" customHeight="1" x14ac:dyDescent="0.35">
      <c r="A45" s="57">
        <v>5357</v>
      </c>
      <c r="B45" s="57" t="s">
        <v>113</v>
      </c>
      <c r="C45" s="57"/>
      <c r="D45" s="64">
        <f>[1]CGN001!I4748</f>
        <v>0</v>
      </c>
      <c r="E45" s="128"/>
      <c r="F45" s="64">
        <v>0</v>
      </c>
    </row>
    <row r="46" spans="1:6" s="126" customFormat="1" ht="27" customHeight="1" x14ac:dyDescent="0.35">
      <c r="A46" s="57">
        <v>5360</v>
      </c>
      <c r="B46" s="57" t="s">
        <v>114</v>
      </c>
      <c r="C46" s="57"/>
      <c r="D46" s="128">
        <f>[1]CGN001!I4763</f>
        <v>2514535334</v>
      </c>
      <c r="E46" s="58"/>
      <c r="F46" s="128">
        <v>2314022663</v>
      </c>
    </row>
    <row r="47" spans="1:6" s="125" customFormat="1" ht="27" customHeight="1" x14ac:dyDescent="0.3">
      <c r="A47" s="57">
        <v>5366</v>
      </c>
      <c r="B47" s="57" t="s">
        <v>115</v>
      </c>
      <c r="C47" s="57"/>
      <c r="D47" s="58">
        <f>[1]CGN001!I4808</f>
        <v>92562997</v>
      </c>
      <c r="E47" s="58"/>
      <c r="F47" s="58">
        <v>125576396</v>
      </c>
    </row>
    <row r="48" spans="1:6" s="125" customFormat="1" ht="27" customHeight="1" x14ac:dyDescent="0.3">
      <c r="A48" s="57">
        <v>5368</v>
      </c>
      <c r="B48" s="57" t="s">
        <v>116</v>
      </c>
      <c r="C48" s="57"/>
      <c r="D48" s="58">
        <f>[1]CGN001!I4817</f>
        <v>1730099327</v>
      </c>
      <c r="E48" s="5"/>
      <c r="F48" s="58">
        <v>738784789</v>
      </c>
    </row>
    <row r="49" spans="1:6" s="125" customFormat="1" ht="27" customHeight="1" x14ac:dyDescent="0.35">
      <c r="A49" s="79"/>
      <c r="B49" s="80"/>
      <c r="C49" s="80"/>
      <c r="D49" s="5"/>
      <c r="E49" s="51"/>
      <c r="F49" s="5"/>
    </row>
    <row r="50" spans="1:6" s="125" customFormat="1" ht="27" customHeight="1" x14ac:dyDescent="0.35">
      <c r="A50" s="49">
        <v>57</v>
      </c>
      <c r="B50" s="49" t="s">
        <v>95</v>
      </c>
      <c r="C50" s="53"/>
      <c r="D50" s="50">
        <f>SUM(D51:D53)</f>
        <v>2414565729</v>
      </c>
      <c r="E50" s="64"/>
      <c r="F50" s="50">
        <f>SUM(F51:F53)</f>
        <v>1882790457</v>
      </c>
    </row>
    <row r="51" spans="1:6" s="125" customFormat="1" ht="27" customHeight="1" x14ac:dyDescent="0.3">
      <c r="A51" s="57">
        <v>5705</v>
      </c>
      <c r="B51" s="57" t="s">
        <v>117</v>
      </c>
      <c r="C51" s="57"/>
      <c r="D51" s="64">
        <f>[1]CGN001!I5038</f>
        <v>0</v>
      </c>
      <c r="E51" s="64"/>
      <c r="F51" s="64">
        <v>0</v>
      </c>
    </row>
    <row r="52" spans="1:6" s="125" customFormat="1" ht="27" customHeight="1" x14ac:dyDescent="0.3">
      <c r="A52" s="57">
        <v>5720</v>
      </c>
      <c r="B52" s="57" t="s">
        <v>118</v>
      </c>
      <c r="C52" s="57"/>
      <c r="D52" s="64">
        <f>[1]CGN001!I5042</f>
        <v>2414565729</v>
      </c>
      <c r="E52" s="64"/>
      <c r="F52" s="64">
        <v>1882790457</v>
      </c>
    </row>
    <row r="53" spans="1:6" s="125" customFormat="1" ht="27" customHeight="1" x14ac:dyDescent="0.35">
      <c r="A53" s="57">
        <v>5722</v>
      </c>
      <c r="B53" s="57" t="s">
        <v>98</v>
      </c>
      <c r="C53" s="57"/>
      <c r="D53" s="64">
        <f>[1]CGN001!I5045</f>
        <v>0</v>
      </c>
      <c r="E53" s="54"/>
      <c r="F53" s="64">
        <v>0</v>
      </c>
    </row>
    <row r="54" spans="1:6" s="125" customFormat="1" ht="27" customHeight="1" x14ac:dyDescent="0.35">
      <c r="A54" s="129"/>
      <c r="B54" s="130"/>
      <c r="C54" s="130"/>
      <c r="D54" s="54"/>
      <c r="E54" s="115"/>
      <c r="F54" s="54"/>
    </row>
    <row r="55" spans="1:6" s="125" customFormat="1" ht="27" customHeight="1" x14ac:dyDescent="0.35">
      <c r="A55" s="49">
        <v>58</v>
      </c>
      <c r="B55" s="49" t="s">
        <v>119</v>
      </c>
      <c r="C55" s="53"/>
      <c r="D55" s="117">
        <f>SUM(D56:D58)</f>
        <v>52900882</v>
      </c>
      <c r="E55" s="64"/>
      <c r="F55" s="117">
        <f>SUM(F56:F58)</f>
        <v>2616153</v>
      </c>
    </row>
    <row r="56" spans="1:6" s="125" customFormat="1" ht="27" customHeight="1" x14ac:dyDescent="0.3">
      <c r="A56" s="57"/>
      <c r="B56" s="57"/>
      <c r="C56" s="57"/>
      <c r="D56" s="64">
        <v>0</v>
      </c>
      <c r="E56" s="64"/>
      <c r="F56" s="64">
        <v>0</v>
      </c>
    </row>
    <row r="57" spans="1:6" s="119" customFormat="1" ht="27" customHeight="1" x14ac:dyDescent="0.3">
      <c r="A57" s="57">
        <v>5802</v>
      </c>
      <c r="B57" s="57" t="s">
        <v>120</v>
      </c>
      <c r="C57" s="57"/>
      <c r="D57" s="64">
        <f>[1]CGN001!I5055</f>
        <v>161664</v>
      </c>
      <c r="E57" s="64"/>
      <c r="F57" s="64">
        <v>168222</v>
      </c>
    </row>
    <row r="58" spans="1:6" s="119" customFormat="1" ht="27" customHeight="1" x14ac:dyDescent="0.35">
      <c r="A58" s="57">
        <v>5890</v>
      </c>
      <c r="B58" s="57" t="s">
        <v>121</v>
      </c>
      <c r="C58" s="57"/>
      <c r="D58" s="64">
        <f>[1]CGN001!I5168</f>
        <v>52739218</v>
      </c>
      <c r="E58" s="54"/>
      <c r="F58" s="64">
        <v>2447931</v>
      </c>
    </row>
    <row r="59" spans="1:6" s="119" customFormat="1" ht="27" customHeight="1" x14ac:dyDescent="0.4">
      <c r="A59" s="129"/>
      <c r="B59" s="130"/>
      <c r="C59" s="130"/>
      <c r="D59" s="54"/>
      <c r="E59" s="41"/>
      <c r="F59" s="54"/>
    </row>
    <row r="60" spans="1:6" s="119" customFormat="1" ht="27" customHeight="1" thickBot="1" x14ac:dyDescent="0.45">
      <c r="A60" s="35"/>
      <c r="B60" s="35" t="s">
        <v>122</v>
      </c>
      <c r="C60" s="35"/>
      <c r="D60" s="81">
        <f>+D11-D27</f>
        <v>-588317226</v>
      </c>
      <c r="E60" s="131"/>
      <c r="F60" s="81">
        <f>+F11-F27</f>
        <v>6635103919</v>
      </c>
    </row>
    <row r="61" spans="1:6" s="119" customFormat="1" ht="27" customHeight="1" thickTop="1" x14ac:dyDescent="0.35">
      <c r="A61" s="5"/>
      <c r="B61" s="132"/>
      <c r="C61" s="132"/>
      <c r="D61" s="131"/>
      <c r="E61" s="51"/>
      <c r="F61" s="131"/>
    </row>
    <row r="62" spans="1:6" s="119" customFormat="1" ht="27" customHeight="1" x14ac:dyDescent="0.35">
      <c r="A62" s="5"/>
      <c r="B62" s="49" t="s">
        <v>123</v>
      </c>
      <c r="C62" s="132"/>
      <c r="D62" s="50">
        <f>+D63+D64</f>
        <v>95133445</v>
      </c>
      <c r="E62" s="64"/>
      <c r="F62" s="50">
        <f>+F63+F64</f>
        <v>286631352</v>
      </c>
    </row>
    <row r="63" spans="1:6" s="133" customFormat="1" ht="27" customHeight="1" x14ac:dyDescent="0.35">
      <c r="A63" s="57" t="s">
        <v>124</v>
      </c>
      <c r="B63" s="57" t="s">
        <v>125</v>
      </c>
      <c r="C63" s="53"/>
      <c r="D63" s="64">
        <f>[1]CGN001!I4315</f>
        <v>95133445</v>
      </c>
      <c r="E63" s="131"/>
      <c r="F63" s="64">
        <v>286631352</v>
      </c>
    </row>
    <row r="64" spans="1:6" s="133" customFormat="1" ht="27" customHeight="1" x14ac:dyDescent="0.35">
      <c r="A64" s="57">
        <v>4830</v>
      </c>
      <c r="B64" s="57" t="s">
        <v>126</v>
      </c>
      <c r="C64" s="49"/>
      <c r="D64" s="64">
        <f>[1]CGN001!G4398</f>
        <v>0</v>
      </c>
      <c r="E64" s="131"/>
      <c r="F64" s="64">
        <v>0</v>
      </c>
    </row>
    <row r="65" spans="1:6" s="133" customFormat="1" ht="27" customHeight="1" x14ac:dyDescent="0.35">
      <c r="A65" s="49"/>
      <c r="B65" s="49"/>
      <c r="C65" s="49"/>
      <c r="D65" s="131"/>
      <c r="E65" s="51"/>
      <c r="F65" s="131"/>
    </row>
    <row r="66" spans="1:6" s="125" customFormat="1" ht="27" customHeight="1" x14ac:dyDescent="0.35">
      <c r="A66" s="49">
        <v>58</v>
      </c>
      <c r="B66" s="49" t="s">
        <v>119</v>
      </c>
      <c r="C66" s="53"/>
      <c r="D66" s="50">
        <f>+D67</f>
        <v>0</v>
      </c>
      <c r="E66" s="64"/>
      <c r="F66" s="50">
        <f>+F67</f>
        <v>0</v>
      </c>
    </row>
    <row r="67" spans="1:6" s="134" customFormat="1" ht="27" customHeight="1" x14ac:dyDescent="0.3">
      <c r="A67" s="57"/>
      <c r="B67" s="57"/>
      <c r="C67" s="57"/>
      <c r="D67" s="64">
        <v>0</v>
      </c>
      <c r="E67" s="131"/>
      <c r="F67" s="64">
        <v>0</v>
      </c>
    </row>
    <row r="68" spans="1:6" s="134" customFormat="1" ht="27" customHeight="1" x14ac:dyDescent="0.4">
      <c r="A68" s="56"/>
      <c r="B68" s="56"/>
      <c r="C68" s="56"/>
      <c r="D68" s="131"/>
      <c r="E68" s="41"/>
      <c r="F68" s="131"/>
    </row>
    <row r="69" spans="1:6" s="113" customFormat="1" ht="27" customHeight="1" thickBot="1" x14ac:dyDescent="0.45">
      <c r="A69" s="121"/>
      <c r="B69" s="35" t="s">
        <v>127</v>
      </c>
      <c r="C69" s="121"/>
      <c r="D69" s="81">
        <f>+D62-D66</f>
        <v>95133445</v>
      </c>
      <c r="E69" s="120"/>
      <c r="F69" s="81">
        <f>+F62-F66</f>
        <v>286631352</v>
      </c>
    </row>
    <row r="70" spans="1:6" s="135" customFormat="1" ht="27" customHeight="1" thickTop="1" x14ac:dyDescent="0.25">
      <c r="A70" s="121"/>
      <c r="B70" s="121"/>
      <c r="C70" s="121"/>
      <c r="D70" s="120"/>
      <c r="E70" s="120"/>
      <c r="F70" s="120"/>
    </row>
    <row r="71" spans="1:6" s="122" customFormat="1" ht="27" customHeight="1" x14ac:dyDescent="0.4">
      <c r="A71" s="121"/>
      <c r="B71" s="121"/>
      <c r="C71" s="121"/>
      <c r="D71" s="120"/>
      <c r="E71" s="41"/>
      <c r="F71" s="120"/>
    </row>
    <row r="72" spans="1:6" s="122" customFormat="1" ht="27" customHeight="1" thickBot="1" x14ac:dyDescent="0.45">
      <c r="A72" s="121"/>
      <c r="B72" s="35" t="s">
        <v>128</v>
      </c>
      <c r="C72" s="121"/>
      <c r="D72" s="81">
        <f>+D60+D69</f>
        <v>-493183781</v>
      </c>
      <c r="E72" s="120"/>
      <c r="F72" s="81">
        <f>+F60+F69</f>
        <v>6921735271</v>
      </c>
    </row>
    <row r="73" spans="1:6" s="122" customFormat="1" ht="27" customHeight="1" thickTop="1" x14ac:dyDescent="0.35">
      <c r="A73" s="121"/>
      <c r="B73" s="121"/>
      <c r="C73" s="121"/>
      <c r="D73" s="120"/>
      <c r="E73" s="120"/>
      <c r="F73" s="120"/>
    </row>
    <row r="74" spans="1:6" s="122" customFormat="1" ht="27" customHeight="1" x14ac:dyDescent="0.4">
      <c r="A74" s="121"/>
      <c r="B74" s="121"/>
      <c r="C74" s="121"/>
      <c r="D74" s="120"/>
      <c r="E74" s="41"/>
      <c r="F74" s="120"/>
    </row>
    <row r="75" spans="1:6" s="122" customFormat="1" ht="27" customHeight="1" thickBot="1" x14ac:dyDescent="0.45">
      <c r="A75" s="35"/>
      <c r="B75" s="35" t="s">
        <v>129</v>
      </c>
      <c r="C75" s="35"/>
      <c r="D75" s="81">
        <f>+D72</f>
        <v>-493183781</v>
      </c>
      <c r="E75" s="136"/>
      <c r="F75" s="81">
        <f>+F72</f>
        <v>6921735271</v>
      </c>
    </row>
    <row r="76" spans="1:6" s="122" customFormat="1" ht="27" customHeight="1" thickTop="1" x14ac:dyDescent="0.35">
      <c r="A76" s="137"/>
      <c r="B76" s="137"/>
      <c r="C76" s="137"/>
      <c r="D76" s="138"/>
      <c r="E76" s="136"/>
      <c r="F76" s="138"/>
    </row>
    <row r="77" spans="1:6" s="122" customFormat="1" ht="27" customHeight="1" x14ac:dyDescent="0.35">
      <c r="A77" s="137"/>
      <c r="B77" s="137"/>
      <c r="C77" s="137"/>
      <c r="D77" s="138"/>
      <c r="E77" s="136"/>
      <c r="F77" s="138"/>
    </row>
    <row r="78" spans="1:6" s="122" customFormat="1" ht="27" customHeight="1" x14ac:dyDescent="0.35">
      <c r="A78" s="137"/>
      <c r="B78" s="137"/>
      <c r="C78" s="137"/>
      <c r="D78" s="139"/>
      <c r="E78" s="140"/>
      <c r="F78" s="139"/>
    </row>
    <row r="79" spans="1:6" s="122" customFormat="1" ht="27" customHeight="1" x14ac:dyDescent="0.35">
      <c r="A79" s="137"/>
      <c r="B79" s="137"/>
      <c r="C79" s="137"/>
      <c r="D79" s="137"/>
      <c r="E79" s="141"/>
      <c r="F79" s="137"/>
    </row>
    <row r="80" spans="1:6" s="122" customFormat="1" ht="25.5" customHeight="1" x14ac:dyDescent="0.35">
      <c r="A80" s="137"/>
      <c r="B80" s="154" t="s">
        <v>131</v>
      </c>
      <c r="C80" s="137"/>
      <c r="D80" s="152" t="s">
        <v>131</v>
      </c>
      <c r="E80" s="136"/>
      <c r="F80" s="138"/>
    </row>
    <row r="81" spans="1:6" s="122" customFormat="1" ht="25.5" customHeight="1" x14ac:dyDescent="0.35">
      <c r="A81" s="142"/>
      <c r="B81" s="143" t="s">
        <v>82</v>
      </c>
      <c r="C81" s="144" t="s">
        <v>83</v>
      </c>
      <c r="E81" s="145"/>
      <c r="F81" s="143"/>
    </row>
    <row r="82" spans="1:6" s="122" customFormat="1" ht="27" customHeight="1" x14ac:dyDescent="0.4">
      <c r="A82" s="142"/>
      <c r="B82" s="146" t="s">
        <v>130</v>
      </c>
      <c r="C82" s="82" t="s">
        <v>85</v>
      </c>
      <c r="E82" s="147"/>
      <c r="F82" s="146"/>
    </row>
    <row r="83" spans="1:6" s="122" customFormat="1" ht="27" customHeight="1" x14ac:dyDescent="0.4">
      <c r="A83" s="142"/>
      <c r="B83" s="148"/>
      <c r="C83" s="149" t="s">
        <v>86</v>
      </c>
      <c r="E83" s="150"/>
      <c r="F83" s="150"/>
    </row>
    <row r="85" spans="1:6" ht="23.25" x14ac:dyDescent="0.35">
      <c r="A85" s="153" t="s">
        <v>134</v>
      </c>
      <c r="B85" s="153"/>
    </row>
    <row r="86" spans="1:6" ht="23.25" x14ac:dyDescent="0.35">
      <c r="A86" s="153" t="s">
        <v>135</v>
      </c>
      <c r="B86" s="153"/>
    </row>
  </sheetData>
  <pageMargins left="0.70866141732283472" right="0.70866141732283472" top="0.74803149606299213" bottom="0.74803149606299213" header="0.31496062992125984" footer="0.31496062992125984"/>
  <pageSetup scale="43" orientation="portrait" horizontalDpi="4294967294" verticalDpi="4294967294" r:id="rId1"/>
  <rowBreaks count="1" manualBreakCount="1">
    <brk id="6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SITUACION FINANCIERA</vt:lpstr>
      <vt:lpstr>RESULTADOS</vt:lpstr>
      <vt:lpstr>RESULTADOS!Área_de_impresión</vt:lpstr>
      <vt:lpstr>'SITUACION FINANCIERA'!Área_de_impresión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Valencia Carvajal</dc:creator>
  <cp:lastModifiedBy>Francisco Valencia Carvajal</cp:lastModifiedBy>
  <cp:lastPrinted>2022-04-20T22:05:58Z</cp:lastPrinted>
  <dcterms:created xsi:type="dcterms:W3CDTF">2022-04-20T22:02:24Z</dcterms:created>
  <dcterms:modified xsi:type="dcterms:W3CDTF">2022-04-20T22:06:13Z</dcterms:modified>
</cp:coreProperties>
</file>