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20\MARZO 2020\"/>
    </mc:Choice>
  </mc:AlternateContent>
  <bookViews>
    <workbookView xWindow="0" yWindow="0" windowWidth="23040" windowHeight="9120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BALANCE2!$A$1:$IS$369</definedName>
    <definedName name="_xlnm.Print_Area" localSheetId="1">ACTIVIDAD2!$A$1:$F$153</definedName>
    <definedName name="_xlnm.Print_Area" localSheetId="0">BALANCE2!$A$1:$L$196</definedName>
  </definedNames>
  <calcPr calcId="152511"/>
</workbook>
</file>

<file path=xl/calcChain.xml><?xml version="1.0" encoding="utf-8"?>
<calcChain xmlns="http://schemas.openxmlformats.org/spreadsheetml/2006/main">
  <c r="D61" i="7" l="1"/>
  <c r="C147" i="7" l="1"/>
  <c r="D64" i="7"/>
  <c r="D53" i="7"/>
  <c r="D36" i="7"/>
  <c r="D30" i="7"/>
  <c r="F27" i="7" s="1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F28" i="7"/>
  <c r="G27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87" i="6"/>
  <c r="D190" i="6"/>
  <c r="D187" i="6" s="1"/>
  <c r="D164" i="6"/>
  <c r="D152" i="6"/>
  <c r="K139" i="6"/>
  <c r="K130" i="6"/>
  <c r="D126" i="6"/>
  <c r="K125" i="6"/>
  <c r="K120" i="6"/>
  <c r="D118" i="6"/>
  <c r="D117" i="6"/>
  <c r="D116" i="6"/>
  <c r="D106" i="6" s="1"/>
  <c r="K100" i="6"/>
  <c r="D100" i="6"/>
  <c r="D97" i="6"/>
  <c r="D96" i="6"/>
  <c r="D95" i="6"/>
  <c r="D94" i="6"/>
  <c r="D93" i="6"/>
  <c r="D92" i="6"/>
  <c r="K90" i="6"/>
  <c r="D89" i="6"/>
  <c r="K82" i="6"/>
  <c r="D77" i="6"/>
  <c r="D76" i="6"/>
  <c r="D75" i="6"/>
  <c r="K71" i="6"/>
  <c r="K60" i="6"/>
  <c r="D60" i="6"/>
  <c r="K56" i="6"/>
  <c r="K51" i="6"/>
  <c r="D39" i="6"/>
  <c r="K32" i="6"/>
  <c r="D32" i="6"/>
  <c r="K22" i="6"/>
  <c r="D22" i="6"/>
  <c r="K14" i="6"/>
  <c r="D14" i="6"/>
  <c r="A2" i="6"/>
  <c r="D129" i="7" l="1"/>
  <c r="D87" i="6"/>
  <c r="D85" i="6" s="1"/>
  <c r="D65" i="6"/>
  <c r="M65" i="6" s="1"/>
  <c r="K79" i="6"/>
  <c r="M51" i="6"/>
  <c r="D51" i="7"/>
  <c r="K12" i="6"/>
  <c r="F63" i="7"/>
  <c r="D12" i="7"/>
  <c r="F14" i="7"/>
  <c r="G13" i="7"/>
  <c r="G10" i="7" s="1"/>
  <c r="K147" i="6" l="1"/>
  <c r="D12" i="6"/>
  <c r="D184" i="6" s="1"/>
  <c r="D10" i="7"/>
  <c r="F10" i="7" l="1"/>
  <c r="D119" i="7"/>
  <c r="D132" i="7" s="1"/>
  <c r="K157" i="6" s="1"/>
  <c r="K153" i="6" l="1"/>
  <c r="K165" i="6" s="1"/>
  <c r="K184" i="6" s="1"/>
  <c r="K185" i="6" s="1"/>
  <c r="D142" i="7"/>
</calcChain>
</file>

<file path=xl/sharedStrings.xml><?xml version="1.0" encoding="utf-8"?>
<sst xmlns="http://schemas.openxmlformats.org/spreadsheetml/2006/main" count="352" uniqueCount="259">
  <si>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</si>
  <si>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</si>
  <si>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</si>
  <si>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</si>
  <si>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</si>
  <si>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</si>
  <si>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</si>
  <si>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</si>
  <si>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</si>
  <si>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</si>
  <si>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</si>
  <si>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</si>
  <si>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</si>
  <si>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</si>
  <si>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</si>
  <si>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</si>
  <si>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</si>
  <si>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</si>
  <si>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</si>
  <si>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</si>
  <si>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</si>
  <si>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</si>
  <si>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</si>
  <si>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</si>
  <si>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</si>
  <si>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</si>
  <si>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</si>
  <si>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</si>
  <si>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</si>
  <si>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</si>
  <si>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</si>
  <si>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</si>
  <si>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</si>
  <si>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</si>
  <si>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</si>
  <si>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</si>
  <si>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</si>
  <si>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</si>
  <si>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</si>
  <si>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</si>
  <si>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</si>
  <si>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</si>
  <si>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</si>
  <si>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</si>
  <si>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</si>
  <si>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</si>
  <si>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</si>
  <si>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</si>
  <si>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</si>
  <si>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</si>
  <si>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</si>
  <si>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</si>
  <si>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</si>
  <si>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</si>
  <si>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</si>
  <si>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</si>
  <si>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</si>
  <si>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</si>
  <si>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</si>
  <si>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</si>
  <si>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</si>
  <si>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</si>
  <si>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</si>
  <si>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</si>
  <si>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</si>
  <si>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</si>
  <si>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</si>
  <si>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</si>
  <si>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</si>
  <si>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</si>
  <si>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</si>
  <si>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</si>
  <si>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</si>
  <si>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</si>
  <si>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</si>
  <si>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</si>
  <si>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</si>
  <si>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</si>
  <si>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</si>
  <si>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</si>
  <si>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</si>
  <si>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</si>
  <si>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</si>
  <si>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</si>
  <si>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</si>
  <si>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</si>
  <si>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</si>
  <si>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</si>
  <si>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</si>
  <si>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</si>
  <si>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</si>
  <si>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</si>
  <si>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</si>
  <si>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</si>
  <si>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</si>
  <si>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</si>
  <si>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</si>
  <si>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</si>
  <si>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</si>
  <si>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</si>
  <si>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</si>
  <si>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</si>
  <si>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</si>
  <si>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</si>
  <si>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</si>
  <si>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</si>
  <si>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</si>
  <si>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</si>
  <si>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</si>
  <si>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</si>
  <si>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</si>
  <si>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</si>
  <si>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</si>
  <si>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</si>
  <si>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</si>
  <si>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</si>
  <si>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</si>
  <si>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</si>
  <si>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</si>
  <si>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</si>
  <si>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</si>
  <si>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</si>
  <si>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</si>
  <si>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</si>
  <si>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</si>
  <si>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</si>
  <si>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</si>
  <si>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</si>
  <si>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</si>
  <si>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</si>
  <si>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</si>
  <si>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</si>
  <si>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</si>
  <si>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</si>
  <si>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</si>
  <si>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</si>
  <si>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</si>
  <si>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</si>
  <si>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</si>
  <si>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</si>
  <si>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</si>
  <si>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</si>
  <si>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</si>
  <si>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</si>
  <si>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</si>
  <si>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</si>
  <si>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</si>
  <si>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</si>
  <si>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</si>
  <si>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</si>
  <si>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</si>
  <si>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</si>
  <si>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</si>
  <si>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</si>
  <si>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</si>
  <si>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</si>
  <si>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</si>
  <si>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</si>
  <si>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</si>
  <si>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</si>
  <si>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</si>
  <si>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</si>
  <si>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</si>
  <si>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</si>
  <si>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</si>
  <si>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</si>
  <si>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</si>
  <si>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</si>
  <si>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</si>
  <si>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</si>
  <si>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</si>
  <si>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</si>
  <si>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</si>
  <si>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</si>
  <si>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</si>
  <si>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</si>
  <si>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</si>
  <si>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</si>
  <si>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</si>
  <si>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</si>
  <si>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</si>
  <si>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</si>
  <si>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</si>
  <si>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</si>
  <si>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</si>
  <si>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</si>
  <si>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</si>
  <si>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</si>
  <si>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</si>
  <si>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</si>
  <si>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</si>
  <si>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</si>
  <si>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</si>
  <si>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</si>
  <si>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</si>
  <si>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</si>
  <si>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</si>
  <si>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</si>
  <si>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</si>
  <si>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</si>
  <si>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</si>
  <si>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</si>
  <si>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</si>
  <si>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</si>
  <si>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</si>
  <si>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</si>
  <si>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</si>
  <si>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</si>
  <si>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</si>
  <si>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</si>
  <si>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</si>
  <si>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</si>
  <si>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</si>
  <si>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</si>
  <si>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</si>
  <si>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</si>
  <si>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</si>
  <si>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</si>
  <si>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</si>
  <si>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</si>
  <si>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</si>
  <si>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</si>
  <si>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</si>
  <si>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</si>
  <si>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</si>
  <si>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</si>
  <si>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</si>
  <si>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</si>
  <si>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</si>
  <si>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</si>
  <si>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</si>
  <si>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</si>
  <si>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</si>
  <si>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</si>
  <si>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</si>
  <si>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</si>
  <si>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</si>
  <si>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</si>
  <si>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</si>
  <si>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</si>
  <si>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</si>
  <si>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Subdirectra de Gestion Corporativa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</si>
  <si>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</si>
  <si>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</si>
  <si>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</si>
  <si>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</si>
  <si>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</si>
  <si>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</si>
  <si>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</si>
  <si>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</si>
  <si>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</si>
  <si>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</si>
  <si>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</si>
  <si>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</si>
  <si>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</si>
  <si>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DIANA MIREYA PARRA CARDONA</t>
  </si>
  <si>
    <t>DETERIRO DE INVERSIONES</t>
  </si>
  <si>
    <t>A MAYO 31 DE 2020</t>
  </si>
  <si>
    <t>DEL 01 DE  ENERO AL 31 DE 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</si>
</sst>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6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69"/>
  <sheetViews>
    <sheetView tabSelected="1" zoomScale="40" zoomScaleNormal="40" zoomScalePageLayoutView="40" workbookViewId="0">
      <selection activeCell="J63" sqref="J63"/>
    </sheetView>
  </sheetViews>
  <sheetFormatPr baseColWidth="10" defaultColWidth="11.44140625" defaultRowHeight="13.2" x14ac:dyDescent="0.25"/>
  <cols>
    <col min="1" max="1" width="9.6640625" style="64" customWidth="1"/>
    <col min="2" max="2" width="85.88671875" style="65" customWidth="1"/>
    <col min="3" max="3" width="27.88671875" style="65" customWidth="1"/>
    <col min="4" max="4" width="35" style="63" customWidth="1"/>
    <col min="5" max="5" width="6.6640625" style="63" hidden="1" customWidth="1"/>
    <col min="6" max="6" width="30.6640625" style="63" hidden="1" customWidth="1"/>
    <col min="7" max="7" width="6.6640625" style="63" customWidth="1"/>
    <col min="8" max="8" width="9.6640625" style="4" customWidth="1"/>
    <col min="9" max="9" width="93.5546875" style="4" customWidth="1"/>
    <col min="10" max="10" width="21.33203125" style="4" customWidth="1"/>
    <col min="11" max="11" width="41.6640625" style="4" customWidth="1"/>
    <col min="12" max="12" width="5.44140625" style="4" customWidth="1"/>
    <col min="13" max="13" width="28.33203125" style="4" customWidth="1"/>
    <col min="14" max="14" width="11.44140625" style="4"/>
    <col min="15" max="15" width="23.33203125" style="4" bestFit="1" customWidth="1"/>
    <col min="16" max="16384" width="11.44140625" style="4"/>
  </cols>
  <sheetData>
    <row r="1" spans="1:12" ht="27" customHeight="1" x14ac:dyDescent="0.4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5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5">
      <c r="A3" s="5" t="s">
        <v>253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5">
      <c r="A4" s="9" t="s">
        <v>257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4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5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4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5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6"/>
      <c r="E10" s="27"/>
      <c r="F10" s="27"/>
      <c r="G10" s="33"/>
      <c r="H10" s="32">
        <v>2</v>
      </c>
      <c r="I10" s="32" t="s">
        <v>71</v>
      </c>
      <c r="J10" s="32"/>
      <c r="K10" s="206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+D14+D32+D39+D60+D65</f>
        <v>6414758865.8500004</v>
      </c>
      <c r="E12" s="27"/>
      <c r="F12" s="27"/>
      <c r="G12" s="38"/>
      <c r="H12" s="32"/>
      <c r="I12" s="32" t="s">
        <v>167</v>
      </c>
      <c r="J12" s="32"/>
      <c r="K12" s="39">
        <f>+K14+K32+K51+K60+K71</f>
        <v>21770508158.010002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2400000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2400000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hidden="1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hidden="1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hidden="1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hidden="1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hidden="1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hidden="1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hidden="1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hidden="1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hidden="1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hidden="1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hidden="1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hidden="1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hidden="1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SUM(D35:D38)</f>
        <v>121049337.84999999</v>
      </c>
      <c r="E32" s="27"/>
      <c r="F32" s="27"/>
      <c r="G32" s="57"/>
      <c r="H32" s="61">
        <v>24</v>
      </c>
      <c r="I32" s="61" t="s">
        <v>81</v>
      </c>
      <c r="J32" s="47"/>
      <c r="K32" s="51">
        <f>SUM(K34:K48)</f>
        <v>4040838970.8299999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4035409095.8299999</v>
      </c>
      <c r="L34" s="27"/>
    </row>
    <row r="35" spans="1:15" ht="27" customHeight="1" x14ac:dyDescent="0.4">
      <c r="A35" s="53">
        <v>1384</v>
      </c>
      <c r="B35" s="53" t="s">
        <v>17</v>
      </c>
      <c r="C35" s="54"/>
      <c r="D35" s="57">
        <v>121049337.84999999</v>
      </c>
      <c r="E35" s="27"/>
      <c r="F35" s="27"/>
      <c r="H35" s="53">
        <v>2423</v>
      </c>
      <c r="I35" s="53" t="s">
        <v>85</v>
      </c>
      <c r="J35" s="54"/>
      <c r="K35" s="55">
        <v>0</v>
      </c>
      <c r="L35" s="27"/>
    </row>
    <row r="36" spans="1:15" ht="27" hidden="1" customHeight="1" x14ac:dyDescent="0.4">
      <c r="A36" s="53">
        <v>1385</v>
      </c>
      <c r="B36" s="53" t="s">
        <v>18</v>
      </c>
      <c r="C36" s="54"/>
      <c r="D36" s="57">
        <v>0</v>
      </c>
      <c r="E36" s="27"/>
      <c r="F36" s="27"/>
      <c r="H36" s="53">
        <v>2424</v>
      </c>
      <c r="I36" s="53" t="s">
        <v>86</v>
      </c>
      <c r="J36" s="54"/>
      <c r="K36" s="55">
        <v>0</v>
      </c>
      <c r="L36" s="27"/>
    </row>
    <row r="37" spans="1:15" ht="27" hidden="1" customHeight="1" x14ac:dyDescent="0.4">
      <c r="A37" s="53">
        <v>1386</v>
      </c>
      <c r="B37" s="53" t="s">
        <v>19</v>
      </c>
      <c r="C37" s="54"/>
      <c r="D37" s="57">
        <v>0</v>
      </c>
      <c r="E37" s="27"/>
      <c r="F37" s="27"/>
      <c r="G37" s="49"/>
      <c r="H37" s="53">
        <v>2430</v>
      </c>
      <c r="I37" s="53" t="s">
        <v>87</v>
      </c>
      <c r="J37" s="54"/>
      <c r="K37" s="55">
        <v>0</v>
      </c>
      <c r="L37" s="27"/>
    </row>
    <row r="38" spans="1:15" ht="27" customHeight="1" x14ac:dyDescent="0.4">
      <c r="C38" s="68"/>
      <c r="D38" s="48"/>
      <c r="E38" s="27"/>
      <c r="F38" s="27"/>
      <c r="G38" s="49"/>
      <c r="H38" s="53">
        <v>2436</v>
      </c>
      <c r="I38" s="53" t="s">
        <v>88</v>
      </c>
      <c r="J38" s="54"/>
      <c r="K38" s="55">
        <v>48899</v>
      </c>
      <c r="L38" s="27"/>
    </row>
    <row r="39" spans="1:15" s="60" customFormat="1" ht="27" hidden="1" customHeight="1" x14ac:dyDescent="0.4">
      <c r="A39" s="46">
        <v>14</v>
      </c>
      <c r="B39" s="46" t="s">
        <v>20</v>
      </c>
      <c r="C39" s="47"/>
      <c r="D39" s="48">
        <f>SUM(D41:D58)</f>
        <v>0</v>
      </c>
      <c r="E39" s="27"/>
      <c r="G39" s="57"/>
      <c r="H39" s="53"/>
      <c r="I39" s="53"/>
      <c r="J39" s="62"/>
      <c r="K39" s="55"/>
      <c r="L39" s="27"/>
      <c r="O39" s="27"/>
    </row>
    <row r="40" spans="1:15" s="60" customFormat="1" ht="27" hidden="1" customHeight="1" x14ac:dyDescent="0.4">
      <c r="A40" s="46"/>
      <c r="B40" s="46"/>
      <c r="C40" s="50"/>
      <c r="D40" s="49"/>
      <c r="E40" s="27"/>
      <c r="F40" s="27"/>
      <c r="G40" s="57"/>
      <c r="H40" s="53">
        <v>2445</v>
      </c>
      <c r="I40" s="53" t="s">
        <v>90</v>
      </c>
      <c r="J40" s="54"/>
      <c r="K40" s="55">
        <v>0</v>
      </c>
      <c r="L40" s="27"/>
    </row>
    <row r="41" spans="1:15" ht="27" hidden="1" customHeight="1" x14ac:dyDescent="0.4">
      <c r="A41" s="53">
        <v>1401</v>
      </c>
      <c r="B41" s="53" t="s">
        <v>21</v>
      </c>
      <c r="C41" s="54"/>
      <c r="D41" s="57">
        <v>0</v>
      </c>
      <c r="E41" s="27"/>
      <c r="F41" s="27"/>
      <c r="G41" s="67"/>
      <c r="H41" s="53">
        <v>2450</v>
      </c>
      <c r="I41" s="53" t="s">
        <v>91</v>
      </c>
      <c r="J41" s="54"/>
      <c r="K41" s="55">
        <v>0</v>
      </c>
      <c r="L41" s="27"/>
    </row>
    <row r="42" spans="1:15" ht="27" hidden="1" customHeight="1" x14ac:dyDescent="0.4">
      <c r="A42" s="53">
        <v>1402</v>
      </c>
      <c r="B42" s="53" t="s">
        <v>13</v>
      </c>
      <c r="C42" s="54"/>
      <c r="D42" s="57">
        <v>0</v>
      </c>
      <c r="E42" s="27"/>
      <c r="F42" s="27"/>
      <c r="H42" s="53">
        <v>2453</v>
      </c>
      <c r="I42" s="53" t="s">
        <v>92</v>
      </c>
      <c r="J42" s="54"/>
      <c r="K42" s="55">
        <v>0</v>
      </c>
      <c r="L42" s="27"/>
    </row>
    <row r="43" spans="1:15" ht="27" hidden="1" customHeight="1" x14ac:dyDescent="0.4">
      <c r="A43" s="53">
        <v>1406</v>
      </c>
      <c r="B43" s="53" t="s">
        <v>14</v>
      </c>
      <c r="C43" s="54"/>
      <c r="D43" s="57">
        <v>0</v>
      </c>
      <c r="E43" s="27"/>
      <c r="F43" s="27"/>
      <c r="G43" s="49"/>
      <c r="H43" s="53">
        <v>2455</v>
      </c>
      <c r="I43" s="53" t="s">
        <v>93</v>
      </c>
      <c r="J43" s="54"/>
      <c r="K43" s="55">
        <v>0</v>
      </c>
      <c r="L43" s="27"/>
    </row>
    <row r="44" spans="1:15" ht="27" customHeight="1" x14ac:dyDescent="0.4">
      <c r="A44" s="53">
        <v>1407</v>
      </c>
      <c r="B44" s="53" t="s">
        <v>15</v>
      </c>
      <c r="C44" s="54"/>
      <c r="D44" s="57">
        <v>0</v>
      </c>
      <c r="E44" s="27"/>
      <c r="F44" s="27"/>
      <c r="G44" s="49"/>
      <c r="H44" s="53">
        <v>2460</v>
      </c>
      <c r="I44" s="53" t="s">
        <v>94</v>
      </c>
      <c r="J44" s="54"/>
      <c r="K44" s="55">
        <v>5380976</v>
      </c>
      <c r="L44" s="27"/>
    </row>
    <row r="45" spans="1:15" ht="27" hidden="1" customHeight="1" x14ac:dyDescent="0.4">
      <c r="A45" s="53">
        <v>1408</v>
      </c>
      <c r="B45" s="53" t="s">
        <v>180</v>
      </c>
      <c r="C45" s="54"/>
      <c r="D45" s="57">
        <v>0</v>
      </c>
      <c r="E45" s="27"/>
      <c r="F45" s="27"/>
      <c r="G45" s="57"/>
      <c r="H45" s="53">
        <v>2480</v>
      </c>
      <c r="I45" s="53" t="s">
        <v>95</v>
      </c>
      <c r="J45" s="54"/>
      <c r="K45" s="55">
        <v>0</v>
      </c>
      <c r="L45" s="27"/>
    </row>
    <row r="46" spans="1:15" ht="27" hidden="1" customHeight="1" x14ac:dyDescent="0.4">
      <c r="A46" s="53">
        <v>1409</v>
      </c>
      <c r="B46" s="53" t="s">
        <v>22</v>
      </c>
      <c r="C46" s="54"/>
      <c r="D46" s="57">
        <v>0</v>
      </c>
      <c r="E46" s="27"/>
      <c r="F46" s="27"/>
      <c r="G46" s="57"/>
      <c r="H46" s="53">
        <v>2490</v>
      </c>
      <c r="I46" s="53" t="s">
        <v>96</v>
      </c>
      <c r="J46" s="54"/>
      <c r="K46" s="55">
        <v>0</v>
      </c>
      <c r="L46" s="27"/>
    </row>
    <row r="47" spans="1:15" ht="27" hidden="1" customHeight="1" x14ac:dyDescent="0.4">
      <c r="A47" s="53">
        <v>1413</v>
      </c>
      <c r="B47" s="53" t="s">
        <v>16</v>
      </c>
      <c r="C47" s="54"/>
      <c r="D47" s="57">
        <v>0</v>
      </c>
      <c r="E47" s="27"/>
      <c r="F47" s="27"/>
      <c r="G47" s="57"/>
      <c r="H47" s="53"/>
      <c r="I47" s="53"/>
      <c r="J47" s="62"/>
      <c r="K47" s="55"/>
      <c r="L47" s="27"/>
    </row>
    <row r="48" spans="1:15" ht="27" hidden="1" customHeight="1" x14ac:dyDescent="0.4">
      <c r="A48" s="53">
        <v>1415</v>
      </c>
      <c r="B48" s="53" t="s">
        <v>181</v>
      </c>
      <c r="C48" s="54"/>
      <c r="D48" s="57">
        <v>0</v>
      </c>
      <c r="E48" s="27"/>
      <c r="F48" s="27"/>
      <c r="G48" s="57"/>
      <c r="H48" s="53"/>
      <c r="I48" s="53"/>
      <c r="K48" s="55"/>
      <c r="L48" s="27"/>
    </row>
    <row r="49" spans="1:13" ht="27" hidden="1" customHeight="1" x14ac:dyDescent="0.4">
      <c r="E49" s="27"/>
      <c r="F49" s="27"/>
      <c r="G49" s="57"/>
      <c r="L49" s="27"/>
    </row>
    <row r="50" spans="1:13" ht="27" customHeight="1" x14ac:dyDescent="0.4">
      <c r="E50" s="27"/>
      <c r="F50" s="27"/>
      <c r="G50" s="57"/>
      <c r="J50" s="62"/>
      <c r="L50" s="27"/>
    </row>
    <row r="51" spans="1:13" ht="27" customHeight="1" x14ac:dyDescent="0.4">
      <c r="A51" s="53">
        <v>1415</v>
      </c>
      <c r="B51" s="53" t="s">
        <v>23</v>
      </c>
      <c r="C51" s="54"/>
      <c r="D51" s="57">
        <v>0</v>
      </c>
      <c r="E51" s="27"/>
      <c r="F51" s="27"/>
      <c r="G51" s="57"/>
      <c r="H51" s="46">
        <v>25</v>
      </c>
      <c r="I51" s="46" t="s">
        <v>97</v>
      </c>
      <c r="J51" s="47"/>
      <c r="K51" s="51">
        <f>SUM(K53:K54)</f>
        <v>10746730207</v>
      </c>
      <c r="L51" s="27"/>
      <c r="M51" s="177">
        <f>+K51+K120</f>
        <v>15565937076</v>
      </c>
    </row>
    <row r="52" spans="1:13" s="60" customFormat="1" ht="27" customHeight="1" x14ac:dyDescent="0.4">
      <c r="A52" s="53">
        <v>1427</v>
      </c>
      <c r="B52" s="53" t="s">
        <v>29</v>
      </c>
      <c r="C52" s="54"/>
      <c r="D52" s="57">
        <v>0</v>
      </c>
      <c r="E52" s="27"/>
      <c r="F52" s="27"/>
      <c r="G52" s="57"/>
      <c r="H52" s="59"/>
      <c r="I52" s="59"/>
      <c r="J52" s="69"/>
      <c r="K52" s="59"/>
      <c r="L52" s="27"/>
    </row>
    <row r="53" spans="1:13" s="60" customFormat="1" ht="27" customHeight="1" x14ac:dyDescent="0.4">
      <c r="A53" s="53">
        <v>1477</v>
      </c>
      <c r="B53" s="53" t="s">
        <v>32</v>
      </c>
      <c r="C53" s="54"/>
      <c r="D53" s="57">
        <v>0</v>
      </c>
      <c r="E53" s="27"/>
      <c r="F53" s="27"/>
      <c r="G53" s="57"/>
      <c r="H53" s="53">
        <v>2511</v>
      </c>
      <c r="I53" s="53" t="s">
        <v>98</v>
      </c>
      <c r="J53" s="54"/>
      <c r="K53" s="55">
        <v>10746730207</v>
      </c>
      <c r="L53" s="27"/>
    </row>
    <row r="54" spans="1:13" ht="27" hidden="1" customHeight="1" x14ac:dyDescent="0.4">
      <c r="A54" s="53">
        <v>1480</v>
      </c>
      <c r="B54" s="53" t="s">
        <v>33</v>
      </c>
      <c r="C54" s="54"/>
      <c r="D54" s="57">
        <v>0</v>
      </c>
      <c r="E54" s="27"/>
      <c r="F54" s="27"/>
      <c r="G54" s="57"/>
      <c r="H54" s="53">
        <v>2512</v>
      </c>
      <c r="I54" s="53" t="s">
        <v>99</v>
      </c>
      <c r="J54" s="62"/>
      <c r="K54" s="55">
        <v>0</v>
      </c>
      <c r="L54" s="27"/>
    </row>
    <row r="55" spans="1:13" ht="27" hidden="1" customHeight="1" x14ac:dyDescent="0.4">
      <c r="A55" s="53"/>
      <c r="B55" s="53"/>
      <c r="C55" s="54"/>
      <c r="D55" s="57">
        <v>0</v>
      </c>
      <c r="E55" s="27"/>
      <c r="F55" s="27"/>
      <c r="G55" s="57"/>
      <c r="H55" s="19"/>
      <c r="I55" s="19"/>
      <c r="J55" s="66"/>
      <c r="K55" s="70"/>
      <c r="L55" s="27"/>
    </row>
    <row r="56" spans="1:13" ht="27" hidden="1" customHeight="1" x14ac:dyDescent="0.4">
      <c r="A56" s="53">
        <v>1475</v>
      </c>
      <c r="B56" s="53" t="s">
        <v>31</v>
      </c>
      <c r="C56" s="54"/>
      <c r="D56" s="57">
        <v>0</v>
      </c>
      <c r="E56" s="27"/>
      <c r="F56" s="27"/>
      <c r="G56" s="57"/>
      <c r="H56" s="46">
        <v>26</v>
      </c>
      <c r="I56" s="46" t="s">
        <v>182</v>
      </c>
      <c r="J56" s="47"/>
      <c r="K56" s="51">
        <f>+K58</f>
        <v>0</v>
      </c>
      <c r="L56" s="27"/>
    </row>
    <row r="57" spans="1:13" ht="27" hidden="1" customHeight="1" x14ac:dyDescent="0.4">
      <c r="A57" s="53">
        <v>1476</v>
      </c>
      <c r="B57" s="53" t="s">
        <v>183</v>
      </c>
      <c r="C57" s="54"/>
      <c r="D57" s="57">
        <v>0</v>
      </c>
      <c r="E57" s="27"/>
      <c r="F57" s="27"/>
      <c r="G57" s="57"/>
      <c r="J57" s="62"/>
      <c r="L57" s="27"/>
    </row>
    <row r="58" spans="1:13" ht="27" hidden="1" customHeight="1" x14ac:dyDescent="0.4">
      <c r="A58" s="53">
        <v>1480</v>
      </c>
      <c r="B58" s="53" t="s">
        <v>184</v>
      </c>
      <c r="C58" s="54"/>
      <c r="D58" s="57">
        <v>0</v>
      </c>
      <c r="E58" s="27"/>
      <c r="F58" s="27"/>
      <c r="G58" s="57"/>
      <c r="H58" s="53">
        <v>2625</v>
      </c>
      <c r="I58" s="53" t="s">
        <v>101</v>
      </c>
      <c r="J58" s="54"/>
      <c r="K58" s="55">
        <v>0</v>
      </c>
      <c r="L58" s="27"/>
    </row>
    <row r="59" spans="1:13" ht="27" customHeight="1" x14ac:dyDescent="0.4">
      <c r="C59" s="68"/>
      <c r="E59" s="27"/>
      <c r="F59" s="27"/>
      <c r="G59" s="57"/>
      <c r="H59" s="53"/>
      <c r="I59" s="53"/>
      <c r="J59" s="54"/>
      <c r="K59" s="55"/>
      <c r="L59" s="27"/>
    </row>
    <row r="60" spans="1:13" ht="27" customHeight="1" x14ac:dyDescent="0.4">
      <c r="A60" s="46">
        <v>15</v>
      </c>
      <c r="B60" s="46" t="s">
        <v>34</v>
      </c>
      <c r="C60" s="47"/>
      <c r="D60" s="48">
        <f>SUM(D62:D62)</f>
        <v>0</v>
      </c>
      <c r="E60" s="27"/>
      <c r="F60" s="27"/>
      <c r="G60" s="57"/>
      <c r="H60" s="46">
        <v>27</v>
      </c>
      <c r="I60" s="46" t="s">
        <v>102</v>
      </c>
      <c r="J60" s="47"/>
      <c r="K60" s="51">
        <f>SUM(K62:K68)</f>
        <v>5897818359</v>
      </c>
      <c r="L60" s="27"/>
    </row>
    <row r="61" spans="1:13" ht="27" customHeight="1" x14ac:dyDescent="0.4">
      <c r="A61" s="46"/>
      <c r="B61" s="46"/>
      <c r="C61" s="50"/>
      <c r="D61" s="49"/>
      <c r="E61" s="27"/>
      <c r="F61" s="27"/>
      <c r="G61" s="57"/>
      <c r="J61" s="62"/>
      <c r="L61" s="27"/>
    </row>
    <row r="62" spans="1:13" ht="27" customHeight="1" x14ac:dyDescent="0.4">
      <c r="A62" s="71" t="s">
        <v>243</v>
      </c>
      <c r="B62" s="72" t="s">
        <v>35</v>
      </c>
      <c r="C62" s="73"/>
      <c r="D62" s="57">
        <v>0</v>
      </c>
      <c r="E62" s="27"/>
      <c r="F62" s="27"/>
      <c r="G62" s="57"/>
      <c r="H62" s="53">
        <v>2701</v>
      </c>
      <c r="I62" s="53" t="s">
        <v>103</v>
      </c>
      <c r="J62" s="54"/>
      <c r="K62" s="55">
        <v>5897818359</v>
      </c>
      <c r="L62" s="27"/>
    </row>
    <row r="63" spans="1:13" s="60" customFormat="1" ht="27" customHeight="1" x14ac:dyDescent="0.4">
      <c r="C63" s="74"/>
      <c r="E63" s="27"/>
      <c r="F63" s="27"/>
      <c r="G63" s="57"/>
      <c r="H63" s="53">
        <v>2707</v>
      </c>
      <c r="I63" s="53" t="s">
        <v>105</v>
      </c>
      <c r="J63" s="54"/>
      <c r="K63" s="55">
        <v>0</v>
      </c>
      <c r="L63" s="27"/>
    </row>
    <row r="64" spans="1:13" s="60" customFormat="1" ht="27" customHeight="1" x14ac:dyDescent="0.4">
      <c r="A64" s="56"/>
      <c r="B64" s="56"/>
      <c r="C64" s="75"/>
      <c r="D64" s="76"/>
      <c r="E64" s="27"/>
      <c r="F64" s="27"/>
      <c r="G64" s="57"/>
      <c r="H64" s="53">
        <v>2722</v>
      </c>
      <c r="I64" s="53" t="s">
        <v>247</v>
      </c>
      <c r="J64" s="54"/>
      <c r="K64" s="55">
        <v>0</v>
      </c>
      <c r="L64" s="27"/>
    </row>
    <row r="65" spans="1:13" ht="27" customHeight="1" x14ac:dyDescent="0.4">
      <c r="A65" s="46">
        <v>19</v>
      </c>
      <c r="B65" s="46" t="s">
        <v>57</v>
      </c>
      <c r="C65" s="47"/>
      <c r="D65" s="48">
        <f>SUM(D67:D82)</f>
        <v>6291309528</v>
      </c>
      <c r="E65" s="27"/>
      <c r="F65" s="27"/>
      <c r="G65" s="57"/>
      <c r="H65" s="53"/>
      <c r="I65" s="53"/>
      <c r="J65" s="54"/>
      <c r="K65" s="55">
        <v>0</v>
      </c>
      <c r="L65" s="27"/>
      <c r="M65" s="48">
        <f>+D65+D164</f>
        <v>7789129035.8800001</v>
      </c>
    </row>
    <row r="66" spans="1:13" ht="27" customHeight="1" x14ac:dyDescent="0.4">
      <c r="A66" s="46"/>
      <c r="B66" s="46"/>
      <c r="C66" s="50"/>
      <c r="D66" s="49"/>
      <c r="E66" s="27"/>
      <c r="F66" s="27"/>
      <c r="G66" s="57"/>
      <c r="L66" s="27"/>
    </row>
    <row r="67" spans="1:13" s="59" customFormat="1" ht="27" customHeight="1" x14ac:dyDescent="0.4">
      <c r="A67" s="53">
        <v>1901</v>
      </c>
      <c r="B67" s="53" t="s">
        <v>58</v>
      </c>
      <c r="C67" s="54"/>
      <c r="D67" s="77">
        <v>0</v>
      </c>
      <c r="E67" s="27"/>
      <c r="F67" s="27"/>
      <c r="G67" s="57"/>
      <c r="L67" s="27"/>
    </row>
    <row r="68" spans="1:13" s="59" customFormat="1" ht="27" customHeight="1" x14ac:dyDescent="0.4">
      <c r="A68" s="53">
        <v>1902</v>
      </c>
      <c r="B68" s="53" t="s">
        <v>59</v>
      </c>
      <c r="C68" s="54"/>
      <c r="D68" s="77">
        <v>27506572</v>
      </c>
      <c r="E68" s="27"/>
      <c r="F68" s="27"/>
      <c r="G68" s="63"/>
      <c r="H68" s="53">
        <v>2790</v>
      </c>
      <c r="I68" s="53" t="s">
        <v>106</v>
      </c>
      <c r="J68" s="54"/>
      <c r="K68" s="55">
        <v>0</v>
      </c>
      <c r="L68" s="27"/>
    </row>
    <row r="69" spans="1:13" ht="27" customHeight="1" x14ac:dyDescent="0.4">
      <c r="A69" s="53">
        <v>1905</v>
      </c>
      <c r="B69" s="53" t="s">
        <v>60</v>
      </c>
      <c r="C69" s="54"/>
      <c r="D69" s="77">
        <v>3756635585</v>
      </c>
      <c r="E69" s="27"/>
      <c r="F69" s="27"/>
      <c r="G69" s="49"/>
      <c r="J69" s="62"/>
      <c r="L69" s="27"/>
    </row>
    <row r="70" spans="1:13" ht="27" customHeight="1" x14ac:dyDescent="0.4">
      <c r="A70" s="53">
        <v>1906</v>
      </c>
      <c r="B70" s="53" t="s">
        <v>25</v>
      </c>
      <c r="C70" s="54"/>
      <c r="D70" s="77">
        <v>2507167371</v>
      </c>
      <c r="E70" s="27"/>
      <c r="F70" s="27"/>
      <c r="G70" s="49"/>
      <c r="J70" s="62"/>
      <c r="L70" s="27"/>
    </row>
    <row r="71" spans="1:13" ht="27" customHeight="1" x14ac:dyDescent="0.4">
      <c r="A71" s="53">
        <v>1915</v>
      </c>
      <c r="B71" s="53" t="s">
        <v>62</v>
      </c>
      <c r="C71" s="54"/>
      <c r="D71" s="77">
        <v>0</v>
      </c>
      <c r="E71" s="27"/>
      <c r="F71" s="27"/>
      <c r="G71" s="57"/>
      <c r="H71" s="46">
        <v>29</v>
      </c>
      <c r="I71" s="46" t="s">
        <v>107</v>
      </c>
      <c r="J71" s="47"/>
      <c r="K71" s="51">
        <f>SUM(K73:K76)</f>
        <v>1085120621.1800001</v>
      </c>
      <c r="L71" s="27"/>
    </row>
    <row r="72" spans="1:13" ht="27" customHeight="1" x14ac:dyDescent="0.4">
      <c r="A72" s="53">
        <v>1908</v>
      </c>
      <c r="B72" s="53" t="s">
        <v>27</v>
      </c>
      <c r="C72" s="73"/>
      <c r="D72" s="77">
        <v>0</v>
      </c>
      <c r="E72" s="27"/>
      <c r="F72" s="27"/>
      <c r="G72" s="60"/>
      <c r="J72" s="62"/>
      <c r="L72" s="27"/>
    </row>
    <row r="73" spans="1:13" ht="27" customHeight="1" x14ac:dyDescent="0.4">
      <c r="A73" s="53">
        <v>1925</v>
      </c>
      <c r="B73" s="53" t="s">
        <v>63</v>
      </c>
      <c r="C73" s="54"/>
      <c r="D73" s="77">
        <v>0</v>
      </c>
      <c r="E73" s="27"/>
      <c r="F73" s="27"/>
      <c r="G73" s="56"/>
      <c r="H73" s="53">
        <v>2905</v>
      </c>
      <c r="I73" s="53" t="s">
        <v>108</v>
      </c>
      <c r="J73" s="54"/>
      <c r="K73" s="55">
        <v>0</v>
      </c>
      <c r="L73" s="27"/>
    </row>
    <row r="74" spans="1:13" ht="27" customHeight="1" x14ac:dyDescent="0.4">
      <c r="A74" s="53">
        <v>1926</v>
      </c>
      <c r="B74" s="53" t="s">
        <v>187</v>
      </c>
      <c r="C74" s="54"/>
      <c r="D74" s="77">
        <v>0</v>
      </c>
      <c r="E74" s="27"/>
      <c r="F74" s="27"/>
      <c r="G74" s="49"/>
      <c r="H74" s="53">
        <v>2910</v>
      </c>
      <c r="I74" s="53" t="s">
        <v>109</v>
      </c>
      <c r="J74" s="54"/>
      <c r="K74" s="55">
        <v>1085120621.1800001</v>
      </c>
      <c r="L74" s="27"/>
    </row>
    <row r="75" spans="1:13" ht="27" hidden="1" customHeight="1" x14ac:dyDescent="0.4">
      <c r="A75" s="53">
        <v>1930</v>
      </c>
      <c r="B75" s="53" t="s">
        <v>64</v>
      </c>
      <c r="C75" s="54"/>
      <c r="D75" s="77">
        <f>+'[1]CGN-2005-001A'!G713</f>
        <v>0</v>
      </c>
      <c r="E75" s="27"/>
      <c r="F75" s="27"/>
      <c r="G75" s="49"/>
      <c r="H75" s="53">
        <v>2915</v>
      </c>
      <c r="I75" s="53" t="s">
        <v>188</v>
      </c>
      <c r="J75" s="54"/>
      <c r="K75" s="55">
        <v>0</v>
      </c>
      <c r="L75" s="27"/>
    </row>
    <row r="76" spans="1:13" ht="27" hidden="1" customHeight="1" x14ac:dyDescent="0.4">
      <c r="A76" s="53">
        <v>1935</v>
      </c>
      <c r="B76" s="53" t="s">
        <v>65</v>
      </c>
      <c r="C76" s="54"/>
      <c r="D76" s="77">
        <f>+'[1]CGN-2005-001A'!G719</f>
        <v>0</v>
      </c>
      <c r="E76" s="27"/>
      <c r="F76" s="27"/>
      <c r="G76" s="57"/>
      <c r="H76" s="53">
        <v>2917</v>
      </c>
      <c r="I76" s="53" t="s">
        <v>189</v>
      </c>
      <c r="J76" s="54"/>
      <c r="K76" s="55">
        <v>0</v>
      </c>
      <c r="L76" s="27"/>
    </row>
    <row r="77" spans="1:13" ht="27" hidden="1" customHeight="1" x14ac:dyDescent="0.4">
      <c r="A77" s="53">
        <v>1941</v>
      </c>
      <c r="B77" s="53" t="s">
        <v>66</v>
      </c>
      <c r="C77" s="54"/>
      <c r="D77" s="77">
        <f>+'[1]CGN-2005-001A'!G725</f>
        <v>0</v>
      </c>
      <c r="E77" s="27"/>
      <c r="F77" s="27"/>
      <c r="G77" s="57"/>
      <c r="H77" s="53"/>
      <c r="I77" s="53"/>
      <c r="J77" s="54"/>
      <c r="K77" s="55">
        <v>0</v>
      </c>
      <c r="L77" s="27"/>
    </row>
    <row r="78" spans="1:13" ht="27" customHeight="1" x14ac:dyDescent="0.4">
      <c r="A78" s="53">
        <v>1906</v>
      </c>
      <c r="B78" s="53" t="s">
        <v>25</v>
      </c>
      <c r="C78" s="54"/>
      <c r="D78" s="77">
        <v>0</v>
      </c>
      <c r="E78" s="27"/>
      <c r="F78" s="27"/>
      <c r="G78" s="57"/>
      <c r="H78" s="53"/>
      <c r="I78" s="53"/>
      <c r="J78" s="54"/>
      <c r="K78" s="55"/>
      <c r="L78" s="27"/>
    </row>
    <row r="79" spans="1:13" ht="27" customHeight="1" x14ac:dyDescent="0.4">
      <c r="A79" s="53">
        <v>1908</v>
      </c>
      <c r="B79" s="53" t="s">
        <v>27</v>
      </c>
      <c r="C79" s="54"/>
      <c r="D79" s="77">
        <v>0</v>
      </c>
      <c r="E79" s="27"/>
      <c r="F79" s="27"/>
      <c r="G79" s="57"/>
      <c r="H79" s="78"/>
      <c r="I79" s="32" t="s">
        <v>190</v>
      </c>
      <c r="J79" s="79"/>
      <c r="K79" s="39">
        <f>+K82+K90+K100+K120+K125+K130+K139</f>
        <v>4819206869</v>
      </c>
      <c r="L79" s="27"/>
    </row>
    <row r="80" spans="1:13" ht="27" customHeight="1" x14ac:dyDescent="0.4">
      <c r="A80" s="53">
        <v>1970</v>
      </c>
      <c r="B80" s="53" t="s">
        <v>191</v>
      </c>
      <c r="C80" s="81"/>
      <c r="D80" s="77">
        <v>0</v>
      </c>
      <c r="E80" s="27"/>
      <c r="F80" s="27"/>
      <c r="G80" s="57"/>
      <c r="H80" s="19"/>
      <c r="I80" s="19"/>
      <c r="J80" s="66"/>
      <c r="K80" s="82"/>
      <c r="L80" s="27"/>
    </row>
    <row r="81" spans="1:12" ht="27" customHeight="1" x14ac:dyDescent="0.4">
      <c r="A81" s="80">
        <v>1975</v>
      </c>
      <c r="B81" s="80" t="s">
        <v>192</v>
      </c>
      <c r="C81" s="81"/>
      <c r="D81" s="77">
        <v>0</v>
      </c>
      <c r="E81" s="27"/>
      <c r="F81" s="27"/>
      <c r="G81" s="57"/>
      <c r="J81" s="62"/>
      <c r="L81" s="27"/>
    </row>
    <row r="82" spans="1:12" ht="27" customHeight="1" x14ac:dyDescent="0.4">
      <c r="A82" s="80">
        <v>1999</v>
      </c>
      <c r="B82" s="53" t="s">
        <v>70</v>
      </c>
      <c r="C82" s="54"/>
      <c r="D82" s="77">
        <v>0</v>
      </c>
      <c r="E82" s="27"/>
      <c r="F82" s="27"/>
      <c r="G82" s="57"/>
      <c r="H82" s="46">
        <v>22</v>
      </c>
      <c r="I82" s="46" t="s">
        <v>168</v>
      </c>
      <c r="J82" s="50"/>
      <c r="K82" s="51">
        <f>SUM(K84:K87)</f>
        <v>0</v>
      </c>
      <c r="L82" s="27"/>
    </row>
    <row r="83" spans="1:12" ht="27" customHeight="1" x14ac:dyDescent="0.4">
      <c r="A83" s="53"/>
      <c r="B83" s="53"/>
      <c r="C83" s="81"/>
      <c r="D83" s="77"/>
      <c r="E83" s="27"/>
      <c r="F83" s="27"/>
      <c r="G83" s="57"/>
      <c r="H83" s="53"/>
      <c r="I83" s="53"/>
      <c r="J83" s="54"/>
      <c r="K83" s="55"/>
      <c r="L83" s="27"/>
    </row>
    <row r="84" spans="1:12" ht="27" customHeight="1" x14ac:dyDescent="0.4">
      <c r="C84" s="68"/>
      <c r="E84" s="27"/>
      <c r="F84" s="27"/>
      <c r="G84" s="57"/>
      <c r="H84" s="53">
        <v>2203</v>
      </c>
      <c r="I84" s="53" t="s">
        <v>73</v>
      </c>
      <c r="J84" s="54"/>
      <c r="K84" s="55">
        <v>0</v>
      </c>
      <c r="L84" s="27"/>
    </row>
    <row r="85" spans="1:12" ht="27" customHeight="1" x14ac:dyDescent="0.4">
      <c r="A85" s="31"/>
      <c r="B85" s="32" t="s">
        <v>190</v>
      </c>
      <c r="C85" s="79"/>
      <c r="D85" s="37">
        <f>+D87+D100+D106+D126+D152+D164</f>
        <v>63588694984.779999</v>
      </c>
      <c r="E85" s="27"/>
      <c r="F85" s="27"/>
      <c r="G85" s="57"/>
      <c r="H85" s="53">
        <v>2223</v>
      </c>
      <c r="I85" s="53" t="s">
        <v>77</v>
      </c>
      <c r="J85" s="54"/>
      <c r="K85" s="55">
        <v>0</v>
      </c>
      <c r="L85" s="27"/>
    </row>
    <row r="86" spans="1:12" s="60" customFormat="1" ht="27" customHeight="1" x14ac:dyDescent="0.4">
      <c r="A86" s="41"/>
      <c r="B86" s="42"/>
      <c r="C86" s="83"/>
      <c r="D86" s="57"/>
      <c r="E86" s="27"/>
      <c r="F86" s="27"/>
      <c r="G86" s="57"/>
      <c r="H86" s="53"/>
      <c r="I86" s="53"/>
      <c r="J86" s="54"/>
      <c r="K86" s="55">
        <v>0</v>
      </c>
      <c r="L86" s="27"/>
    </row>
    <row r="87" spans="1:12" s="60" customFormat="1" ht="27" customHeight="1" x14ac:dyDescent="0.4">
      <c r="A87" s="46">
        <v>12</v>
      </c>
      <c r="B87" s="46" t="s">
        <v>170</v>
      </c>
      <c r="C87" s="50"/>
      <c r="D87" s="48">
        <f>SUM(D89:D97)</f>
        <v>0</v>
      </c>
      <c r="E87" s="27"/>
      <c r="F87" s="27"/>
      <c r="G87" s="57"/>
      <c r="H87" s="53"/>
      <c r="I87" s="53"/>
      <c r="J87" s="54"/>
      <c r="K87" s="55">
        <v>0</v>
      </c>
      <c r="L87" s="27"/>
    </row>
    <row r="88" spans="1:12" s="60" customFormat="1" ht="27" hidden="1" customHeight="1" x14ac:dyDescent="0.4">
      <c r="A88" s="46"/>
      <c r="B88" s="46"/>
      <c r="C88" s="50"/>
      <c r="D88" s="49"/>
      <c r="E88" s="27"/>
      <c r="F88" s="27"/>
      <c r="G88" s="57"/>
      <c r="H88" s="53"/>
      <c r="I88" s="53"/>
      <c r="J88" s="54"/>
      <c r="K88" s="55"/>
      <c r="L88" s="27"/>
    </row>
    <row r="89" spans="1:12" s="56" customFormat="1" ht="27" hidden="1" customHeight="1" x14ac:dyDescent="0.4">
      <c r="A89" s="53">
        <v>1201</v>
      </c>
      <c r="B89" s="53" t="s">
        <v>5</v>
      </c>
      <c r="C89" s="54"/>
      <c r="D89" s="57">
        <f>+'[1]CGN-2005-001A'!H37</f>
        <v>0</v>
      </c>
      <c r="E89" s="27"/>
      <c r="F89" s="27"/>
      <c r="G89" s="57"/>
      <c r="H89" s="53"/>
      <c r="I89" s="53"/>
      <c r="J89" s="54"/>
      <c r="K89" s="55"/>
      <c r="L89" s="27"/>
    </row>
    <row r="90" spans="1:12" ht="27" hidden="1" customHeight="1" x14ac:dyDescent="0.4">
      <c r="A90" s="53">
        <v>1202</v>
      </c>
      <c r="B90" s="53" t="s">
        <v>6</v>
      </c>
      <c r="C90" s="54"/>
      <c r="D90" s="57">
        <v>0</v>
      </c>
      <c r="E90" s="27"/>
      <c r="F90" s="27"/>
      <c r="G90" s="57"/>
      <c r="H90" s="46">
        <v>23</v>
      </c>
      <c r="I90" s="46" t="s">
        <v>171</v>
      </c>
      <c r="J90" s="50"/>
      <c r="K90" s="51">
        <f>SUM(K92:K97)</f>
        <v>0</v>
      </c>
      <c r="L90" s="27"/>
    </row>
    <row r="91" spans="1:12" ht="27" hidden="1" customHeight="1" x14ac:dyDescent="0.4">
      <c r="A91" s="53">
        <v>1203</v>
      </c>
      <c r="B91" s="53" t="s">
        <v>7</v>
      </c>
      <c r="C91" s="54"/>
      <c r="D91" s="57">
        <v>0</v>
      </c>
      <c r="E91" s="27"/>
      <c r="F91" s="27"/>
      <c r="G91" s="57"/>
      <c r="H91" s="53"/>
      <c r="I91" s="53"/>
      <c r="J91" s="54"/>
      <c r="K91" s="55"/>
      <c r="L91" s="27"/>
    </row>
    <row r="92" spans="1:12" ht="27" hidden="1" customHeight="1" x14ac:dyDescent="0.4">
      <c r="A92" s="53">
        <v>1204</v>
      </c>
      <c r="B92" s="53" t="s">
        <v>174</v>
      </c>
      <c r="C92" s="54"/>
      <c r="D92" s="57">
        <f>+'[1]CGN-2005-001A'!H70</f>
        <v>0</v>
      </c>
      <c r="E92" s="27"/>
      <c r="F92" s="27"/>
      <c r="G92" s="77"/>
      <c r="H92" s="53">
        <v>2306</v>
      </c>
      <c r="I92" s="53" t="s">
        <v>172</v>
      </c>
      <c r="J92" s="54"/>
      <c r="K92" s="55">
        <v>0</v>
      </c>
      <c r="L92" s="27"/>
    </row>
    <row r="93" spans="1:12" ht="27" hidden="1" customHeight="1" x14ac:dyDescent="0.4">
      <c r="A93" s="53">
        <v>1207</v>
      </c>
      <c r="B93" s="53" t="s">
        <v>8</v>
      </c>
      <c r="C93" s="54"/>
      <c r="D93" s="57">
        <f>+'[1]CGN-2005-001A'!H75</f>
        <v>0</v>
      </c>
      <c r="E93" s="27"/>
      <c r="F93" s="27"/>
      <c r="H93" s="53">
        <v>2307</v>
      </c>
      <c r="I93" s="53" t="s">
        <v>78</v>
      </c>
      <c r="J93" s="54"/>
      <c r="K93" s="55">
        <v>0</v>
      </c>
      <c r="L93" s="27"/>
    </row>
    <row r="94" spans="1:12" ht="27" hidden="1" customHeight="1" x14ac:dyDescent="0.4">
      <c r="A94" s="53">
        <v>1208</v>
      </c>
      <c r="B94" s="53" t="s">
        <v>9</v>
      </c>
      <c r="C94" s="54"/>
      <c r="D94" s="57">
        <f>+'[1]CGN-2005-001A'!H82</f>
        <v>0</v>
      </c>
      <c r="E94" s="27"/>
      <c r="F94" s="27"/>
      <c r="G94" s="38"/>
      <c r="H94" s="53">
        <v>2308</v>
      </c>
      <c r="I94" s="53" t="s">
        <v>173</v>
      </c>
      <c r="J94" s="54"/>
      <c r="K94" s="55">
        <v>0</v>
      </c>
      <c r="L94" s="27"/>
    </row>
    <row r="95" spans="1:12" ht="27" hidden="1" customHeight="1" x14ac:dyDescent="0.4">
      <c r="A95" s="53">
        <v>1216</v>
      </c>
      <c r="B95" s="53" t="s">
        <v>176</v>
      </c>
      <c r="C95" s="54"/>
      <c r="D95" s="57">
        <f>+'[1]CGN-2005-001A'!H88</f>
        <v>0</v>
      </c>
      <c r="E95" s="27"/>
      <c r="F95" s="27"/>
      <c r="G95" s="57"/>
      <c r="H95" s="53">
        <v>2309</v>
      </c>
      <c r="I95" s="53" t="s">
        <v>175</v>
      </c>
      <c r="J95" s="54"/>
      <c r="K95" s="55">
        <v>0</v>
      </c>
      <c r="L95" s="27"/>
    </row>
    <row r="96" spans="1:12" ht="27" hidden="1" customHeight="1" x14ac:dyDescent="0.4">
      <c r="A96" s="53">
        <v>1217</v>
      </c>
      <c r="B96" s="53" t="s">
        <v>10</v>
      </c>
      <c r="C96" s="54"/>
      <c r="D96" s="57">
        <f>+'[1]CGN-2005-001A'!H95</f>
        <v>0</v>
      </c>
      <c r="E96" s="27"/>
      <c r="F96" s="27"/>
      <c r="G96" s="49"/>
      <c r="H96" s="53">
        <v>2311</v>
      </c>
      <c r="I96" s="53" t="s">
        <v>79</v>
      </c>
      <c r="J96" s="54"/>
      <c r="K96" s="55">
        <v>0</v>
      </c>
      <c r="L96" s="27"/>
    </row>
    <row r="97" spans="1:12" s="60" customFormat="1" ht="27" hidden="1" customHeight="1" x14ac:dyDescent="0.4">
      <c r="A97" s="53">
        <v>1280</v>
      </c>
      <c r="B97" s="53" t="s">
        <v>193</v>
      </c>
      <c r="C97" s="54"/>
      <c r="D97" s="57">
        <f>+'[1]CGN-2005-001A'!H100</f>
        <v>0</v>
      </c>
      <c r="E97" s="27"/>
      <c r="F97" s="27"/>
      <c r="G97" s="49"/>
      <c r="H97" s="53">
        <v>2312</v>
      </c>
      <c r="I97" s="53" t="s">
        <v>80</v>
      </c>
      <c r="J97" s="54"/>
      <c r="K97" s="55">
        <v>0</v>
      </c>
      <c r="L97" s="27"/>
    </row>
    <row r="98" spans="1:12" s="60" customFormat="1" ht="27" hidden="1" customHeight="1" x14ac:dyDescent="0.4">
      <c r="A98" s="64"/>
      <c r="B98" s="65"/>
      <c r="C98" s="68"/>
      <c r="D98" s="63"/>
      <c r="E98" s="27"/>
      <c r="F98" s="27"/>
      <c r="G98" s="57"/>
      <c r="H98" s="53"/>
      <c r="I98" s="53"/>
      <c r="J98" s="54"/>
      <c r="K98" s="55"/>
      <c r="L98" s="27"/>
    </row>
    <row r="99" spans="1:12" s="60" customFormat="1" ht="27" customHeight="1" x14ac:dyDescent="0.4">
      <c r="A99" s="64"/>
      <c r="B99" s="65"/>
      <c r="C99" s="68"/>
      <c r="D99" s="63"/>
      <c r="E99" s="27"/>
      <c r="F99" s="27"/>
      <c r="G99" s="57"/>
      <c r="H99" s="53"/>
      <c r="I99" s="53"/>
      <c r="J99" s="54"/>
      <c r="K99" s="55"/>
      <c r="L99" s="27"/>
    </row>
    <row r="100" spans="1:12" s="60" customFormat="1" ht="27" customHeight="1" x14ac:dyDescent="0.4">
      <c r="A100" s="46">
        <v>13</v>
      </c>
      <c r="B100" s="46" t="s">
        <v>177</v>
      </c>
      <c r="C100" s="50"/>
      <c r="D100" s="48">
        <f>SUM(D102:D103)</f>
        <v>-0.45000000298023224</v>
      </c>
      <c r="E100" s="27"/>
      <c r="F100" s="27"/>
      <c r="G100" s="57"/>
      <c r="H100" s="61">
        <v>24</v>
      </c>
      <c r="I100" s="61" t="s">
        <v>81</v>
      </c>
      <c r="J100" s="47"/>
      <c r="K100" s="51">
        <f>SUM(K102:K117)</f>
        <v>0</v>
      </c>
      <c r="L100" s="27"/>
    </row>
    <row r="101" spans="1:12" ht="27" customHeight="1" x14ac:dyDescent="0.4">
      <c r="A101" s="46"/>
      <c r="B101" s="46"/>
      <c r="C101" s="50"/>
      <c r="D101" s="49"/>
      <c r="E101" s="27"/>
      <c r="F101" s="27"/>
      <c r="G101" s="57"/>
      <c r="J101" s="62"/>
      <c r="L101" s="27"/>
    </row>
    <row r="102" spans="1:12" ht="27" customHeight="1" x14ac:dyDescent="0.4">
      <c r="A102" s="53">
        <v>1385</v>
      </c>
      <c r="B102" s="53" t="s">
        <v>18</v>
      </c>
      <c r="C102" s="54"/>
      <c r="D102" s="57">
        <v>58219539.149999999</v>
      </c>
      <c r="E102" s="27"/>
      <c r="F102" s="27"/>
      <c r="G102" s="57"/>
      <c r="H102" s="53">
        <v>2401</v>
      </c>
      <c r="I102" s="53" t="s">
        <v>82</v>
      </c>
      <c r="J102" s="54"/>
      <c r="K102" s="55">
        <v>0</v>
      </c>
      <c r="L102" s="27"/>
    </row>
    <row r="103" spans="1:12" ht="27" customHeight="1" x14ac:dyDescent="0.4">
      <c r="A103" s="53">
        <v>1386</v>
      </c>
      <c r="B103" s="53" t="s">
        <v>19</v>
      </c>
      <c r="C103" s="54"/>
      <c r="D103" s="57">
        <v>-58219539.600000001</v>
      </c>
      <c r="E103" s="27"/>
      <c r="F103" s="27"/>
      <c r="G103" s="57"/>
      <c r="H103" s="53">
        <v>2403</v>
      </c>
      <c r="I103" s="53" t="s">
        <v>83</v>
      </c>
      <c r="J103" s="54"/>
      <c r="K103" s="55">
        <v>0</v>
      </c>
      <c r="L103" s="27"/>
    </row>
    <row r="104" spans="1:12" ht="27" customHeight="1" x14ac:dyDescent="0.4">
      <c r="C104" s="68"/>
      <c r="E104" s="27"/>
      <c r="F104" s="27"/>
      <c r="G104" s="57"/>
      <c r="H104" s="53">
        <v>2406</v>
      </c>
      <c r="I104" s="53" t="s">
        <v>178</v>
      </c>
      <c r="J104" s="54"/>
      <c r="K104" s="55">
        <v>0</v>
      </c>
      <c r="L104" s="27"/>
    </row>
    <row r="105" spans="1:12" ht="27" customHeight="1" x14ac:dyDescent="0.4">
      <c r="C105" s="68"/>
      <c r="E105" s="27"/>
      <c r="F105" s="27"/>
      <c r="G105" s="57"/>
      <c r="H105" s="53">
        <v>2422</v>
      </c>
      <c r="I105" s="53" t="s">
        <v>84</v>
      </c>
      <c r="J105" s="54"/>
      <c r="K105" s="55">
        <v>0</v>
      </c>
      <c r="L105" s="27"/>
    </row>
    <row r="106" spans="1:12" ht="27" customHeight="1" x14ac:dyDescent="0.4">
      <c r="A106" s="46">
        <v>14</v>
      </c>
      <c r="B106" s="46" t="s">
        <v>179</v>
      </c>
      <c r="C106" s="50"/>
      <c r="D106" s="48">
        <f>SUM(D108:D124)</f>
        <v>0</v>
      </c>
      <c r="E106" s="27"/>
      <c r="F106" s="27"/>
      <c r="G106" s="57"/>
      <c r="H106" s="53">
        <v>2401</v>
      </c>
      <c r="I106" s="53" t="s">
        <v>82</v>
      </c>
      <c r="J106" s="54"/>
      <c r="K106" s="55">
        <v>0</v>
      </c>
      <c r="L106" s="27"/>
    </row>
    <row r="107" spans="1:12" ht="27" hidden="1" customHeight="1" x14ac:dyDescent="0.4">
      <c r="A107" s="46"/>
      <c r="B107" s="46"/>
      <c r="C107" s="50"/>
      <c r="D107" s="49"/>
      <c r="E107" s="27"/>
      <c r="F107" s="27"/>
      <c r="G107" s="57"/>
      <c r="H107" s="53">
        <v>2424</v>
      </c>
      <c r="I107" s="53" t="s">
        <v>86</v>
      </c>
      <c r="J107" s="54"/>
      <c r="K107" s="55">
        <v>0</v>
      </c>
      <c r="L107" s="27"/>
    </row>
    <row r="108" spans="1:12" ht="27" hidden="1" customHeight="1" x14ac:dyDescent="0.4">
      <c r="A108" s="53">
        <v>1401</v>
      </c>
      <c r="B108" s="53" t="s">
        <v>21</v>
      </c>
      <c r="C108" s="54"/>
      <c r="D108" s="57">
        <v>0</v>
      </c>
      <c r="E108" s="27"/>
      <c r="F108" s="27"/>
      <c r="G108" s="57"/>
      <c r="H108" s="53">
        <v>2406</v>
      </c>
      <c r="I108" s="53" t="s">
        <v>178</v>
      </c>
      <c r="J108" s="54"/>
      <c r="K108" s="55">
        <v>0</v>
      </c>
      <c r="L108" s="27"/>
    </row>
    <row r="109" spans="1:12" ht="27" hidden="1" customHeight="1" x14ac:dyDescent="0.4">
      <c r="A109" s="53">
        <v>1402</v>
      </c>
      <c r="B109" s="53" t="s">
        <v>13</v>
      </c>
      <c r="C109" s="54"/>
      <c r="D109" s="57">
        <v>0</v>
      </c>
      <c r="E109" s="27"/>
      <c r="F109" s="27"/>
      <c r="H109" s="53">
        <v>2422</v>
      </c>
      <c r="I109" s="53" t="s">
        <v>84</v>
      </c>
      <c r="J109" s="54"/>
      <c r="K109" s="55">
        <v>0</v>
      </c>
      <c r="L109" s="27"/>
    </row>
    <row r="110" spans="1:12" ht="27" hidden="1" customHeight="1" x14ac:dyDescent="0.4">
      <c r="A110" s="53">
        <v>1406</v>
      </c>
      <c r="B110" s="53" t="s">
        <v>14</v>
      </c>
      <c r="C110" s="54"/>
      <c r="D110" s="57">
        <v>0</v>
      </c>
      <c r="E110" s="27"/>
      <c r="F110" s="27"/>
      <c r="H110" s="53">
        <v>2423</v>
      </c>
      <c r="I110" s="53" t="s">
        <v>85</v>
      </c>
      <c r="J110" s="54"/>
      <c r="K110" s="55">
        <v>0</v>
      </c>
      <c r="L110" s="27"/>
    </row>
    <row r="111" spans="1:12" ht="27" hidden="1" customHeight="1" x14ac:dyDescent="0.4">
      <c r="A111" s="53">
        <v>1407</v>
      </c>
      <c r="B111" s="53" t="s">
        <v>15</v>
      </c>
      <c r="C111" s="54"/>
      <c r="D111" s="57">
        <v>0</v>
      </c>
      <c r="E111" s="27"/>
      <c r="F111" s="27"/>
      <c r="G111" s="49"/>
      <c r="H111" s="53">
        <v>2424</v>
      </c>
      <c r="I111" s="53" t="s">
        <v>86</v>
      </c>
      <c r="J111" s="54"/>
      <c r="K111" s="55">
        <v>0</v>
      </c>
      <c r="L111" s="27"/>
    </row>
    <row r="112" spans="1:12" ht="27" hidden="1" customHeight="1" x14ac:dyDescent="0.4">
      <c r="A112" s="53">
        <v>1408</v>
      </c>
      <c r="B112" s="53" t="s">
        <v>180</v>
      </c>
      <c r="C112" s="54"/>
      <c r="D112" s="57">
        <v>0</v>
      </c>
      <c r="E112" s="27"/>
      <c r="F112" s="27"/>
      <c r="G112" s="49"/>
      <c r="H112" s="53">
        <v>2450</v>
      </c>
      <c r="I112" s="53" t="s">
        <v>91</v>
      </c>
      <c r="J112" s="54"/>
      <c r="K112" s="55">
        <v>0</v>
      </c>
      <c r="L112" s="27"/>
    </row>
    <row r="113" spans="1:12" ht="27" hidden="1" customHeight="1" x14ac:dyDescent="0.4">
      <c r="A113" s="53">
        <v>1409</v>
      </c>
      <c r="B113" s="53" t="s">
        <v>22</v>
      </c>
      <c r="C113" s="54"/>
      <c r="D113" s="57">
        <v>0</v>
      </c>
      <c r="E113" s="27"/>
      <c r="F113" s="27"/>
      <c r="G113" s="57"/>
      <c r="H113" s="53">
        <v>2453</v>
      </c>
      <c r="I113" s="53" t="s">
        <v>92</v>
      </c>
      <c r="J113" s="54"/>
      <c r="K113" s="55">
        <v>0</v>
      </c>
      <c r="L113" s="27"/>
    </row>
    <row r="114" spans="1:12" ht="27" hidden="1" customHeight="1" x14ac:dyDescent="0.4">
      <c r="A114" s="53">
        <v>1413</v>
      </c>
      <c r="B114" s="53" t="s">
        <v>16</v>
      </c>
      <c r="C114" s="54"/>
      <c r="D114" s="57">
        <v>0</v>
      </c>
      <c r="E114" s="27"/>
      <c r="F114" s="27"/>
      <c r="G114" s="57"/>
      <c r="H114" s="53">
        <v>2455</v>
      </c>
      <c r="I114" s="53" t="s">
        <v>93</v>
      </c>
      <c r="J114" s="54"/>
      <c r="K114" s="55">
        <v>0</v>
      </c>
      <c r="L114" s="27"/>
    </row>
    <row r="115" spans="1:12" ht="27" hidden="1" customHeight="1" x14ac:dyDescent="0.4">
      <c r="A115" s="53">
        <v>1415</v>
      </c>
      <c r="B115" s="53" t="s">
        <v>181</v>
      </c>
      <c r="C115" s="54"/>
      <c r="D115" s="57">
        <v>0</v>
      </c>
      <c r="E115" s="27"/>
      <c r="F115" s="27"/>
      <c r="H115" s="53">
        <v>2460</v>
      </c>
      <c r="I115" s="53" t="s">
        <v>94</v>
      </c>
      <c r="J115" s="54"/>
      <c r="K115" s="55">
        <v>0</v>
      </c>
      <c r="L115" s="27"/>
    </row>
    <row r="116" spans="1:12" ht="27" hidden="1" customHeight="1" x14ac:dyDescent="0.4">
      <c r="A116" s="53">
        <v>1416</v>
      </c>
      <c r="B116" s="53" t="s">
        <v>24</v>
      </c>
      <c r="C116" s="54"/>
      <c r="D116" s="57">
        <f>+'[1]CGN-2005-001A'!H261</f>
        <v>0</v>
      </c>
      <c r="E116" s="27"/>
      <c r="F116" s="27"/>
      <c r="H116" s="53">
        <v>2480</v>
      </c>
      <c r="I116" s="53" t="s">
        <v>95</v>
      </c>
      <c r="J116" s="54"/>
      <c r="K116" s="55">
        <v>0</v>
      </c>
      <c r="L116" s="27"/>
    </row>
    <row r="117" spans="1:12" ht="27" hidden="1" customHeight="1" x14ac:dyDescent="0.4">
      <c r="A117" s="53">
        <v>1420</v>
      </c>
      <c r="B117" s="53" t="s">
        <v>25</v>
      </c>
      <c r="C117" s="54"/>
      <c r="D117" s="57">
        <f>+'[1]CGN-2005-001A'!H270</f>
        <v>0</v>
      </c>
      <c r="E117" s="27"/>
      <c r="F117" s="27"/>
      <c r="G117" s="49"/>
      <c r="H117" s="53">
        <v>2490</v>
      </c>
      <c r="I117" s="53" t="s">
        <v>96</v>
      </c>
      <c r="J117" s="54"/>
      <c r="K117" s="55">
        <v>0</v>
      </c>
      <c r="L117" s="27"/>
    </row>
    <row r="118" spans="1:12" s="84" customFormat="1" ht="27" hidden="1" customHeight="1" x14ac:dyDescent="0.4">
      <c r="A118" s="53">
        <v>1422</v>
      </c>
      <c r="B118" s="53" t="s">
        <v>26</v>
      </c>
      <c r="C118" s="54"/>
      <c r="D118" s="57">
        <f>+'[1]CGN-2005-001A'!H277</f>
        <v>0</v>
      </c>
      <c r="E118" s="27"/>
      <c r="F118" s="27"/>
      <c r="G118" s="49"/>
      <c r="H118" s="53"/>
      <c r="I118" s="53"/>
      <c r="J118" s="54"/>
      <c r="K118" s="55"/>
      <c r="L118" s="27"/>
    </row>
    <row r="119" spans="1:12" ht="27" customHeight="1" x14ac:dyDescent="0.4">
      <c r="A119" s="53">
        <v>1424</v>
      </c>
      <c r="B119" s="53" t="s">
        <v>27</v>
      </c>
      <c r="C119" s="54"/>
      <c r="D119" s="57">
        <v>0</v>
      </c>
      <c r="E119" s="27"/>
      <c r="F119" s="27"/>
      <c r="G119" s="57"/>
      <c r="H119" s="85"/>
      <c r="I119" s="85"/>
      <c r="J119" s="86"/>
      <c r="K119" s="85"/>
      <c r="L119" s="27"/>
    </row>
    <row r="120" spans="1:12" ht="27" customHeight="1" x14ac:dyDescent="0.4">
      <c r="A120" s="53">
        <v>1425</v>
      </c>
      <c r="B120" s="53" t="s">
        <v>28</v>
      </c>
      <c r="C120" s="54"/>
      <c r="D120" s="57">
        <v>0</v>
      </c>
      <c r="E120" s="27"/>
      <c r="F120" s="27"/>
      <c r="G120" s="57"/>
      <c r="H120" s="46">
        <v>25</v>
      </c>
      <c r="I120" s="46" t="s">
        <v>97</v>
      </c>
      <c r="J120" s="47"/>
      <c r="K120" s="51">
        <f>SUM(K122:K122)</f>
        <v>4819206869</v>
      </c>
      <c r="L120" s="27"/>
    </row>
    <row r="121" spans="1:12" ht="27" customHeight="1" x14ac:dyDescent="0.4">
      <c r="A121" s="53">
        <v>1470</v>
      </c>
      <c r="B121" s="53" t="s">
        <v>30</v>
      </c>
      <c r="C121" s="54"/>
      <c r="D121" s="57">
        <v>0</v>
      </c>
      <c r="E121" s="27"/>
      <c r="F121" s="27"/>
      <c r="G121" s="57"/>
      <c r="H121" s="59"/>
      <c r="I121" s="59"/>
      <c r="J121" s="69"/>
      <c r="K121" s="59"/>
      <c r="L121" s="27"/>
    </row>
    <row r="122" spans="1:12" ht="27" customHeight="1" x14ac:dyDescent="0.4">
      <c r="A122" s="53">
        <v>1475</v>
      </c>
      <c r="B122" s="53" t="s">
        <v>31</v>
      </c>
      <c r="C122" s="54"/>
      <c r="D122" s="57">
        <v>0</v>
      </c>
      <c r="E122" s="27"/>
      <c r="F122" s="27"/>
      <c r="G122" s="57"/>
      <c r="H122" s="53">
        <v>2512</v>
      </c>
      <c r="I122" s="53" t="s">
        <v>99</v>
      </c>
      <c r="J122" s="54"/>
      <c r="K122" s="55">
        <v>4819206869</v>
      </c>
      <c r="L122" s="27"/>
    </row>
    <row r="123" spans="1:12" ht="27" customHeight="1" x14ac:dyDescent="0.4">
      <c r="A123" s="53">
        <v>1476</v>
      </c>
      <c r="B123" s="53" t="s">
        <v>183</v>
      </c>
      <c r="C123" s="54"/>
      <c r="D123" s="57">
        <v>0</v>
      </c>
      <c r="E123" s="27"/>
      <c r="F123" s="27"/>
      <c r="G123" s="57"/>
      <c r="H123" s="53"/>
      <c r="I123" s="53"/>
      <c r="J123" s="54"/>
      <c r="K123" s="55"/>
      <c r="L123" s="27"/>
    </row>
    <row r="124" spans="1:12" ht="27" customHeight="1" x14ac:dyDescent="0.4">
      <c r="A124" s="53">
        <v>1480</v>
      </c>
      <c r="B124" s="53" t="s">
        <v>184</v>
      </c>
      <c r="C124" s="54"/>
      <c r="D124" s="57">
        <v>0</v>
      </c>
      <c r="E124" s="27"/>
      <c r="F124" s="27"/>
      <c r="G124" s="57"/>
      <c r="H124" s="19"/>
      <c r="I124" s="19"/>
      <c r="J124" s="66"/>
      <c r="K124" s="70"/>
      <c r="L124" s="27"/>
    </row>
    <row r="125" spans="1:12" ht="27" customHeight="1" x14ac:dyDescent="0.4">
      <c r="A125" s="87"/>
      <c r="B125" s="87"/>
      <c r="C125" s="88"/>
      <c r="D125" s="87"/>
      <c r="E125" s="27"/>
      <c r="F125" s="27"/>
      <c r="G125" s="57"/>
      <c r="H125" s="46">
        <v>26</v>
      </c>
      <c r="I125" s="46" t="s">
        <v>100</v>
      </c>
      <c r="J125" s="47"/>
      <c r="K125" s="51">
        <f>+K127</f>
        <v>0</v>
      </c>
      <c r="L125" s="27"/>
    </row>
    <row r="126" spans="1:12" ht="27" customHeight="1" x14ac:dyDescent="0.4">
      <c r="A126" s="46">
        <v>16</v>
      </c>
      <c r="B126" s="46" t="s">
        <v>36</v>
      </c>
      <c r="C126" s="50"/>
      <c r="D126" s="48">
        <f>SUM(D128:D147)</f>
        <v>62090875477.349998</v>
      </c>
      <c r="E126" s="27"/>
      <c r="F126" s="27"/>
      <c r="G126" s="57"/>
      <c r="J126" s="62"/>
      <c r="L126" s="27"/>
    </row>
    <row r="127" spans="1:12" ht="27" customHeight="1" x14ac:dyDescent="0.4">
      <c r="A127" s="46"/>
      <c r="B127" s="46"/>
      <c r="C127" s="50"/>
      <c r="D127" s="49"/>
      <c r="E127" s="27"/>
      <c r="F127" s="27"/>
      <c r="G127" s="57"/>
      <c r="H127" s="53">
        <v>2601</v>
      </c>
      <c r="I127" s="53" t="s">
        <v>11</v>
      </c>
      <c r="J127" s="54"/>
      <c r="K127" s="55">
        <v>0</v>
      </c>
      <c r="L127" s="27"/>
    </row>
    <row r="128" spans="1:12" ht="27" customHeight="1" x14ac:dyDescent="0.4">
      <c r="A128" s="53">
        <v>1605</v>
      </c>
      <c r="B128" s="53" t="s">
        <v>37</v>
      </c>
      <c r="C128" s="54"/>
      <c r="D128" s="57">
        <v>0</v>
      </c>
      <c r="E128" s="27"/>
      <c r="F128" s="27"/>
      <c r="G128" s="57"/>
      <c r="H128" s="89"/>
      <c r="I128" s="89"/>
      <c r="J128" s="90"/>
      <c r="K128" s="89"/>
      <c r="L128" s="27"/>
    </row>
    <row r="129" spans="1:12" ht="27" customHeight="1" x14ac:dyDescent="0.4">
      <c r="A129" s="53">
        <v>1610</v>
      </c>
      <c r="B129" s="53" t="s">
        <v>194</v>
      </c>
      <c r="C129" s="54"/>
      <c r="D129" s="57">
        <v>108207568</v>
      </c>
      <c r="E129" s="27"/>
      <c r="F129" s="27"/>
      <c r="G129" s="57"/>
      <c r="H129" s="89"/>
      <c r="I129" s="89"/>
      <c r="J129" s="90"/>
      <c r="K129" s="89"/>
      <c r="L129" s="27"/>
    </row>
    <row r="130" spans="1:12" ht="27" customHeight="1" x14ac:dyDescent="0.4">
      <c r="A130" s="53">
        <v>1615</v>
      </c>
      <c r="B130" s="53" t="s">
        <v>38</v>
      </c>
      <c r="C130" s="54"/>
      <c r="D130" s="57">
        <v>153955211</v>
      </c>
      <c r="E130" s="27"/>
      <c r="F130" s="27"/>
      <c r="G130" s="57"/>
      <c r="H130" s="46">
        <v>27</v>
      </c>
      <c r="I130" s="46" t="s">
        <v>102</v>
      </c>
      <c r="J130" s="47"/>
      <c r="K130" s="51">
        <f>SUM(K132:K136)</f>
        <v>0</v>
      </c>
      <c r="L130" s="27"/>
    </row>
    <row r="131" spans="1:12" ht="27" customHeight="1" x14ac:dyDescent="0.4">
      <c r="A131" s="53">
        <v>1620</v>
      </c>
      <c r="B131" s="53" t="s">
        <v>39</v>
      </c>
      <c r="C131" s="54"/>
      <c r="D131" s="57">
        <v>0</v>
      </c>
      <c r="E131" s="27"/>
      <c r="F131" s="27"/>
      <c r="G131" s="57"/>
      <c r="J131" s="62"/>
      <c r="L131" s="27"/>
    </row>
    <row r="132" spans="1:12" ht="27" customHeight="1" x14ac:dyDescent="0.4">
      <c r="A132" s="53">
        <v>1625</v>
      </c>
      <c r="B132" s="53" t="s">
        <v>40</v>
      </c>
      <c r="C132" s="54"/>
      <c r="D132" s="57">
        <v>0</v>
      </c>
      <c r="E132" s="27"/>
      <c r="F132" s="27"/>
      <c r="G132" s="57"/>
      <c r="H132" s="53">
        <v>2701</v>
      </c>
      <c r="I132" s="53" t="s">
        <v>103</v>
      </c>
      <c r="J132" s="54"/>
      <c r="K132" s="55">
        <v>0</v>
      </c>
      <c r="L132" s="27"/>
    </row>
    <row r="133" spans="1:12" ht="27" customHeight="1" x14ac:dyDescent="0.4">
      <c r="A133" s="53">
        <v>1635</v>
      </c>
      <c r="B133" s="53" t="s">
        <v>41</v>
      </c>
      <c r="C133" s="54"/>
      <c r="D133" s="57">
        <v>429510177</v>
      </c>
      <c r="E133" s="27"/>
      <c r="F133" s="27"/>
      <c r="G133" s="57"/>
      <c r="H133" s="53">
        <v>2707</v>
      </c>
      <c r="I133" s="53" t="s">
        <v>105</v>
      </c>
      <c r="J133" s="54"/>
      <c r="K133" s="55">
        <v>0</v>
      </c>
      <c r="L133" s="27"/>
    </row>
    <row r="134" spans="1:12" ht="27" customHeight="1" x14ac:dyDescent="0.4">
      <c r="A134" s="53">
        <v>1636</v>
      </c>
      <c r="B134" s="53" t="s">
        <v>42</v>
      </c>
      <c r="C134" s="54"/>
      <c r="D134" s="57">
        <v>0</v>
      </c>
      <c r="E134" s="27"/>
      <c r="F134" s="27"/>
      <c r="G134" s="57"/>
      <c r="H134" s="53">
        <v>2722</v>
      </c>
      <c r="I134" s="53" t="s">
        <v>247</v>
      </c>
      <c r="J134" s="54"/>
      <c r="K134" s="55">
        <v>0</v>
      </c>
      <c r="L134" s="27"/>
    </row>
    <row r="135" spans="1:12" ht="27" customHeight="1" x14ac:dyDescent="0.4">
      <c r="A135" s="53">
        <v>1637</v>
      </c>
      <c r="B135" s="53" t="s">
        <v>43</v>
      </c>
      <c r="C135" s="54"/>
      <c r="D135" s="57">
        <v>54973946.770000003</v>
      </c>
      <c r="E135" s="27"/>
      <c r="F135" s="27"/>
      <c r="G135" s="57"/>
      <c r="H135" s="53"/>
      <c r="I135" s="53"/>
      <c r="J135" s="54"/>
      <c r="K135" s="55">
        <v>0</v>
      </c>
      <c r="L135" s="27"/>
    </row>
    <row r="136" spans="1:12" ht="27" customHeight="1" x14ac:dyDescent="0.4">
      <c r="A136" s="53">
        <v>1640</v>
      </c>
      <c r="B136" s="53" t="s">
        <v>44</v>
      </c>
      <c r="C136" s="54"/>
      <c r="D136" s="57">
        <v>0</v>
      </c>
      <c r="E136" s="27"/>
      <c r="F136" s="27"/>
      <c r="G136" s="57"/>
      <c r="H136" s="53">
        <v>2790</v>
      </c>
      <c r="I136" s="53" t="s">
        <v>106</v>
      </c>
      <c r="J136" s="54"/>
      <c r="K136" s="55">
        <v>0</v>
      </c>
      <c r="L136" s="27"/>
    </row>
    <row r="137" spans="1:12" ht="27" customHeight="1" x14ac:dyDescent="0.4">
      <c r="A137" s="53">
        <v>1645</v>
      </c>
      <c r="B137" s="53" t="s">
        <v>45</v>
      </c>
      <c r="C137" s="54"/>
      <c r="D137" s="57"/>
      <c r="E137" s="27"/>
      <c r="F137" s="27"/>
      <c r="G137" s="57"/>
      <c r="J137" s="62"/>
      <c r="L137" s="27"/>
    </row>
    <row r="138" spans="1:12" ht="27" customHeight="1" x14ac:dyDescent="0.4">
      <c r="A138" s="53">
        <v>1650</v>
      </c>
      <c r="B138" s="53" t="s">
        <v>46</v>
      </c>
      <c r="C138" s="54"/>
      <c r="D138" s="57"/>
      <c r="E138" s="27"/>
      <c r="F138" s="27"/>
      <c r="G138" s="57"/>
      <c r="J138" s="62"/>
      <c r="L138" s="27"/>
    </row>
    <row r="139" spans="1:12" ht="27" customHeight="1" x14ac:dyDescent="0.4">
      <c r="A139" s="53">
        <v>1655</v>
      </c>
      <c r="B139" s="53" t="s">
        <v>47</v>
      </c>
      <c r="C139" s="54"/>
      <c r="D139" s="57">
        <v>16152250585</v>
      </c>
      <c r="E139" s="27"/>
      <c r="F139" s="27"/>
      <c r="G139" s="57"/>
      <c r="H139" s="46">
        <v>29</v>
      </c>
      <c r="I139" s="46" t="s">
        <v>107</v>
      </c>
      <c r="J139" s="47"/>
      <c r="K139" s="51">
        <f>SUM(K141:K144)</f>
        <v>0</v>
      </c>
      <c r="L139" s="27"/>
    </row>
    <row r="140" spans="1:12" ht="27" customHeight="1" x14ac:dyDescent="0.4">
      <c r="A140" s="53">
        <v>1660</v>
      </c>
      <c r="B140" s="53" t="s">
        <v>48</v>
      </c>
      <c r="C140" s="54"/>
      <c r="D140" s="57">
        <v>139668674</v>
      </c>
      <c r="E140" s="27"/>
      <c r="F140" s="27"/>
      <c r="G140" s="57"/>
      <c r="J140" s="62"/>
      <c r="L140" s="27"/>
    </row>
    <row r="141" spans="1:12" ht="27" customHeight="1" x14ac:dyDescent="0.4">
      <c r="A141" s="53">
        <v>1665</v>
      </c>
      <c r="B141" s="53" t="s">
        <v>49</v>
      </c>
      <c r="C141" s="54"/>
      <c r="D141" s="57">
        <v>2244372764.48</v>
      </c>
      <c r="E141" s="27"/>
      <c r="F141" s="27"/>
      <c r="G141" s="87"/>
      <c r="H141" s="53">
        <v>2901</v>
      </c>
      <c r="I141" s="53" t="s">
        <v>91</v>
      </c>
      <c r="J141" s="54"/>
      <c r="K141" s="55">
        <v>0</v>
      </c>
      <c r="L141" s="27"/>
    </row>
    <row r="142" spans="1:12" ht="27" customHeight="1" x14ac:dyDescent="0.4">
      <c r="A142" s="53">
        <v>1670</v>
      </c>
      <c r="B142" s="53" t="s">
        <v>50</v>
      </c>
      <c r="C142" s="54"/>
      <c r="D142" s="57">
        <v>11160881373</v>
      </c>
      <c r="E142" s="27"/>
      <c r="F142" s="27"/>
      <c r="G142" s="49"/>
      <c r="H142" s="53">
        <v>2910</v>
      </c>
      <c r="I142" s="53" t="s">
        <v>109</v>
      </c>
      <c r="J142" s="54"/>
      <c r="K142" s="55">
        <v>0</v>
      </c>
      <c r="L142" s="27"/>
    </row>
    <row r="143" spans="1:12" ht="27" customHeight="1" x14ac:dyDescent="0.4">
      <c r="A143" s="53">
        <v>1675</v>
      </c>
      <c r="B143" s="53" t="s">
        <v>51</v>
      </c>
      <c r="C143" s="54"/>
      <c r="D143" s="57">
        <v>51071676268</v>
      </c>
      <c r="E143" s="27"/>
      <c r="F143" s="27"/>
      <c r="G143" s="49"/>
      <c r="H143" s="53"/>
      <c r="I143" s="53"/>
      <c r="J143" s="54"/>
      <c r="K143" s="55">
        <v>0</v>
      </c>
      <c r="L143" s="27"/>
    </row>
    <row r="144" spans="1:12" ht="27" customHeight="1" x14ac:dyDescent="0.4">
      <c r="A144" s="53">
        <v>1680</v>
      </c>
      <c r="B144" s="53" t="s">
        <v>52</v>
      </c>
      <c r="C144" s="54"/>
      <c r="D144" s="57">
        <v>1081591959</v>
      </c>
      <c r="E144" s="27"/>
      <c r="F144" s="27"/>
      <c r="G144" s="57"/>
      <c r="H144" s="53">
        <v>2917</v>
      </c>
      <c r="I144" s="53" t="s">
        <v>189</v>
      </c>
      <c r="J144" s="54"/>
      <c r="K144" s="55">
        <v>0</v>
      </c>
      <c r="L144" s="27"/>
    </row>
    <row r="145" spans="1:12" ht="27" customHeight="1" x14ac:dyDescent="0.4">
      <c r="A145" s="53">
        <v>1681</v>
      </c>
      <c r="B145" s="53" t="s">
        <v>53</v>
      </c>
      <c r="C145" s="54"/>
      <c r="D145" s="57">
        <v>0</v>
      </c>
      <c r="E145" s="27"/>
      <c r="F145" s="27"/>
      <c r="G145" s="57"/>
      <c r="H145" s="89"/>
      <c r="I145" s="89"/>
      <c r="J145" s="90"/>
      <c r="K145" s="89"/>
      <c r="L145" s="27"/>
    </row>
    <row r="146" spans="1:12" ht="27" customHeight="1" x14ac:dyDescent="0.4">
      <c r="A146" s="53">
        <v>1685</v>
      </c>
      <c r="B146" s="53" t="s">
        <v>244</v>
      </c>
      <c r="C146" s="54"/>
      <c r="D146" s="57">
        <v>-20506213048.900002</v>
      </c>
      <c r="E146" s="27"/>
      <c r="F146" s="27"/>
      <c r="G146" s="57"/>
      <c r="H146" s="89"/>
      <c r="I146" s="89"/>
      <c r="J146" s="90"/>
      <c r="K146" s="89"/>
      <c r="L146" s="27"/>
    </row>
    <row r="147" spans="1:12" ht="27" customHeight="1" thickBot="1" x14ac:dyDescent="0.45">
      <c r="A147" s="53">
        <v>1695</v>
      </c>
      <c r="B147" s="53" t="s">
        <v>245</v>
      </c>
      <c r="C147" s="54"/>
      <c r="D147" s="57">
        <v>0</v>
      </c>
      <c r="E147" s="27"/>
      <c r="F147" s="27"/>
      <c r="G147" s="57"/>
      <c r="H147" s="91"/>
      <c r="I147" s="92" t="s">
        <v>195</v>
      </c>
      <c r="J147" s="93"/>
      <c r="K147" s="94">
        <f>+K12+K79</f>
        <v>26589715027.010002</v>
      </c>
      <c r="L147" s="27"/>
    </row>
    <row r="148" spans="1:12" ht="27" customHeight="1" thickTop="1" x14ac:dyDescent="0.4"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x14ac:dyDescent="0.4">
      <c r="A150" s="89"/>
      <c r="B150" s="89"/>
      <c r="C150" s="90"/>
      <c r="D150" s="89"/>
      <c r="E150" s="27"/>
      <c r="F150" s="27"/>
      <c r="G150" s="57"/>
      <c r="H150" s="89"/>
      <c r="I150" s="89"/>
      <c r="J150" s="90"/>
      <c r="K150" s="89"/>
      <c r="L150" s="27"/>
    </row>
    <row r="151" spans="1:12" ht="27" customHeight="1" x14ac:dyDescent="0.4">
      <c r="A151" s="89"/>
      <c r="B151" s="89"/>
      <c r="C151" s="90"/>
      <c r="D151" s="89"/>
      <c r="E151" s="27"/>
      <c r="F151" s="27"/>
      <c r="G151" s="57"/>
      <c r="H151" s="32">
        <v>3</v>
      </c>
      <c r="I151" s="32" t="s">
        <v>110</v>
      </c>
      <c r="J151" s="79"/>
      <c r="K151" s="95"/>
      <c r="L151" s="27"/>
    </row>
    <row r="152" spans="1:12" ht="27" customHeight="1" x14ac:dyDescent="0.4">
      <c r="A152" s="46">
        <v>17</v>
      </c>
      <c r="B152" s="46" t="s">
        <v>54</v>
      </c>
      <c r="C152" s="50"/>
      <c r="D152" s="48">
        <f>SUM(D154:D162)</f>
        <v>0</v>
      </c>
      <c r="E152" s="27"/>
      <c r="F152" s="27"/>
      <c r="G152" s="57"/>
      <c r="H152" s="96"/>
      <c r="I152" s="96"/>
      <c r="J152" s="97"/>
      <c r="K152" s="95"/>
      <c r="L152" s="27"/>
    </row>
    <row r="153" spans="1:12" ht="27" customHeight="1" x14ac:dyDescent="0.4">
      <c r="A153" s="46"/>
      <c r="B153" s="46"/>
      <c r="C153" s="50"/>
      <c r="D153" s="49"/>
      <c r="E153" s="27"/>
      <c r="F153" s="27"/>
      <c r="G153" s="57"/>
      <c r="H153" s="46">
        <v>31</v>
      </c>
      <c r="I153" s="46" t="s">
        <v>196</v>
      </c>
      <c r="J153" s="47"/>
      <c r="K153" s="48">
        <f>SUM(K155:K162)</f>
        <v>43413738824.000008</v>
      </c>
      <c r="L153" s="27"/>
    </row>
    <row r="154" spans="1:12" ht="27" customHeight="1" x14ac:dyDescent="0.4">
      <c r="A154" s="53">
        <v>1703</v>
      </c>
      <c r="B154" s="53" t="s">
        <v>55</v>
      </c>
      <c r="C154" s="54"/>
      <c r="D154" s="57">
        <v>0</v>
      </c>
      <c r="E154" s="27"/>
      <c r="F154" s="27"/>
      <c r="G154" s="57"/>
      <c r="H154" s="98"/>
      <c r="I154" s="98"/>
      <c r="J154" s="99"/>
      <c r="K154" s="98"/>
      <c r="L154" s="27"/>
    </row>
    <row r="155" spans="1:12" ht="27" customHeight="1" x14ac:dyDescent="0.4">
      <c r="A155" s="53">
        <v>1704</v>
      </c>
      <c r="B155" s="53" t="s">
        <v>56</v>
      </c>
      <c r="C155" s="54"/>
      <c r="D155" s="57">
        <v>0</v>
      </c>
      <c r="E155" s="27"/>
      <c r="F155" s="27"/>
      <c r="G155" s="57"/>
      <c r="H155" s="53">
        <v>3105</v>
      </c>
      <c r="I155" s="53" t="s">
        <v>111</v>
      </c>
      <c r="J155" s="54"/>
      <c r="K155" s="55">
        <v>73254783915.270004</v>
      </c>
      <c r="L155" s="27"/>
    </row>
    <row r="156" spans="1:12" ht="27" customHeight="1" x14ac:dyDescent="0.4">
      <c r="A156" s="53">
        <v>1705</v>
      </c>
      <c r="B156" s="53" t="s">
        <v>197</v>
      </c>
      <c r="C156" s="54"/>
      <c r="D156" s="57">
        <v>0</v>
      </c>
      <c r="E156" s="27"/>
      <c r="F156" s="27"/>
      <c r="G156" s="57"/>
      <c r="H156" s="53">
        <v>3109</v>
      </c>
      <c r="I156" s="53" t="s">
        <v>112</v>
      </c>
      <c r="J156" s="54"/>
      <c r="K156" s="55">
        <v>-25206149246.32</v>
      </c>
      <c r="L156" s="27"/>
    </row>
    <row r="157" spans="1:12" ht="27" customHeight="1" x14ac:dyDescent="0.4">
      <c r="A157" s="53">
        <v>1706</v>
      </c>
      <c r="B157" s="53" t="s">
        <v>198</v>
      </c>
      <c r="C157" s="54"/>
      <c r="D157" s="57">
        <v>0</v>
      </c>
      <c r="E157" s="27"/>
      <c r="F157" s="27"/>
      <c r="G157" s="57"/>
      <c r="H157" s="53">
        <v>3110</v>
      </c>
      <c r="I157" s="53" t="s">
        <v>113</v>
      </c>
      <c r="J157" s="54"/>
      <c r="K157" s="100">
        <f>+ACTIVIDAD2!D132</f>
        <v>-4634895844.9499969</v>
      </c>
      <c r="L157" s="27"/>
    </row>
    <row r="158" spans="1:12" ht="27" hidden="1" customHeight="1" x14ac:dyDescent="0.4">
      <c r="A158" s="53">
        <v>1710</v>
      </c>
      <c r="B158" s="53" t="s">
        <v>199</v>
      </c>
      <c r="C158" s="54"/>
      <c r="D158" s="57">
        <v>0</v>
      </c>
      <c r="E158" s="27"/>
      <c r="F158" s="27"/>
      <c r="G158" s="57"/>
      <c r="H158" s="53">
        <v>3117</v>
      </c>
      <c r="I158" s="53" t="s">
        <v>114</v>
      </c>
      <c r="J158" s="54"/>
      <c r="K158" s="55">
        <v>0</v>
      </c>
      <c r="L158" s="27"/>
    </row>
    <row r="159" spans="1:12" ht="27" hidden="1" customHeight="1" x14ac:dyDescent="0.4">
      <c r="A159" s="53">
        <v>1711</v>
      </c>
      <c r="B159" s="53" t="s">
        <v>200</v>
      </c>
      <c r="C159" s="54" t="s">
        <v>201</v>
      </c>
      <c r="D159" s="57">
        <v>0</v>
      </c>
      <c r="E159" s="27"/>
      <c r="F159" s="27"/>
      <c r="G159" s="57"/>
      <c r="H159" s="53">
        <v>3125</v>
      </c>
      <c r="I159" s="53" t="s">
        <v>115</v>
      </c>
      <c r="J159" s="54"/>
      <c r="K159" s="55">
        <v>0</v>
      </c>
      <c r="L159" s="27"/>
    </row>
    <row r="160" spans="1:12" ht="27" hidden="1" customHeight="1" x14ac:dyDescent="0.4">
      <c r="A160" s="53">
        <v>1715</v>
      </c>
      <c r="B160" s="53" t="s">
        <v>202</v>
      </c>
      <c r="C160" s="54"/>
      <c r="D160" s="57">
        <v>0</v>
      </c>
      <c r="E160" s="27"/>
      <c r="F160" s="27"/>
      <c r="G160" s="57"/>
      <c r="H160" s="53">
        <v>3125</v>
      </c>
      <c r="I160" s="53" t="s">
        <v>116</v>
      </c>
      <c r="J160" s="54"/>
      <c r="K160" s="55">
        <v>0</v>
      </c>
      <c r="L160" s="27"/>
    </row>
    <row r="161" spans="1:12" ht="27" hidden="1" customHeight="1" x14ac:dyDescent="0.4">
      <c r="A161" s="53">
        <v>1720</v>
      </c>
      <c r="B161" s="53" t="s">
        <v>203</v>
      </c>
      <c r="C161" s="54" t="s">
        <v>201</v>
      </c>
      <c r="D161" s="57">
        <v>0</v>
      </c>
      <c r="E161" s="27"/>
      <c r="F161" s="27"/>
      <c r="G161" s="57"/>
      <c r="H161" s="53">
        <v>3128</v>
      </c>
      <c r="I161" s="53" t="s">
        <v>248</v>
      </c>
      <c r="J161" s="54"/>
      <c r="K161" s="55">
        <v>0</v>
      </c>
      <c r="L161" s="27"/>
    </row>
    <row r="162" spans="1:12" ht="27" hidden="1" customHeight="1" x14ac:dyDescent="0.4">
      <c r="A162" s="53">
        <v>1785</v>
      </c>
      <c r="B162" s="53" t="s">
        <v>246</v>
      </c>
      <c r="C162" s="54" t="s">
        <v>201</v>
      </c>
      <c r="D162" s="57">
        <v>0</v>
      </c>
      <c r="E162" s="27"/>
      <c r="F162" s="27"/>
      <c r="G162" s="57"/>
      <c r="H162" s="53">
        <v>3145</v>
      </c>
      <c r="I162" s="53" t="s">
        <v>117</v>
      </c>
      <c r="J162" s="62"/>
      <c r="K162" s="55">
        <v>0</v>
      </c>
      <c r="L162" s="27"/>
    </row>
    <row r="163" spans="1:12" s="87" customFormat="1" ht="27" customHeight="1" x14ac:dyDescent="0.4">
      <c r="A163" s="101"/>
      <c r="B163" s="101"/>
      <c r="C163" s="102"/>
      <c r="D163" s="101"/>
      <c r="E163" s="27"/>
      <c r="F163" s="27"/>
      <c r="G163" s="57"/>
      <c r="H163" s="4"/>
      <c r="I163" s="4"/>
      <c r="J163" s="62"/>
      <c r="K163" s="4"/>
      <c r="L163" s="27"/>
    </row>
    <row r="164" spans="1:12" ht="27" customHeight="1" x14ac:dyDescent="0.4">
      <c r="A164" s="46">
        <v>19</v>
      </c>
      <c r="B164" s="46" t="s">
        <v>57</v>
      </c>
      <c r="C164" s="50"/>
      <c r="D164" s="48">
        <f>SUM(D166:D181)</f>
        <v>1497819507.8800001</v>
      </c>
      <c r="E164" s="27"/>
      <c r="F164" s="27"/>
      <c r="G164" s="57"/>
      <c r="H164" s="62"/>
      <c r="I164" s="62"/>
      <c r="J164" s="62"/>
      <c r="K164" s="62"/>
      <c r="L164" s="27"/>
    </row>
    <row r="165" spans="1:12" ht="27" customHeight="1" thickBot="1" x14ac:dyDescent="0.45">
      <c r="A165" s="46"/>
      <c r="B165" s="46"/>
      <c r="C165" s="50"/>
      <c r="D165" s="49"/>
      <c r="E165" s="27"/>
      <c r="F165" s="27"/>
      <c r="G165" s="57"/>
      <c r="H165" s="103"/>
      <c r="I165" s="92" t="s">
        <v>204</v>
      </c>
      <c r="J165" s="93"/>
      <c r="K165" s="94">
        <f>+K153</f>
        <v>43413738824.000008</v>
      </c>
      <c r="L165" s="27"/>
    </row>
    <row r="166" spans="1:12" ht="27" hidden="1" customHeight="1" thickTop="1" x14ac:dyDescent="0.4">
      <c r="A166" s="53">
        <v>1901</v>
      </c>
      <c r="B166" s="53" t="s">
        <v>58</v>
      </c>
      <c r="C166" s="54"/>
      <c r="D166" s="77">
        <v>0</v>
      </c>
      <c r="E166" s="27"/>
      <c r="F166" s="27"/>
      <c r="G166" s="57"/>
      <c r="H166" s="103"/>
      <c r="I166" s="103"/>
      <c r="J166" s="104"/>
      <c r="K166" s="105"/>
      <c r="L166" s="27"/>
    </row>
    <row r="167" spans="1:12" s="106" customFormat="1" ht="27" hidden="1" customHeight="1" x14ac:dyDescent="0.4">
      <c r="A167" s="53">
        <v>1905</v>
      </c>
      <c r="B167" s="53" t="s">
        <v>185</v>
      </c>
      <c r="C167" s="54"/>
      <c r="D167" s="77">
        <v>0</v>
      </c>
      <c r="E167" s="27"/>
      <c r="F167" s="27"/>
      <c r="G167" s="89"/>
      <c r="H167" s="103"/>
      <c r="I167" s="103"/>
      <c r="J167" s="104"/>
      <c r="K167" s="105"/>
      <c r="L167" s="27"/>
    </row>
    <row r="168" spans="1:12" ht="27" hidden="1" customHeight="1" x14ac:dyDescent="0.4">
      <c r="A168" s="53">
        <v>1910</v>
      </c>
      <c r="B168" s="53" t="s">
        <v>61</v>
      </c>
      <c r="C168" s="54"/>
      <c r="D168" s="77">
        <v>0</v>
      </c>
      <c r="E168" s="27"/>
      <c r="F168" s="27"/>
      <c r="G168" s="89"/>
      <c r="H168" s="103"/>
      <c r="I168" s="103"/>
      <c r="J168" s="104"/>
      <c r="K168" s="105"/>
      <c r="L168" s="27"/>
    </row>
    <row r="169" spans="1:12" ht="27" hidden="1" customHeight="1" x14ac:dyDescent="0.4">
      <c r="A169" s="53">
        <v>1915</v>
      </c>
      <c r="B169" s="53" t="s">
        <v>62</v>
      </c>
      <c r="C169" s="54"/>
      <c r="D169" s="77">
        <v>0</v>
      </c>
      <c r="E169" s="27"/>
      <c r="F169" s="27"/>
      <c r="G169" s="49"/>
      <c r="H169" s="103"/>
      <c r="I169" s="103"/>
      <c r="J169" s="104"/>
      <c r="K169" s="105"/>
      <c r="L169" s="27"/>
    </row>
    <row r="170" spans="1:12" s="107" customFormat="1" ht="27" hidden="1" customHeight="1" x14ac:dyDescent="0.4">
      <c r="A170" s="53">
        <v>1902</v>
      </c>
      <c r="B170" s="53" t="s">
        <v>59</v>
      </c>
      <c r="C170" s="54"/>
      <c r="D170" s="77">
        <v>0</v>
      </c>
      <c r="E170" s="27"/>
      <c r="F170" s="27"/>
      <c r="G170" s="49"/>
      <c r="H170" s="103"/>
      <c r="I170" s="103"/>
      <c r="J170" s="104"/>
      <c r="K170" s="105"/>
      <c r="L170" s="27"/>
    </row>
    <row r="171" spans="1:12" s="107" customFormat="1" ht="27" hidden="1" customHeight="1" x14ac:dyDescent="0.4">
      <c r="A171" s="53">
        <v>1922</v>
      </c>
      <c r="B171" s="72" t="s">
        <v>186</v>
      </c>
      <c r="C171" s="73" t="s">
        <v>201</v>
      </c>
      <c r="D171" s="77">
        <v>0</v>
      </c>
      <c r="E171" s="27"/>
      <c r="F171" s="27"/>
      <c r="G171" s="57"/>
      <c r="H171" s="103"/>
      <c r="I171" s="103"/>
      <c r="J171" s="104"/>
      <c r="K171" s="105"/>
      <c r="L171" s="27"/>
    </row>
    <row r="172" spans="1:12" s="107" customFormat="1" ht="27" hidden="1" customHeight="1" x14ac:dyDescent="0.4">
      <c r="A172" s="53">
        <v>1925</v>
      </c>
      <c r="B172" s="72" t="s">
        <v>63</v>
      </c>
      <c r="C172" s="54" t="s">
        <v>201</v>
      </c>
      <c r="D172" s="77">
        <v>0</v>
      </c>
      <c r="E172" s="27"/>
      <c r="F172" s="27"/>
      <c r="G172" s="57"/>
      <c r="H172" s="103"/>
      <c r="I172" s="103"/>
      <c r="J172" s="104"/>
      <c r="K172" s="105"/>
      <c r="L172" s="27"/>
    </row>
    <row r="173" spans="1:12" s="107" customFormat="1" ht="27" hidden="1" customHeight="1" x14ac:dyDescent="0.4">
      <c r="A173" s="53">
        <v>1926</v>
      </c>
      <c r="B173" s="72" t="s">
        <v>187</v>
      </c>
      <c r="C173" s="54"/>
      <c r="D173" s="77">
        <v>0</v>
      </c>
      <c r="E173" s="27"/>
      <c r="F173" s="27"/>
      <c r="G173" s="57"/>
      <c r="H173" s="103"/>
      <c r="I173" s="103"/>
      <c r="J173" s="104"/>
      <c r="K173" s="105"/>
      <c r="L173" s="27"/>
    </row>
    <row r="174" spans="1:12" s="108" customFormat="1" ht="27" hidden="1" customHeight="1" x14ac:dyDescent="0.4">
      <c r="A174" s="53">
        <v>1930</v>
      </c>
      <c r="B174" s="72" t="s">
        <v>64</v>
      </c>
      <c r="C174" s="54"/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hidden="1" customHeight="1" x14ac:dyDescent="0.4">
      <c r="A175" s="53">
        <v>1935</v>
      </c>
      <c r="B175" s="72" t="s">
        <v>65</v>
      </c>
      <c r="C175" s="54"/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hidden="1" customHeight="1" x14ac:dyDescent="0.4">
      <c r="A176" s="53">
        <v>1941</v>
      </c>
      <c r="B176" s="72" t="s">
        <v>66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7" customFormat="1" ht="27" hidden="1" customHeight="1" x14ac:dyDescent="0.4">
      <c r="A177" s="53">
        <v>1942</v>
      </c>
      <c r="B177" s="72" t="s">
        <v>67</v>
      </c>
      <c r="C177" s="54" t="s">
        <v>201</v>
      </c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hidden="1" customHeight="1" x14ac:dyDescent="0.4">
      <c r="A178" s="53">
        <v>1960</v>
      </c>
      <c r="B178" s="72" t="s">
        <v>53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customHeight="1" thickTop="1" x14ac:dyDescent="0.4">
      <c r="A179" s="53">
        <v>1970</v>
      </c>
      <c r="B179" s="72" t="s">
        <v>68</v>
      </c>
      <c r="C179" s="81"/>
      <c r="D179" s="77">
        <v>1847525235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customHeight="1" x14ac:dyDescent="0.4">
      <c r="A180" s="53">
        <v>1975</v>
      </c>
      <c r="B180" s="72" t="s">
        <v>69</v>
      </c>
      <c r="C180" s="81"/>
      <c r="D180" s="77">
        <v>-349705727.12</v>
      </c>
      <c r="E180" s="27"/>
      <c r="F180" s="27"/>
      <c r="G180" s="101"/>
      <c r="H180" s="103"/>
      <c r="I180" s="103"/>
      <c r="J180" s="104"/>
      <c r="K180" s="105"/>
      <c r="L180" s="27"/>
    </row>
    <row r="181" spans="1:16" s="109" customFormat="1" ht="27" customHeight="1" x14ac:dyDescent="0.4">
      <c r="A181" s="80"/>
      <c r="B181" s="72"/>
      <c r="C181" s="54"/>
      <c r="D181" s="77"/>
      <c r="E181" s="27"/>
      <c r="F181" s="27"/>
      <c r="G181" s="49"/>
      <c r="H181" s="103"/>
      <c r="I181" s="103"/>
      <c r="J181" s="104"/>
      <c r="K181" s="105"/>
      <c r="L181" s="27"/>
    </row>
    <row r="182" spans="1:16" s="107" customFormat="1" ht="27" customHeight="1" x14ac:dyDescent="0.4">
      <c r="A182" s="62"/>
      <c r="B182" s="62"/>
      <c r="C182" s="62"/>
      <c r="D182" s="62"/>
      <c r="E182" s="27"/>
      <c r="F182" s="27"/>
      <c r="G182" s="49"/>
      <c r="H182" s="103"/>
      <c r="I182" s="103"/>
      <c r="J182" s="104"/>
      <c r="K182" s="105"/>
      <c r="L182" s="27"/>
    </row>
    <row r="183" spans="1:16" s="107" customFormat="1" ht="27" customHeight="1" x14ac:dyDescent="0.4">
      <c r="A183" s="64"/>
      <c r="B183" s="65"/>
      <c r="C183" s="68"/>
      <c r="D183" s="63"/>
      <c r="E183" s="27"/>
      <c r="F183" s="27"/>
      <c r="G183" s="57"/>
      <c r="H183" s="103"/>
      <c r="I183" s="103"/>
      <c r="J183" s="104"/>
      <c r="K183" s="105"/>
      <c r="L183" s="27"/>
    </row>
    <row r="184" spans="1:16" s="112" customFormat="1" ht="27" customHeight="1" thickBot="1" x14ac:dyDescent="0.45">
      <c r="A184" s="64"/>
      <c r="B184" s="92" t="s">
        <v>205</v>
      </c>
      <c r="C184" s="93"/>
      <c r="D184" s="110">
        <f>+D12+D85</f>
        <v>70003453850.630005</v>
      </c>
      <c r="E184" s="27"/>
      <c r="F184" s="27"/>
      <c r="G184" s="57"/>
      <c r="H184" s="111"/>
      <c r="I184" s="92" t="s">
        <v>206</v>
      </c>
      <c r="J184" s="93"/>
      <c r="K184" s="94">
        <f>+K147+K165</f>
        <v>70003453851.01001</v>
      </c>
      <c r="L184" s="27"/>
      <c r="M184" s="85"/>
      <c r="N184" s="85"/>
      <c r="O184" s="85"/>
      <c r="P184" s="85"/>
    </row>
    <row r="185" spans="1:16" s="112" customFormat="1" ht="27" customHeight="1" thickTop="1" x14ac:dyDescent="0.4">
      <c r="A185" s="64"/>
      <c r="B185" s="92"/>
      <c r="C185" s="93"/>
      <c r="D185" s="38"/>
      <c r="E185" s="27"/>
      <c r="F185" s="27"/>
      <c r="G185" s="57"/>
      <c r="H185" s="111"/>
      <c r="I185" s="92"/>
      <c r="J185" s="93"/>
      <c r="K185" s="113">
        <f>+D184-K184</f>
        <v>-0.3800048828125</v>
      </c>
      <c r="L185" s="27"/>
      <c r="M185" s="89"/>
      <c r="N185" s="89"/>
      <c r="O185" s="89"/>
      <c r="P185" s="89"/>
    </row>
    <row r="186" spans="1:16" s="85" customFormat="1" ht="27" customHeight="1" x14ac:dyDescent="0.4">
      <c r="A186" s="64"/>
      <c r="B186" s="92"/>
      <c r="C186" s="93"/>
      <c r="D186" s="38"/>
      <c r="E186" s="27"/>
      <c r="F186" s="27"/>
      <c r="G186" s="57"/>
      <c r="H186" s="111"/>
      <c r="I186" s="92"/>
      <c r="J186" s="93"/>
      <c r="K186" s="114"/>
      <c r="L186" s="27"/>
      <c r="M186" s="89"/>
      <c r="N186" s="89"/>
      <c r="O186" s="89"/>
      <c r="P186" s="89"/>
    </row>
    <row r="187" spans="1:16" s="89" customFormat="1" ht="27" customHeight="1" x14ac:dyDescent="0.4">
      <c r="A187" s="92">
        <v>8</v>
      </c>
      <c r="B187" s="92" t="s">
        <v>118</v>
      </c>
      <c r="C187" s="93"/>
      <c r="D187" s="115">
        <f>+D188+D189+D190</f>
        <v>0</v>
      </c>
      <c r="E187" s="27"/>
      <c r="F187" s="27"/>
      <c r="G187" s="57"/>
      <c r="H187" s="92">
        <v>9</v>
      </c>
      <c r="I187" s="92" t="s">
        <v>121</v>
      </c>
      <c r="J187" s="93"/>
      <c r="K187" s="115">
        <f>+K188+K189+K190</f>
        <v>0</v>
      </c>
      <c r="L187" s="27"/>
    </row>
    <row r="188" spans="1:16" s="89" customFormat="1" ht="27" customHeight="1" x14ac:dyDescent="0.4">
      <c r="A188" s="116">
        <v>81</v>
      </c>
      <c r="B188" s="116" t="s">
        <v>207</v>
      </c>
      <c r="C188" s="117"/>
      <c r="D188" s="118">
        <v>0</v>
      </c>
      <c r="E188" s="27"/>
      <c r="F188" s="27"/>
      <c r="G188" s="57"/>
      <c r="H188" s="116">
        <v>91</v>
      </c>
      <c r="I188" s="116" t="s">
        <v>208</v>
      </c>
      <c r="J188" s="117"/>
      <c r="K188" s="113">
        <v>9293183190</v>
      </c>
      <c r="L188" s="27"/>
    </row>
    <row r="189" spans="1:16" s="89" customFormat="1" ht="27" customHeight="1" x14ac:dyDescent="0.4">
      <c r="A189" s="116">
        <v>83</v>
      </c>
      <c r="B189" s="116" t="s">
        <v>119</v>
      </c>
      <c r="C189" s="117"/>
      <c r="D189" s="118">
        <v>259249176</v>
      </c>
      <c r="E189" s="27"/>
      <c r="F189" s="27"/>
      <c r="G189" s="57"/>
      <c r="H189" s="116">
        <v>93</v>
      </c>
      <c r="I189" s="116" t="s">
        <v>122</v>
      </c>
      <c r="J189" s="117"/>
      <c r="K189" s="113">
        <v>0</v>
      </c>
      <c r="L189" s="27"/>
    </row>
    <row r="190" spans="1:16" s="89" customFormat="1" ht="27" customHeight="1" x14ac:dyDescent="0.4">
      <c r="A190" s="119">
        <v>89</v>
      </c>
      <c r="B190" s="119" t="s">
        <v>120</v>
      </c>
      <c r="C190" s="120"/>
      <c r="D190" s="121">
        <f>-D189</f>
        <v>-259249176</v>
      </c>
      <c r="E190" s="27"/>
      <c r="F190" s="27"/>
      <c r="G190" s="57"/>
      <c r="H190" s="116">
        <v>99</v>
      </c>
      <c r="I190" s="119" t="s">
        <v>123</v>
      </c>
      <c r="J190" s="120"/>
      <c r="K190" s="122">
        <v>-9293183190</v>
      </c>
      <c r="L190" s="27"/>
    </row>
    <row r="191" spans="1:16" s="89" customFormat="1" ht="27" customHeight="1" x14ac:dyDescent="0.5">
      <c r="A191" s="123"/>
      <c r="B191" s="123"/>
      <c r="C191" s="123"/>
      <c r="D191" s="123"/>
      <c r="E191" s="27"/>
      <c r="F191" s="27"/>
      <c r="G191" s="57"/>
      <c r="H191" s="116"/>
      <c r="I191" s="119"/>
      <c r="J191" s="119"/>
      <c r="K191" s="122"/>
      <c r="L191" s="27"/>
    </row>
    <row r="192" spans="1:16" s="89" customFormat="1" ht="27" customHeight="1" x14ac:dyDescent="0.5">
      <c r="A192" s="123"/>
      <c r="B192" s="123"/>
      <c r="C192" s="123"/>
      <c r="D192" s="123"/>
      <c r="E192" s="27"/>
      <c r="F192" s="27"/>
      <c r="G192" s="57"/>
      <c r="H192" s="117"/>
      <c r="I192" s="120"/>
      <c r="J192" s="120"/>
      <c r="K192" s="124"/>
      <c r="L192" s="27"/>
    </row>
    <row r="193" spans="1:16" s="89" customFormat="1" ht="27" customHeight="1" x14ac:dyDescent="0.5">
      <c r="A193" s="123"/>
      <c r="B193" s="123"/>
      <c r="C193" s="123"/>
      <c r="D193" s="123"/>
      <c r="E193" s="27"/>
      <c r="F193" s="27"/>
      <c r="G193" s="57"/>
      <c r="H193" s="117"/>
      <c r="I193" s="120"/>
      <c r="J193" s="120"/>
      <c r="K193" s="124"/>
      <c r="L193" s="27"/>
    </row>
    <row r="194" spans="1:16" s="89" customFormat="1" ht="27" customHeight="1" x14ac:dyDescent="0.5">
      <c r="A194" s="123"/>
      <c r="B194" s="123"/>
      <c r="C194" s="123"/>
      <c r="D194" s="123"/>
      <c r="E194" s="27"/>
      <c r="F194" s="27"/>
      <c r="G194" s="57"/>
      <c r="H194" s="123"/>
      <c r="I194" s="123"/>
      <c r="J194" s="123"/>
      <c r="K194" s="123"/>
      <c r="L194" s="27"/>
    </row>
    <row r="195" spans="1:16" s="60" customFormat="1" ht="27" customHeight="1" x14ac:dyDescent="0.4">
      <c r="A195" s="92"/>
      <c r="B195" s="209" t="s">
        <v>254</v>
      </c>
      <c r="C195" s="209"/>
      <c r="D195" s="38"/>
      <c r="E195" s="27"/>
      <c r="F195" s="210" t="s">
        <v>255</v>
      </c>
      <c r="G195" s="210"/>
      <c r="H195" s="210"/>
      <c r="I195" s="210"/>
      <c r="J195" s="125" t="s">
        <v>209</v>
      </c>
      <c r="K195" s="125"/>
      <c r="L195" s="125"/>
      <c r="N195" s="89"/>
    </row>
    <row r="196" spans="1:16" s="60" customFormat="1" ht="27" customHeight="1" x14ac:dyDescent="0.4">
      <c r="A196" s="119"/>
      <c r="B196" s="211" t="s">
        <v>252</v>
      </c>
      <c r="C196" s="211"/>
      <c r="D196" s="121"/>
      <c r="E196" s="27"/>
      <c r="F196" s="212" t="s">
        <v>210</v>
      </c>
      <c r="G196" s="212"/>
      <c r="H196" s="212"/>
      <c r="I196" s="212"/>
      <c r="J196" s="126" t="s">
        <v>211</v>
      </c>
      <c r="K196" s="126"/>
      <c r="L196" s="126"/>
      <c r="N196" s="89"/>
    </row>
    <row r="197" spans="1:16" s="89" customFormat="1" ht="27" customHeight="1" x14ac:dyDescent="0.45">
      <c r="A197" s="127"/>
      <c r="B197" s="127"/>
      <c r="C197" s="127"/>
      <c r="D197" s="128"/>
      <c r="E197" s="27"/>
      <c r="F197" s="27"/>
      <c r="G197" s="62"/>
      <c r="H197" s="128"/>
      <c r="I197" s="128"/>
      <c r="J197" s="128"/>
      <c r="K197" s="128"/>
      <c r="L197" s="27"/>
    </row>
    <row r="198" spans="1:16" s="89" customFormat="1" ht="27" customHeight="1" x14ac:dyDescent="0.45">
      <c r="A198" s="127"/>
      <c r="B198" s="127"/>
      <c r="C198" s="127"/>
      <c r="D198" s="128"/>
      <c r="E198" s="27"/>
      <c r="F198" s="27"/>
      <c r="G198" s="63"/>
      <c r="H198" s="128"/>
      <c r="I198" s="128"/>
      <c r="J198" s="128"/>
      <c r="K198" s="128"/>
      <c r="L198" s="27"/>
    </row>
    <row r="199" spans="1:16" s="89" customFormat="1" ht="27" customHeight="1" x14ac:dyDescent="0.45">
      <c r="A199" s="127"/>
      <c r="B199" s="127"/>
      <c r="C199" s="127"/>
      <c r="D199" s="128"/>
      <c r="E199" s="27"/>
      <c r="F199" s="27"/>
      <c r="G199" s="38"/>
      <c r="H199" s="128"/>
      <c r="I199" s="128"/>
      <c r="J199" s="128"/>
      <c r="K199" s="128"/>
      <c r="L199" s="27"/>
    </row>
    <row r="200" spans="1:16" s="89" customFormat="1" ht="27" customHeight="1" x14ac:dyDescent="0.4">
      <c r="A200" s="129"/>
      <c r="B200" s="129"/>
      <c r="C200" s="129"/>
      <c r="D200" s="62"/>
      <c r="E200" s="27"/>
      <c r="F200" s="27"/>
      <c r="G200" s="38"/>
      <c r="H200" s="62"/>
      <c r="I200" s="62"/>
      <c r="J200" s="62"/>
      <c r="K200" s="62"/>
      <c r="L200" s="27"/>
      <c r="M200" s="101"/>
      <c r="N200" s="101"/>
      <c r="O200" s="101"/>
      <c r="P200" s="101"/>
    </row>
    <row r="201" spans="1:16" s="89" customFormat="1" ht="27" customHeight="1" x14ac:dyDescent="0.4">
      <c r="A201" s="74"/>
      <c r="B201" s="74"/>
      <c r="C201" s="74"/>
      <c r="D201" s="74"/>
      <c r="E201" s="27"/>
      <c r="F201" s="27"/>
      <c r="G201" s="38"/>
      <c r="H201" s="130"/>
      <c r="I201" s="130"/>
      <c r="J201" s="130"/>
      <c r="K201" s="131"/>
      <c r="L201" s="27"/>
      <c r="M201" s="98"/>
      <c r="N201" s="98"/>
      <c r="O201" s="98"/>
      <c r="P201" s="98"/>
    </row>
    <row r="202" spans="1:16" s="101" customFormat="1" ht="27" customHeight="1" x14ac:dyDescent="0.5">
      <c r="A202" s="208"/>
      <c r="B202" s="208"/>
      <c r="C202" s="208"/>
      <c r="D202" s="208"/>
      <c r="E202" s="27"/>
      <c r="F202" s="27"/>
      <c r="G202" s="132"/>
      <c r="H202" s="133"/>
      <c r="I202" s="213"/>
      <c r="J202" s="213"/>
      <c r="K202" s="213"/>
      <c r="L202" s="27"/>
      <c r="M202" s="98"/>
      <c r="N202" s="98"/>
      <c r="O202" s="98"/>
      <c r="P202" s="98"/>
    </row>
    <row r="203" spans="1:16" s="98" customFormat="1" ht="27" customHeight="1" x14ac:dyDescent="0.5">
      <c r="A203" s="208"/>
      <c r="B203" s="208"/>
      <c r="C203" s="208"/>
      <c r="D203" s="208"/>
      <c r="E203" s="27"/>
      <c r="F203" s="27"/>
      <c r="G203" s="118"/>
      <c r="H203" s="134"/>
      <c r="I203" s="133"/>
      <c r="J203" s="133"/>
      <c r="K203" s="133"/>
      <c r="L203" s="27"/>
    </row>
    <row r="204" spans="1:16" s="98" customFormat="1" ht="27" customHeight="1" x14ac:dyDescent="0.45">
      <c r="A204" s="208"/>
      <c r="B204" s="208"/>
      <c r="C204" s="208"/>
      <c r="D204" s="208"/>
      <c r="E204" s="27"/>
      <c r="F204" s="27"/>
      <c r="G204" s="118"/>
      <c r="H204" s="135"/>
      <c r="I204" s="135"/>
      <c r="J204" s="135"/>
      <c r="K204" s="135"/>
      <c r="L204" s="27"/>
    </row>
    <row r="205" spans="1:16" s="98" customFormat="1" ht="27" customHeight="1" x14ac:dyDescent="0.4">
      <c r="A205" s="62"/>
      <c r="B205" s="62"/>
      <c r="C205" s="62"/>
      <c r="D205" s="62"/>
      <c r="E205" s="27"/>
      <c r="F205" s="27"/>
      <c r="G205" s="121"/>
      <c r="H205" s="62"/>
      <c r="I205" s="62"/>
      <c r="J205" s="62"/>
      <c r="K205" s="62"/>
      <c r="L205" s="27"/>
    </row>
    <row r="206" spans="1:16" s="98" customFormat="1" ht="27" customHeight="1" x14ac:dyDescent="0.5">
      <c r="A206" s="62"/>
      <c r="B206" s="62"/>
      <c r="C206" s="62"/>
      <c r="D206" s="62"/>
      <c r="E206" s="27"/>
      <c r="F206" s="27"/>
      <c r="G206" s="123"/>
      <c r="H206" s="62"/>
      <c r="I206" s="62"/>
      <c r="J206" s="62"/>
      <c r="K206" s="62"/>
      <c r="L206" s="27"/>
    </row>
    <row r="207" spans="1:16" s="98" customFormat="1" ht="27" customHeight="1" x14ac:dyDescent="0.5">
      <c r="A207" s="62"/>
      <c r="B207" s="62"/>
      <c r="C207" s="62"/>
      <c r="D207" s="62"/>
      <c r="E207" s="27"/>
      <c r="F207" s="27"/>
      <c r="G207" s="123"/>
      <c r="H207" s="62"/>
      <c r="I207" s="62"/>
      <c r="J207" s="62"/>
      <c r="K207" s="62"/>
      <c r="L207" s="27"/>
      <c r="M207" s="103"/>
      <c r="N207" s="103"/>
      <c r="O207" s="103"/>
      <c r="P207" s="103"/>
    </row>
    <row r="208" spans="1:16" s="98" customFormat="1" ht="27" customHeight="1" x14ac:dyDescent="0.5">
      <c r="A208" s="62"/>
      <c r="B208" s="62"/>
      <c r="C208" s="62"/>
      <c r="D208" s="62"/>
      <c r="E208" s="27"/>
      <c r="F208" s="27"/>
      <c r="G208" s="123"/>
      <c r="H208" s="4"/>
      <c r="I208" s="4"/>
      <c r="J208" s="4"/>
      <c r="K208" s="4"/>
      <c r="L208" s="27"/>
      <c r="M208" s="52"/>
      <c r="N208" s="52"/>
      <c r="O208" s="52"/>
      <c r="P208" s="52"/>
    </row>
    <row r="209" spans="1:16" s="103" customFormat="1" ht="27" customHeight="1" x14ac:dyDescent="0.5">
      <c r="A209" s="4"/>
      <c r="B209" s="4"/>
      <c r="C209" s="4"/>
      <c r="D209" s="4"/>
      <c r="E209" s="27"/>
      <c r="F209" s="27"/>
      <c r="G209" s="123"/>
      <c r="H209" s="4"/>
      <c r="I209" s="4"/>
      <c r="J209" s="4"/>
      <c r="K209" s="4"/>
      <c r="L209" s="27"/>
      <c r="M209" s="52"/>
      <c r="N209" s="52"/>
      <c r="O209" s="52"/>
      <c r="P209" s="52"/>
    </row>
    <row r="210" spans="1:16" s="52" customFormat="1" ht="27" customHeight="1" x14ac:dyDescent="0.5">
      <c r="A210" s="4"/>
      <c r="B210" s="4"/>
      <c r="C210" s="4"/>
      <c r="D210" s="4"/>
      <c r="E210" s="27"/>
      <c r="F210" s="27"/>
      <c r="G210" s="133"/>
      <c r="H210" s="4"/>
      <c r="I210" s="4"/>
      <c r="J210" s="4"/>
      <c r="K210" s="4"/>
      <c r="L210" s="27"/>
    </row>
    <row r="211" spans="1:16" s="52" customFormat="1" ht="27" customHeight="1" x14ac:dyDescent="0.45">
      <c r="A211" s="64"/>
      <c r="B211" s="65"/>
      <c r="C211" s="65"/>
      <c r="D211" s="63"/>
      <c r="E211" s="27"/>
      <c r="F211" s="27"/>
      <c r="G211" s="128"/>
      <c r="H211" s="4"/>
      <c r="I211" s="4"/>
      <c r="J211" s="4"/>
      <c r="K211" s="4"/>
      <c r="L211" s="27"/>
      <c r="M211" s="136"/>
      <c r="N211" s="136"/>
      <c r="O211" s="136"/>
      <c r="P211" s="136"/>
    </row>
    <row r="212" spans="1:16" s="52" customFormat="1" ht="27" customHeight="1" x14ac:dyDescent="0.45">
      <c r="A212" s="64"/>
      <c r="B212" s="65"/>
      <c r="C212" s="65"/>
      <c r="D212" s="63"/>
      <c r="E212" s="27"/>
      <c r="F212" s="27"/>
      <c r="G212" s="128"/>
      <c r="H212" s="4"/>
      <c r="I212" s="4"/>
      <c r="J212" s="4"/>
      <c r="K212" s="4"/>
      <c r="L212" s="27"/>
      <c r="M212" s="136"/>
      <c r="N212" s="136"/>
      <c r="O212" s="136"/>
      <c r="P212" s="136"/>
    </row>
    <row r="213" spans="1:16" s="136" customFormat="1" ht="27" customHeight="1" x14ac:dyDescent="0.45">
      <c r="A213" s="64"/>
      <c r="B213" s="65"/>
      <c r="C213" s="65"/>
      <c r="D213" s="63"/>
      <c r="E213" s="27"/>
      <c r="F213" s="27"/>
      <c r="G213" s="128"/>
      <c r="H213" s="4"/>
      <c r="I213" s="4"/>
      <c r="J213" s="4"/>
      <c r="K213" s="4"/>
      <c r="L213" s="27"/>
      <c r="M213" s="62"/>
      <c r="N213" s="62"/>
      <c r="O213" s="62"/>
      <c r="P213" s="62"/>
    </row>
    <row r="214" spans="1:16" s="136" customFormat="1" ht="27" customHeight="1" x14ac:dyDescent="0.45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62"/>
      <c r="N214" s="62"/>
      <c r="O214" s="62"/>
      <c r="P214" s="62"/>
    </row>
    <row r="215" spans="1:16" s="62" customFormat="1" ht="27" customHeight="1" x14ac:dyDescent="0.4">
      <c r="A215" s="64"/>
      <c r="B215" s="65"/>
      <c r="C215" s="65"/>
      <c r="D215" s="63"/>
      <c r="E215" s="27"/>
      <c r="F215" s="27"/>
      <c r="H215" s="4"/>
      <c r="I215" s="4"/>
      <c r="J215" s="4"/>
      <c r="K215" s="4"/>
      <c r="L215" s="27"/>
      <c r="M215" s="74"/>
      <c r="N215" s="74"/>
      <c r="O215" s="74"/>
      <c r="P215" s="74"/>
    </row>
    <row r="216" spans="1:16" s="62" customFormat="1" ht="27" customHeight="1" x14ac:dyDescent="0.4">
      <c r="A216" s="64"/>
      <c r="B216" s="65"/>
      <c r="C216" s="65"/>
      <c r="D216" s="63"/>
      <c r="E216" s="27"/>
      <c r="F216" s="27"/>
      <c r="G216" s="74"/>
      <c r="H216" s="4"/>
      <c r="I216" s="4"/>
      <c r="J216" s="4"/>
      <c r="K216" s="4"/>
      <c r="L216" s="27"/>
      <c r="M216" s="74"/>
      <c r="N216" s="74"/>
      <c r="O216" s="74"/>
      <c r="P216" s="74"/>
    </row>
    <row r="217" spans="1:16" s="74" customFormat="1" ht="27" customHeight="1" x14ac:dyDescent="0.5">
      <c r="A217" s="64"/>
      <c r="B217" s="65"/>
      <c r="C217" s="65"/>
      <c r="D217" s="63"/>
      <c r="E217" s="27"/>
      <c r="F217" s="27"/>
      <c r="G217" s="133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74" customFormat="1" ht="27" customHeight="1" x14ac:dyDescent="0.5">
      <c r="A218" s="64"/>
      <c r="B218" s="65"/>
      <c r="C218" s="65"/>
      <c r="D218" s="63"/>
      <c r="E218" s="27"/>
      <c r="F218" s="27"/>
      <c r="G218" s="123"/>
      <c r="H218" s="4"/>
      <c r="I218" s="4"/>
      <c r="J218" s="4"/>
      <c r="K218" s="4"/>
      <c r="L218" s="27"/>
      <c r="M218" s="137"/>
      <c r="N218" s="137"/>
      <c r="O218" s="137"/>
      <c r="P218" s="137"/>
    </row>
    <row r="219" spans="1:16" s="62" customFormat="1" ht="27" customHeight="1" x14ac:dyDescent="0.5">
      <c r="A219" s="64"/>
      <c r="B219" s="65"/>
      <c r="C219" s="65"/>
      <c r="D219" s="63"/>
      <c r="G219" s="138"/>
      <c r="H219" s="4"/>
      <c r="I219" s="4"/>
      <c r="J219" s="4"/>
      <c r="K219" s="4"/>
      <c r="L219" s="27"/>
      <c r="M219" s="86"/>
      <c r="N219" s="86"/>
      <c r="O219" s="86"/>
      <c r="P219" s="86"/>
    </row>
    <row r="220" spans="1:16" s="137" customFormat="1" ht="27" customHeight="1" x14ac:dyDescent="0.5">
      <c r="A220" s="64"/>
      <c r="B220" s="65"/>
      <c r="C220" s="65"/>
      <c r="D220" s="63"/>
      <c r="E220" s="123"/>
      <c r="F220" s="123"/>
      <c r="G220" s="62"/>
      <c r="H220" s="4"/>
      <c r="I220" s="4"/>
      <c r="J220" s="4"/>
      <c r="K220" s="4"/>
      <c r="L220" s="27"/>
      <c r="M220" s="104"/>
      <c r="N220" s="104"/>
      <c r="O220" s="104"/>
      <c r="P220" s="104"/>
    </row>
    <row r="221" spans="1:16" s="86" customFormat="1" ht="27" customHeight="1" x14ac:dyDescent="0.5">
      <c r="A221" s="64"/>
      <c r="B221" s="65"/>
      <c r="C221" s="65"/>
      <c r="D221" s="63"/>
      <c r="E221" s="138"/>
      <c r="F221" s="138"/>
      <c r="G221" s="62"/>
      <c r="H221" s="4"/>
      <c r="I221" s="4"/>
      <c r="J221" s="4"/>
      <c r="K221" s="4"/>
      <c r="L221" s="27"/>
      <c r="M221" s="62"/>
      <c r="N221" s="62"/>
      <c r="O221" s="62"/>
      <c r="P221" s="62"/>
    </row>
    <row r="222" spans="1:16" s="104" customFormat="1" ht="27" customHeight="1" x14ac:dyDescent="0.45">
      <c r="A222" s="64"/>
      <c r="B222" s="65"/>
      <c r="C222" s="65"/>
      <c r="D222" s="63"/>
      <c r="E222" s="135"/>
      <c r="F222" s="135"/>
      <c r="G222" s="62"/>
      <c r="H222" s="4"/>
      <c r="I222" s="4"/>
      <c r="J222" s="4"/>
      <c r="K222" s="4"/>
      <c r="L222" s="27"/>
      <c r="M222" s="62"/>
      <c r="N222" s="62"/>
      <c r="O222" s="62"/>
      <c r="P222" s="62"/>
    </row>
    <row r="223" spans="1:16" s="62" customFormat="1" ht="27" customHeight="1" x14ac:dyDescent="0.4">
      <c r="A223" s="64"/>
      <c r="B223" s="65"/>
      <c r="C223" s="65"/>
      <c r="D223" s="63"/>
      <c r="E223" s="27"/>
      <c r="F223" s="27"/>
      <c r="H223" s="4"/>
      <c r="I223" s="4"/>
      <c r="J223" s="4"/>
      <c r="K223" s="4"/>
      <c r="L223" s="27"/>
    </row>
    <row r="224" spans="1:16" s="62" customFormat="1" ht="27" customHeight="1" x14ac:dyDescent="0.4">
      <c r="A224" s="64"/>
      <c r="B224" s="65"/>
      <c r="C224" s="65"/>
      <c r="D224" s="63"/>
      <c r="E224" s="27"/>
      <c r="F224" s="27"/>
      <c r="G224" s="4"/>
      <c r="H224" s="4"/>
      <c r="I224" s="4"/>
      <c r="J224" s="4"/>
      <c r="K224" s="4"/>
      <c r="L224" s="27"/>
    </row>
    <row r="225" spans="1:12" s="62" customFormat="1" ht="27" customHeight="1" x14ac:dyDescent="0.4">
      <c r="A225" s="64"/>
      <c r="B225" s="65"/>
      <c r="C225" s="65"/>
      <c r="D225" s="63"/>
      <c r="E225" s="27"/>
      <c r="F225" s="27"/>
      <c r="G225" s="4"/>
      <c r="H225" s="4"/>
      <c r="I225" s="4"/>
      <c r="J225" s="4"/>
      <c r="K225" s="4"/>
      <c r="L225" s="27"/>
    </row>
    <row r="226" spans="1:12" s="62" customFormat="1" ht="27" customHeight="1" x14ac:dyDescent="0.4">
      <c r="A226" s="64"/>
      <c r="B226" s="65"/>
      <c r="C226" s="65"/>
      <c r="D226" s="63"/>
      <c r="E226" s="27"/>
      <c r="F226" s="27"/>
      <c r="G226" s="63"/>
      <c r="H226" s="4"/>
      <c r="I226" s="4"/>
      <c r="J226" s="4"/>
      <c r="K226" s="4"/>
      <c r="L226" s="27"/>
    </row>
    <row r="227" spans="1:12" s="62" customFormat="1" ht="27" customHeight="1" x14ac:dyDescent="0.4">
      <c r="A227" s="64"/>
      <c r="B227" s="65"/>
      <c r="C227" s="65"/>
      <c r="D227" s="63"/>
      <c r="E227" s="27"/>
      <c r="F227" s="27"/>
      <c r="G227" s="63"/>
      <c r="H227" s="4"/>
      <c r="I227" s="4"/>
      <c r="J227" s="4"/>
      <c r="K227" s="4"/>
      <c r="L227" s="27"/>
    </row>
    <row r="228" spans="1:12" s="62" customFormat="1" ht="27" customHeight="1" x14ac:dyDescent="0.4">
      <c r="A228" s="64"/>
      <c r="B228" s="65"/>
      <c r="C228" s="65"/>
      <c r="D228" s="63"/>
      <c r="E228" s="27"/>
      <c r="F228" s="27"/>
      <c r="G228" s="63"/>
      <c r="H228" s="4"/>
      <c r="I228" s="4"/>
      <c r="J228" s="4"/>
      <c r="K228" s="4"/>
      <c r="L228" s="27"/>
    </row>
    <row r="229" spans="1:12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2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2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2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2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2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2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2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2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2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2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2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139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  <c r="BM245" s="62"/>
      <c r="BN245" s="62"/>
      <c r="BO245" s="62"/>
      <c r="BP245" s="62"/>
      <c r="BQ245" s="62"/>
      <c r="BR245" s="62"/>
      <c r="BS245" s="62"/>
      <c r="BT245" s="62"/>
      <c r="BU245" s="62"/>
      <c r="BV245" s="62"/>
      <c r="BW245" s="62"/>
      <c r="BX245" s="62"/>
      <c r="BY245" s="62"/>
      <c r="BZ245" s="62"/>
      <c r="CA245" s="62"/>
      <c r="CB245" s="62"/>
      <c r="CC245" s="62"/>
      <c r="CD245" s="62"/>
      <c r="CE245" s="62"/>
      <c r="CF245" s="62"/>
      <c r="CG245" s="62"/>
      <c r="CH245" s="62"/>
      <c r="CI245" s="62"/>
      <c r="CJ245" s="62"/>
      <c r="CK245" s="62"/>
      <c r="CL245" s="62"/>
      <c r="CM245" s="62"/>
      <c r="CN245" s="62"/>
      <c r="CO245" s="62"/>
      <c r="CP245" s="62"/>
      <c r="CQ245" s="62"/>
      <c r="CR245" s="62"/>
      <c r="CS245" s="62"/>
      <c r="CT245" s="62"/>
      <c r="CU245" s="62"/>
      <c r="CV245" s="62"/>
      <c r="CW245" s="62"/>
      <c r="CX245" s="62"/>
      <c r="CY245" s="62"/>
      <c r="CZ245" s="62"/>
      <c r="DA245" s="62"/>
      <c r="DB245" s="62"/>
      <c r="DC245" s="62"/>
      <c r="DD245" s="62"/>
      <c r="DE245" s="62"/>
      <c r="DF245" s="62"/>
      <c r="DG245" s="62"/>
      <c r="DH245" s="62"/>
      <c r="DI245" s="62"/>
      <c r="DJ245" s="62"/>
      <c r="DK245" s="62"/>
      <c r="DL245" s="62"/>
      <c r="DM245" s="62"/>
      <c r="DN245" s="62"/>
      <c r="DO245" s="62"/>
      <c r="DP245" s="62"/>
      <c r="DQ245" s="62"/>
      <c r="DR245" s="62"/>
      <c r="DS245" s="62"/>
      <c r="DT245" s="62"/>
      <c r="DU245" s="62"/>
      <c r="DV245" s="62"/>
      <c r="DW245" s="62"/>
      <c r="DX245" s="62"/>
      <c r="DY245" s="62"/>
      <c r="DZ245" s="62"/>
      <c r="EA245" s="62"/>
      <c r="EB245" s="62"/>
      <c r="EC245" s="62"/>
      <c r="ED245" s="62"/>
      <c r="EE245" s="62"/>
      <c r="EF245" s="62"/>
      <c r="EG245" s="62"/>
      <c r="EH245" s="62"/>
      <c r="EI245" s="62"/>
      <c r="EJ245" s="62"/>
      <c r="EK245" s="62"/>
      <c r="EL245" s="62"/>
      <c r="EM245" s="62"/>
      <c r="EN245" s="62"/>
      <c r="EO245" s="62"/>
      <c r="EP245" s="62"/>
      <c r="EQ245" s="62"/>
      <c r="ER245" s="62"/>
      <c r="ES245" s="62"/>
      <c r="ET245" s="62"/>
      <c r="EU245" s="62"/>
      <c r="EV245" s="62"/>
      <c r="EW245" s="62"/>
      <c r="EX245" s="62"/>
      <c r="EY245" s="62"/>
      <c r="EZ245" s="62"/>
      <c r="FA245" s="62"/>
      <c r="FB245" s="62"/>
      <c r="FC245" s="62"/>
      <c r="FD245" s="62"/>
      <c r="FE245" s="62"/>
      <c r="FF245" s="62"/>
      <c r="FG245" s="62"/>
      <c r="FH245" s="62"/>
      <c r="FI245" s="62"/>
      <c r="FJ245" s="62"/>
      <c r="FK245" s="62"/>
      <c r="FL245" s="62"/>
      <c r="FM245" s="62"/>
      <c r="FN245" s="62"/>
      <c r="FO245" s="62"/>
      <c r="FP245" s="62"/>
      <c r="FQ245" s="62"/>
      <c r="FR245" s="62"/>
      <c r="FS245" s="62"/>
      <c r="FT245" s="62"/>
      <c r="FU245" s="62"/>
      <c r="FV245" s="62"/>
      <c r="FW245" s="62"/>
      <c r="FX245" s="62"/>
      <c r="FY245" s="62"/>
      <c r="FZ245" s="62"/>
      <c r="GA245" s="62"/>
      <c r="GB245" s="62"/>
      <c r="GC245" s="62"/>
      <c r="GD245" s="62"/>
      <c r="GE245" s="62"/>
      <c r="GF245" s="62"/>
      <c r="GG245" s="62"/>
      <c r="GH245" s="62"/>
      <c r="GI245" s="62"/>
      <c r="GJ245" s="62"/>
      <c r="GK245" s="62"/>
      <c r="GL245" s="62"/>
      <c r="GM245" s="62"/>
      <c r="GN245" s="62"/>
      <c r="GO245" s="62"/>
      <c r="GP245" s="62"/>
      <c r="GQ245" s="62"/>
      <c r="GR245" s="62"/>
      <c r="GS245" s="62"/>
      <c r="GT245" s="62"/>
      <c r="GU245" s="62"/>
      <c r="GV245" s="62"/>
      <c r="GW245" s="62"/>
      <c r="GX245" s="62"/>
      <c r="GY245" s="62"/>
      <c r="GZ245" s="62"/>
      <c r="HA245" s="62"/>
      <c r="HB245" s="62"/>
      <c r="HC245" s="62"/>
      <c r="HD245" s="62"/>
      <c r="HE245" s="62"/>
      <c r="HF245" s="62"/>
      <c r="HG245" s="62"/>
      <c r="HH245" s="62"/>
      <c r="HI245" s="62"/>
      <c r="HJ245" s="62"/>
      <c r="HK245" s="62"/>
      <c r="HL245" s="62"/>
      <c r="HM245" s="62"/>
      <c r="HN245" s="62"/>
      <c r="HO245" s="62"/>
      <c r="HP245" s="62"/>
      <c r="HQ245" s="62"/>
      <c r="HR245" s="62"/>
      <c r="HS245" s="62"/>
      <c r="HT245" s="62"/>
      <c r="HU245" s="62"/>
      <c r="HV245" s="62"/>
      <c r="HW245" s="62"/>
      <c r="HX245" s="62"/>
      <c r="HY245" s="62"/>
      <c r="HZ245" s="62"/>
      <c r="IA245" s="62"/>
      <c r="IB245" s="62"/>
      <c r="IC245" s="62"/>
      <c r="ID245" s="62"/>
      <c r="IE245" s="62"/>
      <c r="IF245" s="62"/>
      <c r="IG245" s="62"/>
      <c r="IH245" s="62"/>
      <c r="II245" s="62"/>
      <c r="IJ245" s="62"/>
      <c r="IK245" s="62"/>
      <c r="IL245" s="62"/>
      <c r="IM245" s="62"/>
      <c r="IN245" s="62"/>
      <c r="IO245" s="62"/>
      <c r="IP245" s="62"/>
      <c r="IQ245" s="62"/>
      <c r="IR245" s="62"/>
      <c r="IS245" s="62"/>
    </row>
    <row r="246" spans="1:253" s="139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  <c r="BM246" s="62"/>
      <c r="BN246" s="62"/>
      <c r="BO246" s="62"/>
      <c r="BP246" s="62"/>
      <c r="BQ246" s="62"/>
      <c r="BR246" s="62"/>
      <c r="BS246" s="62"/>
      <c r="BT246" s="62"/>
      <c r="BU246" s="62"/>
      <c r="BV246" s="62"/>
      <c r="BW246" s="62"/>
      <c r="BX246" s="62"/>
      <c r="BY246" s="62"/>
      <c r="BZ246" s="62"/>
      <c r="CA246" s="62"/>
      <c r="CB246" s="62"/>
      <c r="CC246" s="62"/>
      <c r="CD246" s="62"/>
      <c r="CE246" s="62"/>
      <c r="CF246" s="62"/>
      <c r="CG246" s="62"/>
      <c r="CH246" s="62"/>
      <c r="CI246" s="62"/>
      <c r="CJ246" s="62"/>
      <c r="CK246" s="62"/>
      <c r="CL246" s="62"/>
      <c r="CM246" s="62"/>
      <c r="CN246" s="62"/>
      <c r="CO246" s="62"/>
      <c r="CP246" s="62"/>
      <c r="CQ246" s="62"/>
      <c r="CR246" s="62"/>
      <c r="CS246" s="62"/>
      <c r="CT246" s="62"/>
      <c r="CU246" s="62"/>
      <c r="CV246" s="62"/>
      <c r="CW246" s="62"/>
      <c r="CX246" s="62"/>
      <c r="CY246" s="62"/>
      <c r="CZ246" s="62"/>
      <c r="DA246" s="62"/>
      <c r="DB246" s="62"/>
      <c r="DC246" s="62"/>
      <c r="DD246" s="62"/>
      <c r="DE246" s="62"/>
      <c r="DF246" s="62"/>
      <c r="DG246" s="62"/>
      <c r="DH246" s="62"/>
      <c r="DI246" s="62"/>
      <c r="DJ246" s="62"/>
      <c r="DK246" s="62"/>
      <c r="DL246" s="62"/>
      <c r="DM246" s="62"/>
      <c r="DN246" s="62"/>
      <c r="DO246" s="62"/>
      <c r="DP246" s="62"/>
      <c r="DQ246" s="62"/>
      <c r="DR246" s="62"/>
      <c r="DS246" s="62"/>
      <c r="DT246" s="62"/>
      <c r="DU246" s="62"/>
      <c r="DV246" s="62"/>
      <c r="DW246" s="62"/>
      <c r="DX246" s="62"/>
      <c r="DY246" s="62"/>
      <c r="DZ246" s="62"/>
      <c r="EA246" s="62"/>
      <c r="EB246" s="62"/>
      <c r="EC246" s="62"/>
      <c r="ED246" s="62"/>
      <c r="EE246" s="62"/>
      <c r="EF246" s="62"/>
      <c r="EG246" s="62"/>
      <c r="EH246" s="62"/>
      <c r="EI246" s="62"/>
      <c r="EJ246" s="62"/>
      <c r="EK246" s="62"/>
      <c r="EL246" s="62"/>
      <c r="EM246" s="62"/>
      <c r="EN246" s="62"/>
      <c r="EO246" s="62"/>
      <c r="EP246" s="62"/>
      <c r="EQ246" s="62"/>
      <c r="ER246" s="62"/>
      <c r="ES246" s="62"/>
      <c r="ET246" s="62"/>
      <c r="EU246" s="62"/>
      <c r="EV246" s="62"/>
      <c r="EW246" s="62"/>
      <c r="EX246" s="62"/>
      <c r="EY246" s="62"/>
      <c r="EZ246" s="62"/>
      <c r="FA246" s="62"/>
      <c r="FB246" s="62"/>
      <c r="FC246" s="62"/>
      <c r="FD246" s="62"/>
      <c r="FE246" s="62"/>
      <c r="FF246" s="62"/>
      <c r="FG246" s="62"/>
      <c r="FH246" s="62"/>
      <c r="FI246" s="62"/>
      <c r="FJ246" s="62"/>
      <c r="FK246" s="62"/>
      <c r="FL246" s="62"/>
      <c r="FM246" s="62"/>
      <c r="FN246" s="62"/>
      <c r="FO246" s="62"/>
      <c r="FP246" s="62"/>
      <c r="FQ246" s="62"/>
      <c r="FR246" s="62"/>
      <c r="FS246" s="62"/>
      <c r="FT246" s="62"/>
      <c r="FU246" s="62"/>
      <c r="FV246" s="62"/>
      <c r="FW246" s="62"/>
      <c r="FX246" s="62"/>
      <c r="FY246" s="62"/>
      <c r="FZ246" s="62"/>
      <c r="GA246" s="62"/>
      <c r="GB246" s="62"/>
      <c r="GC246" s="62"/>
      <c r="GD246" s="62"/>
      <c r="GE246" s="62"/>
      <c r="GF246" s="62"/>
      <c r="GG246" s="62"/>
      <c r="GH246" s="62"/>
      <c r="GI246" s="62"/>
      <c r="GJ246" s="62"/>
      <c r="GK246" s="62"/>
      <c r="GL246" s="62"/>
      <c r="GM246" s="62"/>
      <c r="GN246" s="62"/>
      <c r="GO246" s="62"/>
      <c r="GP246" s="62"/>
      <c r="GQ246" s="62"/>
      <c r="GR246" s="62"/>
      <c r="GS246" s="62"/>
      <c r="GT246" s="62"/>
      <c r="GU246" s="62"/>
      <c r="GV246" s="62"/>
      <c r="GW246" s="62"/>
      <c r="GX246" s="62"/>
      <c r="GY246" s="62"/>
      <c r="GZ246" s="62"/>
      <c r="HA246" s="62"/>
      <c r="HB246" s="62"/>
      <c r="HC246" s="62"/>
      <c r="HD246" s="62"/>
      <c r="HE246" s="62"/>
      <c r="HF246" s="62"/>
      <c r="HG246" s="62"/>
      <c r="HH246" s="62"/>
      <c r="HI246" s="62"/>
      <c r="HJ246" s="62"/>
      <c r="HK246" s="62"/>
      <c r="HL246" s="62"/>
      <c r="HM246" s="62"/>
      <c r="HN246" s="62"/>
      <c r="HO246" s="62"/>
      <c r="HP246" s="62"/>
      <c r="HQ246" s="62"/>
      <c r="HR246" s="62"/>
      <c r="HS246" s="62"/>
      <c r="HT246" s="62"/>
      <c r="HU246" s="62"/>
      <c r="HV246" s="62"/>
      <c r="HW246" s="62"/>
      <c r="HX246" s="62"/>
      <c r="HY246" s="62"/>
      <c r="HZ246" s="62"/>
      <c r="IA246" s="62"/>
      <c r="IB246" s="62"/>
      <c r="IC246" s="62"/>
      <c r="ID246" s="62"/>
      <c r="IE246" s="62"/>
      <c r="IF246" s="62"/>
      <c r="IG246" s="62"/>
      <c r="IH246" s="62"/>
      <c r="II246" s="62"/>
      <c r="IJ246" s="62"/>
      <c r="IK246" s="62"/>
      <c r="IL246" s="62"/>
      <c r="IM246" s="62"/>
      <c r="IN246" s="62"/>
      <c r="IO246" s="62"/>
      <c r="IP246" s="62"/>
      <c r="IQ246" s="62"/>
      <c r="IR246" s="62"/>
      <c r="IS246" s="62"/>
    </row>
    <row r="247" spans="1:253" s="139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2"/>
      <c r="BR247" s="6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  <c r="CD247" s="62"/>
      <c r="CE247" s="62"/>
      <c r="CF247" s="62"/>
      <c r="CG247" s="62"/>
      <c r="CH247" s="62"/>
      <c r="CI247" s="62"/>
      <c r="CJ247" s="62"/>
      <c r="CK247" s="62"/>
      <c r="CL247" s="62"/>
      <c r="CM247" s="62"/>
      <c r="CN247" s="62"/>
      <c r="CO247" s="62"/>
      <c r="CP247" s="62"/>
      <c r="CQ247" s="62"/>
      <c r="CR247" s="62"/>
      <c r="CS247" s="62"/>
      <c r="CT247" s="62"/>
      <c r="CU247" s="62"/>
      <c r="CV247" s="62"/>
      <c r="CW247" s="62"/>
      <c r="CX247" s="62"/>
      <c r="CY247" s="62"/>
      <c r="CZ247" s="62"/>
      <c r="DA247" s="62"/>
      <c r="DB247" s="62"/>
      <c r="DC247" s="62"/>
      <c r="DD247" s="62"/>
      <c r="DE247" s="62"/>
      <c r="DF247" s="62"/>
      <c r="DG247" s="62"/>
      <c r="DH247" s="62"/>
      <c r="DI247" s="62"/>
      <c r="DJ247" s="62"/>
      <c r="DK247" s="62"/>
      <c r="DL247" s="62"/>
      <c r="DM247" s="62"/>
      <c r="DN247" s="62"/>
      <c r="DO247" s="62"/>
      <c r="DP247" s="62"/>
      <c r="DQ247" s="62"/>
      <c r="DR247" s="62"/>
      <c r="DS247" s="62"/>
      <c r="DT247" s="62"/>
      <c r="DU247" s="62"/>
      <c r="DV247" s="62"/>
      <c r="DW247" s="62"/>
      <c r="DX247" s="62"/>
      <c r="DY247" s="62"/>
      <c r="DZ247" s="62"/>
      <c r="EA247" s="62"/>
      <c r="EB247" s="62"/>
      <c r="EC247" s="62"/>
      <c r="ED247" s="62"/>
      <c r="EE247" s="62"/>
      <c r="EF247" s="62"/>
      <c r="EG247" s="62"/>
      <c r="EH247" s="62"/>
      <c r="EI247" s="62"/>
      <c r="EJ247" s="62"/>
      <c r="EK247" s="62"/>
      <c r="EL247" s="62"/>
      <c r="EM247" s="62"/>
      <c r="EN247" s="62"/>
      <c r="EO247" s="62"/>
      <c r="EP247" s="62"/>
      <c r="EQ247" s="62"/>
      <c r="ER247" s="62"/>
      <c r="ES247" s="62"/>
      <c r="ET247" s="62"/>
      <c r="EU247" s="62"/>
      <c r="EV247" s="62"/>
      <c r="EW247" s="62"/>
      <c r="EX247" s="62"/>
      <c r="EY247" s="62"/>
      <c r="EZ247" s="62"/>
      <c r="FA247" s="62"/>
      <c r="FB247" s="62"/>
      <c r="FC247" s="62"/>
      <c r="FD247" s="62"/>
      <c r="FE247" s="62"/>
      <c r="FF247" s="62"/>
      <c r="FG247" s="62"/>
      <c r="FH247" s="62"/>
      <c r="FI247" s="62"/>
      <c r="FJ247" s="62"/>
      <c r="FK247" s="62"/>
      <c r="FL247" s="62"/>
      <c r="FM247" s="62"/>
      <c r="FN247" s="62"/>
      <c r="FO247" s="62"/>
      <c r="FP247" s="62"/>
      <c r="FQ247" s="62"/>
      <c r="FR247" s="62"/>
      <c r="FS247" s="62"/>
      <c r="FT247" s="62"/>
      <c r="FU247" s="62"/>
      <c r="FV247" s="62"/>
      <c r="FW247" s="62"/>
      <c r="FX247" s="62"/>
      <c r="FY247" s="62"/>
      <c r="FZ247" s="62"/>
      <c r="GA247" s="62"/>
      <c r="GB247" s="62"/>
      <c r="GC247" s="62"/>
      <c r="GD247" s="62"/>
      <c r="GE247" s="62"/>
      <c r="GF247" s="62"/>
      <c r="GG247" s="62"/>
      <c r="GH247" s="62"/>
      <c r="GI247" s="62"/>
      <c r="GJ247" s="62"/>
      <c r="GK247" s="62"/>
      <c r="GL247" s="62"/>
      <c r="GM247" s="62"/>
      <c r="GN247" s="62"/>
      <c r="GO247" s="62"/>
      <c r="GP247" s="62"/>
      <c r="GQ247" s="62"/>
      <c r="GR247" s="62"/>
      <c r="GS247" s="62"/>
      <c r="GT247" s="62"/>
      <c r="GU247" s="62"/>
      <c r="GV247" s="62"/>
      <c r="GW247" s="62"/>
      <c r="GX247" s="62"/>
      <c r="GY247" s="62"/>
      <c r="GZ247" s="62"/>
      <c r="HA247" s="62"/>
      <c r="HB247" s="62"/>
      <c r="HC247" s="62"/>
      <c r="HD247" s="62"/>
      <c r="HE247" s="62"/>
      <c r="HF247" s="62"/>
      <c r="HG247" s="62"/>
      <c r="HH247" s="62"/>
      <c r="HI247" s="62"/>
      <c r="HJ247" s="62"/>
      <c r="HK247" s="62"/>
      <c r="HL247" s="62"/>
      <c r="HM247" s="62"/>
      <c r="HN247" s="62"/>
      <c r="HO247" s="62"/>
      <c r="HP247" s="62"/>
      <c r="HQ247" s="62"/>
      <c r="HR247" s="62"/>
      <c r="HS247" s="62"/>
      <c r="HT247" s="62"/>
      <c r="HU247" s="62"/>
      <c r="HV247" s="62"/>
      <c r="HW247" s="62"/>
      <c r="HX247" s="62"/>
      <c r="HY247" s="62"/>
      <c r="HZ247" s="62"/>
      <c r="IA247" s="62"/>
      <c r="IB247" s="62"/>
      <c r="IC247" s="62"/>
      <c r="ID247" s="62"/>
      <c r="IE247" s="62"/>
      <c r="IF247" s="62"/>
      <c r="IG247" s="62"/>
      <c r="IH247" s="62"/>
      <c r="II247" s="62"/>
      <c r="IJ247" s="62"/>
      <c r="IK247" s="62"/>
      <c r="IL247" s="62"/>
      <c r="IM247" s="62"/>
      <c r="IN247" s="62"/>
      <c r="IO247" s="62"/>
      <c r="IP247" s="62"/>
      <c r="IQ247" s="62"/>
      <c r="IR247" s="62"/>
      <c r="IS247" s="62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4"/>
      <c r="N251" s="4"/>
      <c r="O251" s="4"/>
      <c r="P251" s="4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4"/>
      <c r="N252" s="4"/>
      <c r="O252" s="4"/>
      <c r="P252" s="4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40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</row>
    <row r="254" spans="1:253" s="140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</row>
    <row r="255" spans="1:253" s="140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</row>
    <row r="257" spans="5:12" ht="24.6" x14ac:dyDescent="0.4">
      <c r="E257" s="27"/>
      <c r="F257" s="27"/>
      <c r="L257" s="27"/>
    </row>
    <row r="258" spans="5:12" ht="24.6" x14ac:dyDescent="0.4">
      <c r="E258" s="27"/>
      <c r="F258" s="27"/>
      <c r="L258" s="27"/>
    </row>
    <row r="259" spans="5:12" ht="24.6" x14ac:dyDescent="0.4">
      <c r="E259" s="27"/>
      <c r="F259" s="27"/>
      <c r="L259" s="27"/>
    </row>
    <row r="260" spans="5:12" ht="24.6" x14ac:dyDescent="0.4">
      <c r="E260" s="27"/>
      <c r="F260" s="27"/>
      <c r="L260" s="27"/>
    </row>
    <row r="261" spans="5:12" ht="24.6" x14ac:dyDescent="0.4">
      <c r="E261" s="27"/>
      <c r="F261" s="27"/>
      <c r="L261" s="27"/>
    </row>
    <row r="262" spans="5:12" ht="24.6" x14ac:dyDescent="0.4">
      <c r="E262" s="27"/>
      <c r="F262" s="27"/>
      <c r="L262" s="27"/>
    </row>
    <row r="263" spans="5:12" ht="24.6" x14ac:dyDescent="0.4">
      <c r="E263" s="27"/>
      <c r="F263" s="27"/>
      <c r="L263" s="27"/>
    </row>
    <row r="264" spans="5:12" ht="24.6" x14ac:dyDescent="0.4">
      <c r="E264" s="27"/>
      <c r="F264" s="27"/>
      <c r="L264" s="27"/>
    </row>
    <row r="265" spans="5:12" ht="24.6" x14ac:dyDescent="0.4">
      <c r="E265" s="27"/>
      <c r="F265" s="27"/>
      <c r="L265" s="27"/>
    </row>
    <row r="266" spans="5:12" ht="24.6" x14ac:dyDescent="0.4">
      <c r="E266" s="27"/>
      <c r="F266" s="27"/>
      <c r="L266" s="27"/>
    </row>
    <row r="267" spans="5:12" ht="24.6" x14ac:dyDescent="0.4">
      <c r="E267" s="27"/>
      <c r="F267" s="27"/>
      <c r="L267" s="27"/>
    </row>
    <row r="268" spans="5:12" ht="24.6" x14ac:dyDescent="0.4">
      <c r="E268" s="27"/>
      <c r="F268" s="27"/>
      <c r="L268" s="27"/>
    </row>
    <row r="269" spans="5:12" ht="24.6" x14ac:dyDescent="0.4">
      <c r="E269" s="27"/>
      <c r="F269" s="27"/>
      <c r="L269" s="27"/>
    </row>
    <row r="270" spans="5:12" ht="24.6" x14ac:dyDescent="0.4">
      <c r="E270" s="27"/>
      <c r="F270" s="27"/>
      <c r="L270" s="27"/>
    </row>
    <row r="271" spans="5:12" ht="24.6" x14ac:dyDescent="0.4">
      <c r="E271" s="27"/>
      <c r="F271" s="27"/>
      <c r="L271" s="27"/>
    </row>
    <row r="272" spans="5:12" ht="24.6" x14ac:dyDescent="0.4">
      <c r="E272" s="27"/>
      <c r="F272" s="27"/>
      <c r="L272" s="27"/>
    </row>
    <row r="273" spans="5:12" ht="24.6" x14ac:dyDescent="0.4">
      <c r="E273" s="27"/>
      <c r="F273" s="27"/>
      <c r="L273" s="27"/>
    </row>
    <row r="274" spans="5:12" ht="24.6" x14ac:dyDescent="0.4">
      <c r="E274" s="27"/>
      <c r="F274" s="27"/>
      <c r="L274" s="27"/>
    </row>
    <row r="275" spans="5:12" ht="24.6" x14ac:dyDescent="0.4">
      <c r="E275" s="27"/>
      <c r="F275" s="27"/>
      <c r="L275" s="27"/>
    </row>
    <row r="276" spans="5:12" ht="24.6" x14ac:dyDescent="0.4">
      <c r="E276" s="27"/>
      <c r="F276" s="27"/>
      <c r="L276" s="27"/>
    </row>
    <row r="277" spans="5:12" ht="24.6" x14ac:dyDescent="0.4">
      <c r="E277" s="27"/>
      <c r="F277" s="27"/>
      <c r="L277" s="27"/>
    </row>
    <row r="278" spans="5:12" ht="24.6" x14ac:dyDescent="0.4">
      <c r="E278" s="27"/>
      <c r="F278" s="27"/>
      <c r="L278" s="27"/>
    </row>
    <row r="279" spans="5:12" ht="24.6" x14ac:dyDescent="0.4">
      <c r="E279" s="27"/>
      <c r="F279" s="27"/>
      <c r="L279" s="27"/>
    </row>
    <row r="280" spans="5:12" ht="24.6" x14ac:dyDescent="0.4">
      <c r="E280" s="27"/>
      <c r="F280" s="27"/>
      <c r="L280" s="27"/>
    </row>
    <row r="281" spans="5:12" ht="24.6" x14ac:dyDescent="0.4">
      <c r="E281" s="27"/>
      <c r="F281" s="27"/>
      <c r="L281" s="27"/>
    </row>
    <row r="282" spans="5:12" ht="24.6" x14ac:dyDescent="0.4">
      <c r="E282" s="27"/>
      <c r="F282" s="27"/>
      <c r="L282" s="27"/>
    </row>
    <row r="283" spans="5:12" ht="24.6" x14ac:dyDescent="0.4">
      <c r="E283" s="27"/>
      <c r="F283" s="27"/>
      <c r="L283" s="27"/>
    </row>
    <row r="284" spans="5:12" ht="24.6" x14ac:dyDescent="0.4">
      <c r="E284" s="27"/>
      <c r="F284" s="27"/>
      <c r="L284" s="27"/>
    </row>
    <row r="285" spans="5:12" ht="24.6" x14ac:dyDescent="0.4">
      <c r="E285" s="27"/>
      <c r="F285" s="27"/>
      <c r="L285" s="27"/>
    </row>
    <row r="286" spans="5:12" ht="24.6" x14ac:dyDescent="0.4">
      <c r="E286" s="27"/>
      <c r="F286" s="27"/>
      <c r="L286" s="27"/>
    </row>
    <row r="287" spans="5:12" ht="24.6" x14ac:dyDescent="0.4">
      <c r="E287" s="27"/>
      <c r="F287" s="27"/>
      <c r="L287" s="27"/>
    </row>
    <row r="288" spans="5:12" ht="24.6" x14ac:dyDescent="0.4">
      <c r="E288" s="27"/>
      <c r="F288" s="27"/>
      <c r="L288" s="27"/>
    </row>
    <row r="289" spans="5:12" ht="24.6" x14ac:dyDescent="0.4">
      <c r="E289" s="27"/>
      <c r="F289" s="27"/>
      <c r="L289" s="27"/>
    </row>
    <row r="290" spans="5:12" ht="24.6" x14ac:dyDescent="0.4">
      <c r="E290" s="27"/>
      <c r="F290" s="27"/>
      <c r="L290" s="27"/>
    </row>
    <row r="291" spans="5:12" ht="24.6" x14ac:dyDescent="0.4">
      <c r="E291" s="27"/>
      <c r="F291" s="27"/>
      <c r="L291" s="27"/>
    </row>
    <row r="292" spans="5:12" ht="24.6" x14ac:dyDescent="0.4">
      <c r="E292" s="27"/>
      <c r="F292" s="27"/>
      <c r="L292" s="27"/>
    </row>
    <row r="293" spans="5:12" ht="24.6" x14ac:dyDescent="0.4">
      <c r="E293" s="27"/>
      <c r="F293" s="27"/>
      <c r="L293" s="27"/>
    </row>
    <row r="294" spans="5:12" ht="24.6" x14ac:dyDescent="0.4">
      <c r="E294" s="27"/>
      <c r="F294" s="27"/>
      <c r="L294" s="27"/>
    </row>
    <row r="295" spans="5:12" ht="24.6" x14ac:dyDescent="0.4">
      <c r="E295" s="27"/>
      <c r="F295" s="27"/>
    </row>
    <row r="296" spans="5:12" ht="24.6" x14ac:dyDescent="0.4">
      <c r="E296" s="27"/>
      <c r="F296" s="27"/>
    </row>
    <row r="297" spans="5:12" ht="24.6" x14ac:dyDescent="0.4">
      <c r="E297" s="27"/>
      <c r="F297" s="27"/>
    </row>
    <row r="298" spans="5:12" ht="24.6" x14ac:dyDescent="0.4">
      <c r="E298" s="27"/>
      <c r="F298" s="27"/>
    </row>
    <row r="299" spans="5:12" ht="24.6" x14ac:dyDescent="0.4">
      <c r="E299" s="27"/>
      <c r="F299" s="27"/>
    </row>
    <row r="300" spans="5:12" ht="24.6" x14ac:dyDescent="0.4">
      <c r="E300" s="27"/>
      <c r="F300" s="27"/>
    </row>
    <row r="301" spans="5:12" ht="24.6" x14ac:dyDescent="0.4">
      <c r="E301" s="27"/>
      <c r="F301" s="27"/>
    </row>
    <row r="302" spans="5:12" ht="24.6" x14ac:dyDescent="0.4">
      <c r="E302" s="27"/>
      <c r="F302" s="27"/>
    </row>
    <row r="303" spans="5:12" ht="24.6" x14ac:dyDescent="0.4">
      <c r="E303" s="27"/>
      <c r="F303" s="27"/>
    </row>
    <row r="304" spans="5:12" ht="24.6" x14ac:dyDescent="0.4">
      <c r="E304" s="27"/>
      <c r="F304" s="27"/>
    </row>
    <row r="305" spans="5:6" ht="24.6" x14ac:dyDescent="0.4">
      <c r="E305" s="27"/>
      <c r="F305" s="27"/>
    </row>
    <row r="306" spans="5:6" ht="24.6" x14ac:dyDescent="0.4">
      <c r="E306" s="27"/>
      <c r="F306" s="27"/>
    </row>
    <row r="307" spans="5:6" ht="24.6" x14ac:dyDescent="0.4">
      <c r="E307" s="27"/>
      <c r="F307" s="27"/>
    </row>
    <row r="308" spans="5:6" ht="24.6" x14ac:dyDescent="0.4">
      <c r="E308" s="27"/>
      <c r="F308" s="27"/>
    </row>
    <row r="309" spans="5:6" ht="24.6" x14ac:dyDescent="0.4">
      <c r="E309" s="27"/>
      <c r="F309" s="27"/>
    </row>
    <row r="310" spans="5:6" ht="24.6" x14ac:dyDescent="0.4">
      <c r="E310" s="27"/>
      <c r="F310" s="27"/>
    </row>
    <row r="311" spans="5:6" ht="24.6" x14ac:dyDescent="0.4">
      <c r="E311" s="27"/>
      <c r="F311" s="27"/>
    </row>
    <row r="312" spans="5:6" ht="24.6" x14ac:dyDescent="0.4">
      <c r="E312" s="27"/>
      <c r="F312" s="27"/>
    </row>
    <row r="313" spans="5:6" ht="24.6" x14ac:dyDescent="0.4">
      <c r="E313" s="27"/>
      <c r="F313" s="27"/>
    </row>
    <row r="314" spans="5:6" ht="24.6" x14ac:dyDescent="0.4">
      <c r="E314" s="27"/>
      <c r="F314" s="27"/>
    </row>
    <row r="315" spans="5:6" ht="24.6" x14ac:dyDescent="0.4">
      <c r="E315" s="27"/>
      <c r="F315" s="27"/>
    </row>
    <row r="316" spans="5:6" ht="24.6" x14ac:dyDescent="0.4">
      <c r="E316" s="27"/>
      <c r="F316" s="27"/>
    </row>
    <row r="317" spans="5:6" ht="24.6" x14ac:dyDescent="0.4">
      <c r="E317" s="27"/>
      <c r="F317" s="27"/>
    </row>
    <row r="318" spans="5:6" ht="24.6" x14ac:dyDescent="0.4">
      <c r="E318" s="27"/>
      <c r="F318" s="27"/>
    </row>
    <row r="319" spans="5:6" ht="24.6" x14ac:dyDescent="0.4">
      <c r="E319" s="27"/>
      <c r="F319" s="27"/>
    </row>
    <row r="320" spans="5:6" ht="24.6" x14ac:dyDescent="0.4">
      <c r="E320" s="27"/>
      <c r="F320" s="27"/>
    </row>
    <row r="321" spans="5:6" ht="24.6" x14ac:dyDescent="0.4">
      <c r="E321" s="27"/>
      <c r="F321" s="27"/>
    </row>
    <row r="322" spans="5:6" ht="24.6" x14ac:dyDescent="0.4">
      <c r="E322" s="27"/>
      <c r="F322" s="27"/>
    </row>
    <row r="323" spans="5:6" ht="24.6" x14ac:dyDescent="0.4">
      <c r="E323" s="27"/>
      <c r="F323" s="27"/>
    </row>
    <row r="324" spans="5:6" ht="24.6" x14ac:dyDescent="0.4">
      <c r="E324" s="27"/>
      <c r="F324" s="27"/>
    </row>
    <row r="325" spans="5:6" ht="24.6" x14ac:dyDescent="0.4">
      <c r="E325" s="27"/>
      <c r="F325" s="27"/>
    </row>
    <row r="326" spans="5:6" ht="24.6" x14ac:dyDescent="0.4">
      <c r="E326" s="27"/>
      <c r="F326" s="27"/>
    </row>
    <row r="327" spans="5:6" ht="24.6" x14ac:dyDescent="0.4">
      <c r="E327" s="27"/>
      <c r="F327" s="27"/>
    </row>
    <row r="328" spans="5:6" ht="24.6" x14ac:dyDescent="0.4">
      <c r="E328" s="27"/>
      <c r="F328" s="27"/>
    </row>
    <row r="329" spans="5:6" ht="24.6" x14ac:dyDescent="0.4">
      <c r="E329" s="27"/>
      <c r="F329" s="27"/>
    </row>
    <row r="330" spans="5:6" ht="24.6" x14ac:dyDescent="0.4">
      <c r="E330" s="27"/>
      <c r="F330" s="27"/>
    </row>
    <row r="331" spans="5:6" ht="24.6" x14ac:dyDescent="0.4">
      <c r="E331" s="27"/>
      <c r="F331" s="27"/>
    </row>
    <row r="332" spans="5:6" ht="24.6" x14ac:dyDescent="0.4">
      <c r="E332" s="27"/>
      <c r="F332" s="27"/>
    </row>
    <row r="333" spans="5:6" ht="24.6" x14ac:dyDescent="0.4">
      <c r="E333" s="27"/>
      <c r="F333" s="27"/>
    </row>
    <row r="334" spans="5:6" ht="24.6" x14ac:dyDescent="0.4">
      <c r="E334" s="27"/>
      <c r="F334" s="27"/>
    </row>
    <row r="335" spans="5:6" ht="24.6" x14ac:dyDescent="0.4">
      <c r="E335" s="27"/>
      <c r="F335" s="27"/>
    </row>
    <row r="336" spans="5:6" ht="24.6" x14ac:dyDescent="0.4">
      <c r="E336" s="27"/>
      <c r="F336" s="27"/>
    </row>
    <row r="337" spans="5:6" ht="24.6" x14ac:dyDescent="0.4">
      <c r="E337" s="27"/>
      <c r="F337" s="27"/>
    </row>
    <row r="338" spans="5:6" ht="24.6" x14ac:dyDescent="0.4">
      <c r="E338" s="27"/>
      <c r="F338" s="27"/>
    </row>
    <row r="339" spans="5:6" ht="24.6" x14ac:dyDescent="0.4">
      <c r="E339" s="27"/>
      <c r="F339" s="27"/>
    </row>
    <row r="340" spans="5:6" ht="24.6" x14ac:dyDescent="0.4">
      <c r="E340" s="27"/>
      <c r="F340" s="27"/>
    </row>
    <row r="341" spans="5:6" ht="24.6" x14ac:dyDescent="0.4">
      <c r="E341" s="27"/>
      <c r="F341" s="27"/>
    </row>
    <row r="342" spans="5:6" ht="24.6" x14ac:dyDescent="0.4">
      <c r="E342" s="27"/>
      <c r="F342" s="27"/>
    </row>
    <row r="343" spans="5:6" ht="24.6" x14ac:dyDescent="0.4">
      <c r="E343" s="27"/>
      <c r="F343" s="27"/>
    </row>
    <row r="344" spans="5:6" ht="24.6" x14ac:dyDescent="0.4">
      <c r="E344" s="27"/>
      <c r="F344" s="27"/>
    </row>
    <row r="345" spans="5:6" ht="24.6" x14ac:dyDescent="0.4">
      <c r="E345" s="27"/>
      <c r="F345" s="27"/>
    </row>
    <row r="346" spans="5:6" ht="24.6" x14ac:dyDescent="0.4">
      <c r="E346" s="27"/>
      <c r="F346" s="27"/>
    </row>
    <row r="347" spans="5:6" ht="24.6" x14ac:dyDescent="0.4">
      <c r="E347" s="27"/>
      <c r="F347" s="27"/>
    </row>
    <row r="348" spans="5:6" ht="24.6" x14ac:dyDescent="0.4">
      <c r="E348" s="27"/>
      <c r="F348" s="27"/>
    </row>
    <row r="349" spans="5:6" ht="24.6" x14ac:dyDescent="0.4">
      <c r="E349" s="27"/>
      <c r="F349" s="27"/>
    </row>
    <row r="350" spans="5:6" ht="24.6" x14ac:dyDescent="0.4">
      <c r="E350" s="27"/>
      <c r="F350" s="27"/>
    </row>
    <row r="351" spans="5:6" ht="24.6" x14ac:dyDescent="0.4">
      <c r="E351" s="27"/>
      <c r="F351" s="27"/>
    </row>
    <row r="352" spans="5:6" ht="24.6" x14ac:dyDescent="0.4">
      <c r="E352" s="27"/>
      <c r="F352" s="27"/>
    </row>
    <row r="353" spans="5:6" ht="24.6" x14ac:dyDescent="0.4">
      <c r="E353" s="27"/>
      <c r="F353" s="27"/>
    </row>
    <row r="354" spans="5:6" ht="24.6" x14ac:dyDescent="0.4">
      <c r="E354" s="27"/>
      <c r="F354" s="27"/>
    </row>
    <row r="355" spans="5:6" ht="24.6" x14ac:dyDescent="0.4">
      <c r="E355" s="27"/>
      <c r="F355" s="27"/>
    </row>
    <row r="356" spans="5:6" ht="24.6" x14ac:dyDescent="0.4">
      <c r="E356" s="27"/>
      <c r="F356" s="27"/>
    </row>
    <row r="357" spans="5:6" ht="24.6" x14ac:dyDescent="0.4">
      <c r="E357" s="27"/>
      <c r="F357" s="27"/>
    </row>
    <row r="358" spans="5:6" ht="24.6" x14ac:dyDescent="0.4">
      <c r="E358" s="27"/>
      <c r="F358" s="27"/>
    </row>
    <row r="359" spans="5:6" ht="24.6" x14ac:dyDescent="0.4">
      <c r="E359" s="27"/>
      <c r="F359" s="27"/>
    </row>
    <row r="360" spans="5:6" ht="24.6" x14ac:dyDescent="0.4">
      <c r="E360" s="27"/>
      <c r="F360" s="27"/>
    </row>
    <row r="361" spans="5:6" ht="24.6" x14ac:dyDescent="0.4">
      <c r="E361" s="27"/>
      <c r="F361" s="27"/>
    </row>
    <row r="362" spans="5:6" ht="24.6" x14ac:dyDescent="0.4">
      <c r="E362" s="27"/>
      <c r="F362" s="27"/>
    </row>
    <row r="363" spans="5:6" ht="24.6" x14ac:dyDescent="0.4">
      <c r="E363" s="27"/>
      <c r="F363" s="27"/>
    </row>
    <row r="364" spans="5:6" ht="24.6" x14ac:dyDescent="0.4">
      <c r="E364" s="27"/>
      <c r="F364" s="27"/>
    </row>
    <row r="365" spans="5:6" ht="24.6" x14ac:dyDescent="0.4">
      <c r="E365" s="27"/>
      <c r="F365" s="27"/>
    </row>
    <row r="366" spans="5:6" ht="24.6" x14ac:dyDescent="0.4">
      <c r="E366" s="27"/>
      <c r="F366" s="27"/>
    </row>
    <row r="367" spans="5:6" ht="24.6" x14ac:dyDescent="0.4">
      <c r="E367" s="27"/>
      <c r="F367" s="27"/>
    </row>
    <row r="368" spans="5:6" ht="24.6" x14ac:dyDescent="0.4">
      <c r="E368" s="27"/>
      <c r="F368" s="27"/>
    </row>
    <row r="369" spans="5:6" ht="24.6" x14ac:dyDescent="0.4">
      <c r="E369" s="27"/>
      <c r="F369" s="27"/>
    </row>
  </sheetData>
  <autoFilter ref="A1:IS369"/>
  <mergeCells count="8">
    <mergeCell ref="A203:D203"/>
    <mergeCell ref="A204:D204"/>
    <mergeCell ref="B195:C195"/>
    <mergeCell ref="F195:I195"/>
    <mergeCell ref="B196:C196"/>
    <mergeCell ref="F196:I196"/>
    <mergeCell ref="A202:D202"/>
    <mergeCell ref="I202:K202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opLeftCell="A83" zoomScale="40" zoomScaleNormal="40" workbookViewId="0">
      <selection activeCell="B127" sqref="B127"/>
    </sheetView>
  </sheetViews>
  <sheetFormatPr baseColWidth="10" defaultColWidth="11.44140625" defaultRowHeight="13.2" x14ac:dyDescent="0.25"/>
  <cols>
    <col min="1" max="1" width="9.6640625" style="64" customWidth="1"/>
    <col min="2" max="2" width="100.6640625" style="65" customWidth="1"/>
    <col min="3" max="3" width="28" style="65" customWidth="1"/>
    <col min="4" max="4" width="48.88671875" style="4" customWidth="1"/>
    <col min="5" max="5" width="15.6640625" style="4" hidden="1" customWidth="1"/>
    <col min="6" max="6" width="26.44140625" style="4" hidden="1" customWidth="1"/>
    <col min="7" max="7" width="0.109375" style="4" hidden="1" customWidth="1"/>
    <col min="8" max="16384" width="11.44140625" style="4"/>
  </cols>
  <sheetData>
    <row r="1" spans="1:7" s="52" customFormat="1" ht="27" customHeight="1" x14ac:dyDescent="0.4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5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5">
      <c r="A3" s="145" t="s">
        <v>250</v>
      </c>
      <c r="B3" s="7"/>
      <c r="C3" s="7"/>
      <c r="D3" s="7"/>
      <c r="E3" s="146"/>
      <c r="G3" s="146"/>
    </row>
    <row r="4" spans="1:7" s="8" customFormat="1" ht="27" customHeight="1" x14ac:dyDescent="0.45">
      <c r="A4" s="9" t="s">
        <v>258</v>
      </c>
      <c r="B4" s="7"/>
      <c r="C4" s="7"/>
      <c r="D4" s="7"/>
      <c r="E4" s="146"/>
      <c r="G4" s="146"/>
    </row>
    <row r="5" spans="1:7" s="14" customFormat="1" ht="27" customHeight="1" x14ac:dyDescent="0.4">
      <c r="A5" s="147" t="s">
        <v>212</v>
      </c>
      <c r="B5" s="13"/>
      <c r="C5" s="13"/>
      <c r="D5" s="13"/>
      <c r="E5" s="148"/>
      <c r="G5" s="148"/>
    </row>
    <row r="6" spans="1:7" s="52" customFormat="1" ht="27" customHeight="1" thickBot="1" x14ac:dyDescent="0.45">
      <c r="A6" s="149"/>
      <c r="B6" s="150"/>
      <c r="C6" s="150"/>
      <c r="D6" s="150"/>
      <c r="E6" s="151"/>
      <c r="F6" s="152"/>
      <c r="G6" s="151"/>
    </row>
    <row r="7" spans="1:7" ht="27" customHeight="1" x14ac:dyDescent="0.4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213</v>
      </c>
      <c r="C10" s="157"/>
      <c r="D10" s="37">
        <f>+D12+D18+D25+D30+D36</f>
        <v>41402405272</v>
      </c>
      <c r="E10" s="159"/>
      <c r="F10" s="159">
        <f>SUM(D10:D10)</f>
        <v>41402405272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5">
        <f>SUM(D14:D16)</f>
        <v>3040620000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3040620000</v>
      </c>
      <c r="E15" s="159"/>
      <c r="F15" s="159">
        <f>SUM(D15:D15)</f>
        <v>3040620000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hidden="1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hidden="1" customHeight="1" x14ac:dyDescent="0.4">
      <c r="A20" s="53">
        <v>4305</v>
      </c>
      <c r="B20" s="53" t="s">
        <v>126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hidden="1" customHeight="1" x14ac:dyDescent="0.4">
      <c r="A21" s="53">
        <v>4360</v>
      </c>
      <c r="B21" s="72" t="s">
        <v>124</v>
      </c>
      <c r="C21" s="53"/>
      <c r="D21" s="77">
        <v>0</v>
      </c>
      <c r="E21" s="159"/>
      <c r="F21" s="159"/>
      <c r="G21" s="77"/>
    </row>
    <row r="22" spans="1:7" s="98" customFormat="1" ht="27" hidden="1" customHeight="1" x14ac:dyDescent="0.4">
      <c r="A22" s="53">
        <v>4390</v>
      </c>
      <c r="B22" s="72" t="s">
        <v>125</v>
      </c>
      <c r="C22" s="53"/>
      <c r="D22" s="77">
        <v>0</v>
      </c>
      <c r="E22" s="159"/>
      <c r="F22" s="159"/>
      <c r="G22" s="77"/>
    </row>
    <row r="23" spans="1:7" s="101" customFormat="1" ht="27" hidden="1" customHeight="1" x14ac:dyDescent="0.4">
      <c r="A23" s="53">
        <v>4395</v>
      </c>
      <c r="B23" s="53" t="s">
        <v>159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hidden="1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214</v>
      </c>
      <c r="C25" s="47"/>
      <c r="D25" s="48">
        <f>SUM(D27:D27)</f>
        <v>0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customHeight="1" x14ac:dyDescent="0.4">
      <c r="A27" s="53">
        <v>4428</v>
      </c>
      <c r="B27" s="53" t="s">
        <v>215</v>
      </c>
      <c r="C27" s="53"/>
      <c r="D27" s="77">
        <v>0</v>
      </c>
      <c r="E27" s="159"/>
      <c r="F27" s="159">
        <f>SUM(D30:D30)</f>
        <v>38361785272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38361785272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38327155811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11253900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132</v>
      </c>
      <c r="C34" s="53"/>
      <c r="D34" s="77">
        <v>23375561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216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hidden="1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hidden="1" customHeight="1" x14ac:dyDescent="0.4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hidden="1" customHeight="1" x14ac:dyDescent="0.4">
      <c r="A39" s="53" t="s">
        <v>217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hidden="1" customHeight="1" x14ac:dyDescent="0.4">
      <c r="A40" s="53"/>
      <c r="B40" s="53"/>
      <c r="C40" s="53"/>
      <c r="D40" s="77"/>
      <c r="F40" s="159"/>
      <c r="G40" s="167"/>
    </row>
    <row r="41" spans="1:7" s="166" customFormat="1" ht="27" hidden="1" customHeight="1" x14ac:dyDescent="0.4">
      <c r="A41" s="53">
        <v>4819</v>
      </c>
      <c r="B41" s="53" t="s">
        <v>155</v>
      </c>
      <c r="C41" s="53"/>
      <c r="D41" s="207">
        <v>0</v>
      </c>
      <c r="F41" s="159"/>
      <c r="G41" s="167"/>
    </row>
    <row r="42" spans="1:7" s="166" customFormat="1" ht="27" hidden="1" customHeight="1" x14ac:dyDescent="0.4">
      <c r="A42" s="53"/>
      <c r="B42" s="53"/>
      <c r="C42" s="53"/>
      <c r="D42" s="57"/>
      <c r="F42" s="159"/>
      <c r="G42" s="167"/>
    </row>
    <row r="43" spans="1:7" s="166" customFormat="1" ht="27" hidden="1" customHeight="1" x14ac:dyDescent="0.4">
      <c r="A43" s="157">
        <v>6</v>
      </c>
      <c r="B43" s="157" t="s">
        <v>218</v>
      </c>
      <c r="C43" s="157"/>
      <c r="D43" s="159">
        <f>+D45</f>
        <v>0</v>
      </c>
      <c r="F43" s="159"/>
      <c r="G43" s="167"/>
    </row>
    <row r="44" spans="1:7" s="166" customFormat="1" ht="27" hidden="1" customHeight="1" x14ac:dyDescent="0.4">
      <c r="A44" s="168"/>
      <c r="B44" s="169"/>
      <c r="C44" s="170"/>
      <c r="D44" s="171"/>
      <c r="F44" s="159"/>
      <c r="G44" s="167"/>
    </row>
    <row r="45" spans="1:7" s="109" customFormat="1" ht="27" hidden="1" customHeight="1" x14ac:dyDescent="0.4">
      <c r="A45" s="172">
        <v>63</v>
      </c>
      <c r="B45" s="172" t="s">
        <v>219</v>
      </c>
      <c r="C45" s="47"/>
      <c r="D45" s="48">
        <f>SUM(D47:D48)</f>
        <v>0</v>
      </c>
      <c r="E45" s="173"/>
      <c r="F45" s="173"/>
      <c r="G45" s="77"/>
    </row>
    <row r="46" spans="1:7" s="109" customFormat="1" ht="27" hidden="1" customHeight="1" x14ac:dyDescent="0.4">
      <c r="A46" s="172"/>
      <c r="B46" s="172"/>
      <c r="C46" s="172"/>
      <c r="D46" s="174"/>
      <c r="E46" s="173"/>
      <c r="F46" s="173"/>
      <c r="G46" s="77"/>
    </row>
    <row r="47" spans="1:7" s="109" customFormat="1" ht="27" hidden="1" customHeight="1" x14ac:dyDescent="0.4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hidden="1" customHeight="1" x14ac:dyDescent="0.4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hidden="1" customHeight="1" x14ac:dyDescent="0.4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154</v>
      </c>
      <c r="C51" s="157"/>
      <c r="D51" s="37">
        <f>+D53+D64+D73+D87+D92+D104+D110</f>
        <v>46540831778.449997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6">
        <f>SUM(D55:D62)</f>
        <v>35430823462.150002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14022856004.41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11548785.74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3870415546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618414100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8271795812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196464800.09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f>8426678363.91+12650050</f>
        <v>8439328413.9099998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hidden="1" customHeight="1" x14ac:dyDescent="0.4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hidden="1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hidden="1" customHeight="1" x14ac:dyDescent="0.4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hidden="1" customHeight="1" x14ac:dyDescent="0.4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hidden="1" customHeight="1" x14ac:dyDescent="0.4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hidden="1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hidden="1" customHeight="1" x14ac:dyDescent="0.4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hidden="1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hidden="1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6">
        <f>SUM(D75:D86)</f>
        <v>8145384300.2999992</v>
      </c>
      <c r="E73" s="159"/>
      <c r="F73" s="159"/>
      <c r="G73" s="114"/>
    </row>
    <row r="74" spans="1:7" s="101" customFormat="1" ht="27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hidden="1" customHeight="1" x14ac:dyDescent="0.4">
      <c r="A75" s="53">
        <v>5302</v>
      </c>
      <c r="B75" s="53" t="s">
        <v>220</v>
      </c>
      <c r="C75" s="53"/>
      <c r="D75" s="77">
        <v>0</v>
      </c>
      <c r="E75" s="159"/>
      <c r="F75" s="159"/>
      <c r="G75" s="114"/>
    </row>
    <row r="76" spans="1:7" s="101" customFormat="1" ht="27" hidden="1" customHeight="1" x14ac:dyDescent="0.4">
      <c r="A76" s="53">
        <v>5304</v>
      </c>
      <c r="B76" s="53" t="s">
        <v>221</v>
      </c>
      <c r="C76" s="53"/>
      <c r="D76" s="77">
        <v>0</v>
      </c>
      <c r="E76" s="159"/>
      <c r="F76" s="159"/>
      <c r="G76" s="114"/>
    </row>
    <row r="77" spans="1:7" s="101" customFormat="1" ht="25.5" hidden="1" customHeight="1" x14ac:dyDescent="0.4">
      <c r="A77" s="53">
        <v>5307</v>
      </c>
      <c r="B77" s="53" t="s">
        <v>222</v>
      </c>
      <c r="C77" s="53"/>
      <c r="D77" s="77">
        <v>0</v>
      </c>
      <c r="E77" s="159"/>
      <c r="F77" s="159">
        <v>1</v>
      </c>
      <c r="G77" s="180"/>
    </row>
    <row r="78" spans="1:7" s="101" customFormat="1" ht="25.5" hidden="1" customHeight="1" x14ac:dyDescent="0.4">
      <c r="A78" s="53">
        <v>5309</v>
      </c>
      <c r="B78" s="53" t="s">
        <v>223</v>
      </c>
      <c r="C78" s="53"/>
      <c r="D78" s="77">
        <v>0</v>
      </c>
      <c r="E78" s="159"/>
      <c r="F78" s="159"/>
      <c r="G78" s="180"/>
    </row>
    <row r="79" spans="1:7" s="101" customFormat="1" ht="27" hidden="1" customHeight="1" x14ac:dyDescent="0.4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hidden="1" customHeight="1" x14ac:dyDescent="0.4">
      <c r="A80" s="53">
        <v>5317</v>
      </c>
      <c r="B80" s="53" t="s">
        <v>106</v>
      </c>
      <c r="C80" s="53"/>
      <c r="D80" s="77">
        <v>0</v>
      </c>
      <c r="E80" s="159"/>
      <c r="F80" s="159"/>
      <c r="G80" s="161"/>
    </row>
    <row r="81" spans="1:7" s="101" customFormat="1" ht="27" hidden="1" customHeight="1" x14ac:dyDescent="0.4">
      <c r="A81" s="53"/>
      <c r="B81" s="53"/>
      <c r="C81" s="53"/>
      <c r="D81" s="77">
        <v>0</v>
      </c>
      <c r="E81" s="159"/>
      <c r="F81" s="159"/>
      <c r="G81" s="161"/>
    </row>
    <row r="82" spans="1:7" s="101" customFormat="1" ht="27" hidden="1" customHeight="1" x14ac:dyDescent="0.4">
      <c r="A82" s="53">
        <v>5346</v>
      </c>
      <c r="B82" s="53" t="s">
        <v>256</v>
      </c>
      <c r="C82" s="53"/>
      <c r="D82" s="77">
        <v>0</v>
      </c>
      <c r="E82" s="159"/>
      <c r="F82" s="159"/>
      <c r="G82" s="161"/>
    </row>
    <row r="83" spans="1:7" s="101" customFormat="1" ht="27" customHeight="1" x14ac:dyDescent="0.4">
      <c r="A83" s="53">
        <v>5347</v>
      </c>
      <c r="B83" s="53" t="s">
        <v>144</v>
      </c>
      <c r="C83" s="53"/>
      <c r="D83" s="77">
        <v>8291194.4500000002</v>
      </c>
      <c r="E83" s="159"/>
      <c r="F83" s="159"/>
      <c r="G83" s="161"/>
    </row>
    <row r="84" spans="1:7" s="98" customFormat="1" ht="27" customHeight="1" x14ac:dyDescent="0.4">
      <c r="A84" s="53">
        <v>5360</v>
      </c>
      <c r="B84" s="53" t="s">
        <v>142</v>
      </c>
      <c r="C84" s="53"/>
      <c r="D84" s="77">
        <v>3577760030.27</v>
      </c>
      <c r="E84" s="159"/>
      <c r="F84" s="159"/>
      <c r="G84" s="161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115260364.58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4444072711</v>
      </c>
      <c r="E86" s="159"/>
      <c r="F86" s="159"/>
      <c r="G86" s="77"/>
    </row>
    <row r="87" spans="1:7" s="166" customFormat="1" ht="27" hidden="1" customHeight="1" x14ac:dyDescent="0.4">
      <c r="A87" s="46">
        <v>54</v>
      </c>
      <c r="B87" s="46" t="s">
        <v>214</v>
      </c>
      <c r="C87" s="47"/>
      <c r="D87" s="48">
        <f>SUM(D89:D90)</f>
        <v>0</v>
      </c>
      <c r="F87" s="159">
        <v>1</v>
      </c>
      <c r="G87" s="167"/>
    </row>
    <row r="88" spans="1:7" s="166" customFormat="1" ht="27" hidden="1" customHeight="1" x14ac:dyDescent="0.4">
      <c r="A88" s="46"/>
      <c r="B88" s="46"/>
      <c r="C88" s="46"/>
      <c r="D88" s="49"/>
      <c r="F88" s="159"/>
      <c r="G88" s="167"/>
    </row>
    <row r="89" spans="1:7" s="166" customFormat="1" ht="27" hidden="1" customHeight="1" x14ac:dyDescent="0.4">
      <c r="A89" s="53">
        <v>5401</v>
      </c>
      <c r="B89" s="53" t="s">
        <v>224</v>
      </c>
      <c r="C89" s="53"/>
      <c r="D89" s="77">
        <v>0</v>
      </c>
      <c r="F89" s="159"/>
      <c r="G89" s="167"/>
    </row>
    <row r="90" spans="1:7" s="166" customFormat="1" ht="27" hidden="1" customHeight="1" x14ac:dyDescent="0.4">
      <c r="A90" s="53">
        <v>5423</v>
      </c>
      <c r="B90" s="53" t="s">
        <v>215</v>
      </c>
      <c r="C90" s="53"/>
      <c r="D90" s="77">
        <v>0</v>
      </c>
      <c r="F90" s="159"/>
      <c r="G90" s="167"/>
    </row>
    <row r="91" spans="1:7" s="166" customFormat="1" ht="27" hidden="1" customHeight="1" x14ac:dyDescent="0.4">
      <c r="A91" s="53"/>
      <c r="B91" s="53"/>
      <c r="C91" s="53"/>
      <c r="D91" s="57"/>
      <c r="F91" s="159"/>
      <c r="G91" s="167"/>
    </row>
    <row r="92" spans="1:7" s="166" customFormat="1" ht="27" hidden="1" customHeight="1" x14ac:dyDescent="0.4">
      <c r="A92" s="46">
        <v>55</v>
      </c>
      <c r="B92" s="46" t="s">
        <v>225</v>
      </c>
      <c r="C92" s="47"/>
      <c r="D92" s="48">
        <f>SUM(D94:D102)</f>
        <v>0</v>
      </c>
      <c r="F92" s="159"/>
      <c r="G92" s="167"/>
    </row>
    <row r="93" spans="1:7" s="166" customFormat="1" ht="27" hidden="1" customHeight="1" x14ac:dyDescent="0.4">
      <c r="A93" s="46"/>
      <c r="B93" s="46"/>
      <c r="C93" s="46"/>
      <c r="D93" s="49"/>
      <c r="F93" s="159"/>
      <c r="G93" s="167"/>
    </row>
    <row r="94" spans="1:7" s="166" customFormat="1" ht="27" hidden="1" customHeight="1" x14ac:dyDescent="0.4">
      <c r="A94" s="53">
        <v>5501</v>
      </c>
      <c r="B94" s="53" t="s">
        <v>226</v>
      </c>
      <c r="C94" s="53"/>
      <c r="D94" s="77">
        <v>0</v>
      </c>
      <c r="F94" s="159"/>
      <c r="G94" s="167"/>
    </row>
    <row r="95" spans="1:7" s="166" customFormat="1" ht="27" hidden="1" customHeight="1" x14ac:dyDescent="0.4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hidden="1" customHeight="1" x14ac:dyDescent="0.4">
      <c r="A96" s="53">
        <v>5503</v>
      </c>
      <c r="B96" s="53" t="s">
        <v>227</v>
      </c>
      <c r="C96" s="53"/>
      <c r="D96" s="77">
        <v>0</v>
      </c>
      <c r="F96" s="159"/>
      <c r="G96" s="167"/>
    </row>
    <row r="97" spans="1:7" ht="27" hidden="1" customHeight="1" x14ac:dyDescent="0.4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hidden="1" customHeight="1" x14ac:dyDescent="0.35">
      <c r="A98" s="53">
        <v>5505</v>
      </c>
      <c r="B98" s="53" t="s">
        <v>228</v>
      </c>
      <c r="C98" s="53"/>
      <c r="D98" s="77">
        <v>0</v>
      </c>
      <c r="E98" s="4"/>
      <c r="F98" s="4"/>
      <c r="G98" s="4"/>
    </row>
    <row r="99" spans="1:7" s="65" customFormat="1" ht="27" hidden="1" customHeight="1" x14ac:dyDescent="0.35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hidden="1" customHeight="1" x14ac:dyDescent="0.35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hidden="1" customHeight="1" x14ac:dyDescent="0.35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hidden="1" customHeight="1" x14ac:dyDescent="0.35">
      <c r="A102" s="53">
        <v>5550</v>
      </c>
      <c r="B102" s="53" t="s">
        <v>229</v>
      </c>
      <c r="C102" s="53"/>
      <c r="D102" s="77">
        <v>0</v>
      </c>
      <c r="G102" s="182"/>
    </row>
    <row r="103" spans="1:7" s="65" customFormat="1" ht="27" customHeight="1" x14ac:dyDescent="0.25">
      <c r="A103" s="64"/>
      <c r="D103" s="4"/>
      <c r="G103" s="182"/>
    </row>
    <row r="104" spans="1:7" s="65" customFormat="1" ht="27" customHeight="1" x14ac:dyDescent="0.4">
      <c r="A104" s="46">
        <v>57</v>
      </c>
      <c r="B104" s="46" t="s">
        <v>135</v>
      </c>
      <c r="C104" s="47"/>
      <c r="D104" s="48">
        <f>SUM(D106:D108)</f>
        <v>2964171304</v>
      </c>
      <c r="G104" s="182"/>
    </row>
    <row r="105" spans="1:7" s="65" customFormat="1" ht="27" customHeight="1" x14ac:dyDescent="0.4">
      <c r="A105" s="46"/>
      <c r="B105" s="46"/>
      <c r="C105" s="46"/>
      <c r="D105" s="49"/>
      <c r="G105" s="182"/>
    </row>
    <row r="106" spans="1:7" s="65" customFormat="1" ht="27" customHeight="1" x14ac:dyDescent="0.35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35">
      <c r="A107" s="53">
        <v>5720</v>
      </c>
      <c r="B107" s="53" t="s">
        <v>230</v>
      </c>
      <c r="C107" s="53"/>
      <c r="D107" s="77">
        <v>2964171304</v>
      </c>
      <c r="G107" s="183"/>
    </row>
    <row r="108" spans="1:7" s="65" customFormat="1" ht="27" customHeight="1" x14ac:dyDescent="0.35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4">
      <c r="A109" s="184"/>
      <c r="B109" s="185"/>
      <c r="C109" s="185"/>
      <c r="D109" s="52"/>
      <c r="G109" s="183"/>
    </row>
    <row r="110" spans="1:7" s="65" customFormat="1" ht="27" customHeight="1" x14ac:dyDescent="0.4">
      <c r="A110" s="46">
        <v>58</v>
      </c>
      <c r="B110" s="46" t="s">
        <v>131</v>
      </c>
      <c r="C110" s="47"/>
      <c r="D110" s="176">
        <f>SUM(D112:D117)</f>
        <v>452712</v>
      </c>
      <c r="G110" s="183"/>
    </row>
    <row r="111" spans="1:7" s="65" customFormat="1" ht="27" customHeight="1" x14ac:dyDescent="0.4">
      <c r="A111" s="46"/>
      <c r="B111" s="46"/>
      <c r="C111" s="46"/>
      <c r="D111" s="49"/>
      <c r="G111" s="183"/>
    </row>
    <row r="112" spans="1:7" s="65" customFormat="1" ht="27" customHeight="1" x14ac:dyDescent="0.35">
      <c r="A112" s="53"/>
      <c r="B112" s="53"/>
      <c r="C112" s="53"/>
      <c r="D112" s="77">
        <v>0</v>
      </c>
    </row>
    <row r="113" spans="1:7" s="65" customFormat="1" ht="27" customHeight="1" x14ac:dyDescent="0.35">
      <c r="A113" s="53">
        <v>5802</v>
      </c>
      <c r="B113" s="53" t="s">
        <v>130</v>
      </c>
      <c r="C113" s="53"/>
      <c r="D113" s="77">
        <v>452708</v>
      </c>
    </row>
    <row r="114" spans="1:7" s="65" customFormat="1" ht="27" hidden="1" customHeight="1" x14ac:dyDescent="0.35">
      <c r="A114" s="53">
        <v>5803</v>
      </c>
      <c r="B114" s="53" t="s">
        <v>129</v>
      </c>
      <c r="C114" s="53"/>
      <c r="D114" s="77">
        <v>0</v>
      </c>
    </row>
    <row r="115" spans="1:7" s="65" customFormat="1" ht="27" hidden="1" customHeight="1" x14ac:dyDescent="0.35">
      <c r="A115" s="53">
        <v>5804</v>
      </c>
      <c r="B115" s="53" t="s">
        <v>231</v>
      </c>
      <c r="C115" s="53"/>
      <c r="D115" s="77">
        <v>0</v>
      </c>
    </row>
    <row r="116" spans="1:7" s="65" customFormat="1" ht="27" hidden="1" customHeight="1" x14ac:dyDescent="0.35">
      <c r="A116" s="53">
        <v>5811</v>
      </c>
      <c r="B116" s="53" t="s">
        <v>249</v>
      </c>
      <c r="C116" s="53"/>
      <c r="D116" s="77">
        <v>0</v>
      </c>
    </row>
    <row r="117" spans="1:7" s="65" customFormat="1" ht="27" customHeight="1" x14ac:dyDescent="0.35">
      <c r="A117" s="53">
        <v>5890</v>
      </c>
      <c r="B117" s="53" t="s">
        <v>127</v>
      </c>
      <c r="C117" s="53"/>
      <c r="D117" s="77">
        <v>4</v>
      </c>
    </row>
    <row r="118" spans="1:7" s="65" customFormat="1" ht="27" customHeight="1" x14ac:dyDescent="0.4">
      <c r="A118" s="184"/>
      <c r="B118" s="185"/>
      <c r="C118" s="185"/>
      <c r="D118" s="52"/>
    </row>
    <row r="119" spans="1:7" s="65" customFormat="1" ht="27" customHeight="1" thickBot="1" x14ac:dyDescent="0.45">
      <c r="A119" s="32"/>
      <c r="B119" s="92" t="s">
        <v>232</v>
      </c>
      <c r="C119" s="92"/>
      <c r="D119" s="110">
        <f>+D10-D43-D51</f>
        <v>-5138426506.4499969</v>
      </c>
    </row>
    <row r="120" spans="1:7" s="65" customFormat="1" ht="27" customHeight="1" thickTop="1" x14ac:dyDescent="0.3">
      <c r="A120" s="107"/>
      <c r="B120" s="186"/>
      <c r="C120" s="186"/>
      <c r="D120" s="187"/>
    </row>
    <row r="121" spans="1:7" s="65" customFormat="1" ht="27" customHeight="1" x14ac:dyDescent="0.3">
      <c r="A121" s="107"/>
      <c r="B121" s="186"/>
      <c r="C121" s="186"/>
      <c r="D121" s="187"/>
      <c r="G121" s="183"/>
    </row>
    <row r="122" spans="1:7" s="65" customFormat="1" ht="27" customHeight="1" x14ac:dyDescent="0.4">
      <c r="A122" s="107"/>
      <c r="B122" s="46" t="s">
        <v>233</v>
      </c>
      <c r="C122" s="186"/>
      <c r="D122" s="48">
        <f>+D123</f>
        <v>503530661.5</v>
      </c>
      <c r="G122" s="183"/>
    </row>
    <row r="123" spans="1:7" s="65" customFormat="1" ht="27" customHeight="1" x14ac:dyDescent="0.4">
      <c r="A123" s="53" t="s">
        <v>234</v>
      </c>
      <c r="B123" s="53" t="s">
        <v>156</v>
      </c>
      <c r="C123" s="47"/>
      <c r="D123" s="77">
        <v>503530661.5</v>
      </c>
      <c r="G123" s="188"/>
    </row>
    <row r="124" spans="1:7" s="65" customFormat="1" ht="27" customHeight="1" x14ac:dyDescent="0.4">
      <c r="A124" s="46"/>
      <c r="B124" s="46"/>
      <c r="C124" s="46"/>
      <c r="D124" s="187"/>
      <c r="G124" s="188"/>
    </row>
    <row r="125" spans="1:7" s="65" customFormat="1" ht="27" customHeight="1" x14ac:dyDescent="0.4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5">
      <c r="A126" s="53"/>
      <c r="B126" s="53"/>
      <c r="C126" s="53"/>
      <c r="D126" s="77"/>
    </row>
    <row r="127" spans="1:7" s="65" customFormat="1" ht="27" customHeight="1" x14ac:dyDescent="0.35">
      <c r="A127" s="53"/>
      <c r="B127" s="53"/>
      <c r="C127" s="53"/>
      <c r="D127" s="77"/>
    </row>
    <row r="128" spans="1:7" s="65" customFormat="1" ht="27" customHeight="1" x14ac:dyDescent="0.35">
      <c r="A128" s="98"/>
      <c r="B128" s="98"/>
      <c r="C128" s="98"/>
      <c r="D128" s="187"/>
      <c r="G128" s="188"/>
    </row>
    <row r="129" spans="1:7" s="65" customFormat="1" ht="27" customHeight="1" thickBot="1" x14ac:dyDescent="0.45">
      <c r="A129" s="162"/>
      <c r="B129" s="92" t="s">
        <v>235</v>
      </c>
      <c r="C129" s="162"/>
      <c r="D129" s="110">
        <f>+D122-D125</f>
        <v>503530661.5</v>
      </c>
    </row>
    <row r="130" spans="1:7" s="65" customFormat="1" ht="27" customHeight="1" thickTop="1" x14ac:dyDescent="0.25">
      <c r="A130" s="162"/>
      <c r="B130" s="162"/>
      <c r="C130" s="162"/>
      <c r="D130" s="189"/>
    </row>
    <row r="131" spans="1:7" s="65" customFormat="1" ht="27" customHeight="1" x14ac:dyDescent="0.25">
      <c r="A131" s="162"/>
      <c r="B131" s="162"/>
      <c r="C131" s="162"/>
      <c r="D131" s="189"/>
      <c r="G131" s="188"/>
    </row>
    <row r="132" spans="1:7" s="68" customFormat="1" ht="27" customHeight="1" thickBot="1" x14ac:dyDescent="0.45">
      <c r="A132" s="162"/>
      <c r="B132" s="92" t="s">
        <v>236</v>
      </c>
      <c r="C132" s="162"/>
      <c r="D132" s="110">
        <f>+D119+D129</f>
        <v>-4634895844.9499969</v>
      </c>
      <c r="E132" s="65"/>
      <c r="F132" s="65"/>
      <c r="G132" s="183"/>
    </row>
    <row r="133" spans="1:7" s="68" customFormat="1" ht="27" customHeight="1" thickTop="1" x14ac:dyDescent="0.25">
      <c r="A133" s="162"/>
      <c r="B133" s="162"/>
      <c r="C133" s="162"/>
      <c r="D133" s="189"/>
    </row>
    <row r="134" spans="1:7" s="68" customFormat="1" ht="27" customHeight="1" x14ac:dyDescent="0.25">
      <c r="A134" s="162"/>
      <c r="B134" s="162"/>
      <c r="C134" s="162"/>
      <c r="D134" s="189"/>
    </row>
    <row r="135" spans="1:7" s="68" customFormat="1" ht="27" customHeight="1" x14ac:dyDescent="0.4">
      <c r="A135" s="107"/>
      <c r="B135" s="46" t="s">
        <v>237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25">
      <c r="A136" s="191"/>
      <c r="B136" s="191"/>
      <c r="C136" s="162"/>
      <c r="D136" s="189"/>
    </row>
    <row r="137" spans="1:7" s="68" customFormat="1" ht="27" customHeight="1" x14ac:dyDescent="0.35">
      <c r="A137" s="53" t="s">
        <v>238</v>
      </c>
      <c r="B137" s="53" t="s">
        <v>239</v>
      </c>
      <c r="C137" s="162"/>
      <c r="D137" s="192">
        <v>0</v>
      </c>
    </row>
    <row r="138" spans="1:7" s="68" customFormat="1" ht="27" customHeight="1" x14ac:dyDescent="0.35">
      <c r="A138" s="53"/>
      <c r="B138" s="53"/>
      <c r="C138" s="162"/>
      <c r="D138" s="77"/>
      <c r="E138" s="65"/>
      <c r="F138" s="65"/>
      <c r="G138" s="65"/>
    </row>
    <row r="139" spans="1:7" s="68" customFormat="1" ht="27" customHeight="1" x14ac:dyDescent="0.35">
      <c r="A139" s="53"/>
      <c r="B139" s="53"/>
      <c r="C139" s="162"/>
      <c r="D139" s="193">
        <v>0</v>
      </c>
    </row>
    <row r="140" spans="1:7" s="68" customFormat="1" ht="27" customHeight="1" x14ac:dyDescent="0.35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35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240</v>
      </c>
      <c r="C142" s="92"/>
      <c r="D142" s="110">
        <f>+D132+D135</f>
        <v>-4634895844.9499969</v>
      </c>
      <c r="E142" s="65"/>
      <c r="F142" s="65"/>
      <c r="G142" s="65"/>
    </row>
    <row r="143" spans="1:7" s="68" customFormat="1" ht="27" customHeight="1" thickTop="1" x14ac:dyDescent="0.3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3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3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3">
      <c r="A146" s="194"/>
      <c r="B146" s="194"/>
      <c r="C146" s="194"/>
      <c r="D146" s="195"/>
      <c r="E146" s="195"/>
      <c r="F146" s="195"/>
    </row>
    <row r="147" spans="1:7" s="68" customFormat="1" ht="27" customHeight="1" x14ac:dyDescent="0.4">
      <c r="A147" s="199"/>
      <c r="B147" s="200" t="str">
        <f>+BALANCE2!B195</f>
        <v>DIEGO ANDRES MORENO BEDOYA</v>
      </c>
      <c r="C147" s="214" t="str">
        <f>+BALANCE2!F195</f>
        <v>DIANA MIREYA PARRA CARDONA</v>
      </c>
      <c r="D147" s="215"/>
      <c r="E147" s="215"/>
      <c r="F147" s="201"/>
    </row>
    <row r="148" spans="1:7" s="68" customFormat="1" ht="27" customHeight="1" x14ac:dyDescent="0.4">
      <c r="A148" s="199"/>
      <c r="B148" s="202" t="s">
        <v>251</v>
      </c>
      <c r="C148" s="203" t="s">
        <v>241</v>
      </c>
      <c r="D148" s="204"/>
      <c r="E148" s="204"/>
      <c r="F148" s="201"/>
    </row>
    <row r="149" spans="1:7" s="68" customFormat="1" ht="27" customHeight="1" x14ac:dyDescent="0.4">
      <c r="A149" s="199"/>
      <c r="B149" s="202"/>
      <c r="C149" s="203"/>
      <c r="D149" s="204"/>
      <c r="E149" s="204"/>
      <c r="F149" s="201"/>
    </row>
    <row r="150" spans="1:7" s="68" customFormat="1" ht="27" customHeight="1" x14ac:dyDescent="0.4">
      <c r="A150" s="199"/>
      <c r="B150" s="202"/>
      <c r="C150" s="203"/>
      <c r="D150" s="204"/>
      <c r="E150" s="204"/>
      <c r="F150" s="201"/>
    </row>
    <row r="151" spans="1:7" s="68" customFormat="1" ht="27" customHeight="1" x14ac:dyDescent="0.4">
      <c r="A151" s="199"/>
      <c r="B151" s="202"/>
      <c r="C151" s="203"/>
      <c r="D151" s="204"/>
      <c r="E151" s="204"/>
      <c r="F151" s="201"/>
    </row>
    <row r="152" spans="1:7" s="68" customFormat="1" ht="27" customHeight="1" x14ac:dyDescent="0.4">
      <c r="A152" s="209" t="s">
        <v>209</v>
      </c>
      <c r="B152" s="209"/>
      <c r="C152" s="209"/>
      <c r="D152" s="209"/>
      <c r="E152" s="209"/>
      <c r="F152" s="209"/>
    </row>
    <row r="153" spans="1:7" s="68" customFormat="1" ht="27" customHeight="1" x14ac:dyDescent="0.4">
      <c r="A153" s="211" t="s">
        <v>242</v>
      </c>
      <c r="B153" s="211"/>
      <c r="C153" s="211"/>
      <c r="D153" s="211"/>
      <c r="E153" s="211"/>
      <c r="F153" s="211"/>
    </row>
  </sheetData>
  <autoFilter ref="A1:G153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2020-06-24T18:34:14Z</cp:lastPrinted>
  <dcterms:created xsi:type="dcterms:W3CDTF">2018-04-16T17:08:10Z</dcterms:created>
  <dcterms:modified xsi:type="dcterms:W3CDTF">2020-06-24T18:45:33Z</dcterms:modified>
</cp:coreProperties>
</file>