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UP\BACKUP\2022\BALANCES 2022\BALANCES 2022\BALANCE NOVIEMBRE 2022\"/>
    </mc:Choice>
  </mc:AlternateContent>
  <bookViews>
    <workbookView xWindow="0" yWindow="0" windowWidth="28800" windowHeight="12300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'!$A$1:$G$171</definedName>
    <definedName name="_xlnm.Print_Area" localSheetId="0">'SITUACION FINANCIERA'!$A$1:$I$90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17" i="2"/>
  <c r="D40" i="2" l="1"/>
  <c r="D81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63" i="1"/>
  <c r="D66" i="1"/>
  <c r="D52" i="1"/>
  <c r="D47" i="1"/>
  <c r="D20" i="1"/>
  <c r="D18" i="1"/>
  <c r="D16" i="1" s="1"/>
  <c r="D12" i="1"/>
  <c r="D28" i="1"/>
  <c r="D39" i="1"/>
  <c r="D24" i="2"/>
  <c r="D69" i="2"/>
  <c r="D11" i="2" l="1"/>
  <c r="D26" i="1"/>
  <c r="D10" i="1"/>
  <c r="I11" i="2"/>
  <c r="I44" i="2" s="1"/>
  <c r="D38" i="2"/>
  <c r="D75" i="2" l="1"/>
  <c r="D57" i="1"/>
  <c r="D69" i="1" l="1"/>
  <c r="D72" i="1" s="1"/>
  <c r="I53" i="2" s="1"/>
  <c r="I49" i="2" s="1"/>
  <c r="I55" i="2" s="1"/>
  <c r="I75" i="2" s="1"/>
</calcChain>
</file>

<file path=xl/sharedStrings.xml><?xml version="1.0" encoding="utf-8"?>
<sst xmlns="http://schemas.openxmlformats.org/spreadsheetml/2006/main" count="156" uniqueCount="134">
  <si>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</si>
  <si>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</si>
  <si>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</si>
  <si>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</si>
  <si>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</si>
  <si>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</si>
  <si>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</si>
  <si>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</si>
  <si>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</si>
  <si>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</si>
  <si>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</si>
  <si>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</si>
  <si>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</si>
  <si>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</si>
  <si>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</si>
  <si>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</si>
  <si>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</si>
  <si>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</si>
  <si>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</si>
  <si>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</si>
  <si>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</si>
  <si>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</si>
  <si>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</si>
  <si>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</si>
  <si>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</si>
  <si>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</si>
  <si>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</si>
  <si>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</si>
  <si>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</si>
  <si>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</si>
  <si>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</si>
  <si>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</si>
  <si>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</si>
  <si>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</si>
  <si>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</si>
  <si>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</si>
  <si>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</si>
  <si>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</si>
  <si>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</si>
  <si>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</si>
  <si>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</si>
  <si>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</si>
  <si>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</si>
  <si>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</si>
  <si>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</si>
  <si>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</si>
  <si>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</si>
  <si>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</si>
  <si>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</si>
  <si>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</si>
  <si>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</si>
  <si>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</si>
  <si>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</si>
  <si>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</si>
  <si>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</si>
  <si>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</si>
  <si>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</si>
  <si>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</si>
  <si>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</si>
  <si>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</si>
  <si>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</si>
  <si>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</si>
  <si>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</si>
  <si>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</si>
  <si>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</si>
  <si>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</si>
  <si>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</si>
  <si>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</si>
  <si>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</si>
  <si>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</si>
  <si>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</si>
  <si>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</si>
  <si>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</si>
  <si>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</si>
  <si>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</si>
  <si>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</si>
  <si>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</si>
  <si>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</si>
  <si>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</si>
  <si>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</si>
  <si>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</si>
  <si>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</si>
  <si>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</si>
  <si>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</si>
  <si>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</si>
  <si>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</si>
  <si>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</si>
  <si>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</si>
  <si>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</si>
  <si>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</si>
  <si>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</si>
  <si>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</si>
  <si>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</si>
  <si>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</si>
  <si>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</si>
  <si>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</si>
  <si>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</si>
  <si>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</si>
  <si>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</si>
  <si>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</si>
  <si>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</si>
  <si>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</si>
  <si>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</si>
  <si>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</si>
  <si>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</si>
  <si>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</si>
  <si>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</si>
  <si>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</si>
  <si>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</si>
  <si>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</si>
  <si>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</si>
  <si>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</si>
  <si>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</si>
  <si>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</si>
  <si>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</si>
  <si>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</si>
  <si>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</si>
  <si>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</si>
  <si>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</si>
  <si>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</si>
  <si>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DIEGO ANDRÉS MORENO BEDOYA</t>
  </si>
  <si>
    <t>Director UAE Cuerpo Oficial de Bomberos</t>
  </si>
  <si>
    <t>Profesional Esp. con funciones de Contador de la</t>
  </si>
  <si>
    <t>UAE Cuerpo Oficial de Bomberos</t>
  </si>
  <si>
    <t>A 30 DE  NOVIEMBRE DE 2022</t>
  </si>
  <si>
    <t>DEL 01 DE ENERO AL 30 DE NOVIEMBRE DE 2022</t>
  </si>
  <si>
    <t>CONTRIBUCIONES, TASAS E INGRESOS NO TRIBUTARIOS</t>
  </si>
  <si>
    <t>REVERSIÓN DE LAS PÉRDIDAS POR DETERIORO</t>
  </si>
  <si>
    <t>Original firmado *</t>
  </si>
  <si>
    <t>información, el presente documento no ha sido digitalizado con la firma autografa original.</t>
  </si>
  <si>
    <t xml:space="preserve">Nota (*): Para dar cumplimiento a las directrices incluidas en la Resolucion 1519 de 2020 del Ministerio de las Telecomunicaciones, sobre acesibilidad de la 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</si>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</sst>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C0A]d\-mmm\-yyyy;@"/>
    <numFmt numFmtId="165" formatCode="_-* #,##0.00\ [$€-1]_-;\-* #,##0.00\ [$€-1]_-;_-* &quot;-&quot;??\ [$€-1]_-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166" fontId="11" fillId="3" borderId="0" xfId="1" applyNumberFormat="1" applyFont="1" applyFill="1" applyBorder="1"/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topLeftCell="A58" zoomScale="50" zoomScaleNormal="50" workbookViewId="0">
      <selection activeCell="D50" sqref="D50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124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5242517366</v>
      </c>
      <c r="E11" s="73"/>
      <c r="F11" s="22"/>
      <c r="G11" s="22" t="s">
        <v>46</v>
      </c>
      <c r="H11" s="22"/>
      <c r="I11" s="103">
        <f>I13+I22+I27+I31</f>
        <v>23487500061.690002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740624593.00999999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740624593.00999999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0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489281406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1311</v>
      </c>
      <c r="B19" s="15" t="s">
        <v>126</v>
      </c>
      <c r="C19" s="57"/>
      <c r="D19" s="14">
        <v>246331260</v>
      </c>
      <c r="E19" s="14"/>
      <c r="F19" s="15">
        <v>2460</v>
      </c>
      <c r="G19" s="15" t="s">
        <v>54</v>
      </c>
      <c r="H19" s="57"/>
      <c r="I19" s="58">
        <v>0</v>
      </c>
    </row>
    <row r="20" spans="1:9" ht="27" customHeight="1" x14ac:dyDescent="0.35">
      <c r="A20" s="15">
        <v>1384</v>
      </c>
      <c r="B20" s="15" t="s">
        <v>55</v>
      </c>
      <c r="C20" s="57"/>
      <c r="D20" s="14">
        <v>242950146</v>
      </c>
      <c r="E20" s="74"/>
      <c r="F20" s="15">
        <v>2490</v>
      </c>
      <c r="G20" s="15" t="s">
        <v>57</v>
      </c>
      <c r="H20" s="57"/>
      <c r="I20" s="58">
        <v>0</v>
      </c>
    </row>
    <row r="21" spans="1:9" ht="27" customHeight="1" x14ac:dyDescent="0.35">
      <c r="A21" s="15">
        <v>1385</v>
      </c>
      <c r="B21" s="15" t="s">
        <v>56</v>
      </c>
      <c r="C21" s="57"/>
      <c r="D21" s="14">
        <v>0</v>
      </c>
      <c r="E21" s="74"/>
    </row>
    <row r="22" spans="1:9" ht="27" customHeight="1" x14ac:dyDescent="0.35">
      <c r="A22" s="15">
        <v>1386</v>
      </c>
      <c r="B22" s="15" t="s">
        <v>58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14213517788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4753235960</v>
      </c>
      <c r="E24" s="14"/>
      <c r="F24" s="15">
        <v>2511</v>
      </c>
      <c r="G24" s="15" t="s">
        <v>61</v>
      </c>
      <c r="H24" s="57"/>
      <c r="I24" s="58">
        <v>14213517788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33062161</v>
      </c>
      <c r="E27" s="14"/>
      <c r="F27" s="76">
        <v>27</v>
      </c>
      <c r="G27" s="76" t="s">
        <v>66</v>
      </c>
      <c r="H27" s="85"/>
      <c r="I27" s="107">
        <f>SUM(I29:I30)</f>
        <v>6273688565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2720490380</v>
      </c>
      <c r="E28" s="14"/>
      <c r="F28" s="66"/>
      <c r="G28" s="66"/>
      <c r="H28" s="67"/>
      <c r="I28" s="66"/>
    </row>
    <row r="29" spans="1:9" s="60" customFormat="1" ht="27" customHeight="1" x14ac:dyDescent="0.3">
      <c r="A29" s="15">
        <v>1915</v>
      </c>
      <c r="B29" s="15" t="s">
        <v>67</v>
      </c>
      <c r="C29" s="57"/>
      <c r="D29" s="13">
        <v>0</v>
      </c>
      <c r="E29" s="14"/>
      <c r="F29" s="15">
        <v>2701</v>
      </c>
      <c r="G29" s="15" t="s">
        <v>69</v>
      </c>
      <c r="H29" s="57"/>
      <c r="I29" s="58">
        <v>6273688565</v>
      </c>
    </row>
    <row r="30" spans="1:9" s="60" customFormat="1" ht="21" customHeight="1" x14ac:dyDescent="0.3">
      <c r="A30" s="15">
        <v>1906</v>
      </c>
      <c r="B30" s="15" t="s">
        <v>68</v>
      </c>
      <c r="C30" s="57"/>
      <c r="D30" s="13">
        <v>1999683419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1908</v>
      </c>
      <c r="B31" s="15" t="s">
        <v>70</v>
      </c>
      <c r="C31" s="62"/>
      <c r="D31" s="13">
        <v>0</v>
      </c>
      <c r="E31" s="14"/>
      <c r="F31" s="76">
        <v>29</v>
      </c>
      <c r="G31" s="76" t="s">
        <v>72</v>
      </c>
      <c r="H31" s="85"/>
      <c r="I31" s="107">
        <f>SUM(I33:I36)</f>
        <v>2259669115.6799998</v>
      </c>
    </row>
    <row r="32" spans="1:9" s="60" customFormat="1" ht="27" customHeight="1" x14ac:dyDescent="0.3">
      <c r="A32" s="15">
        <v>1925</v>
      </c>
      <c r="B32" s="15" t="s">
        <v>71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73</v>
      </c>
      <c r="C33" s="57"/>
      <c r="D33" s="13">
        <v>0</v>
      </c>
      <c r="E33" s="72"/>
      <c r="F33" s="15">
        <v>2905</v>
      </c>
      <c r="G33" s="15" t="s">
        <v>75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74</v>
      </c>
      <c r="C34" s="57"/>
      <c r="D34" s="13">
        <v>0</v>
      </c>
      <c r="F34" s="15">
        <v>2910</v>
      </c>
      <c r="G34" s="15" t="s">
        <v>77</v>
      </c>
      <c r="H34" s="57"/>
      <c r="I34" s="58">
        <v>2259669115.6799998</v>
      </c>
    </row>
    <row r="35" spans="1:9" ht="27" customHeight="1" x14ac:dyDescent="0.3">
      <c r="A35" s="15">
        <v>1935</v>
      </c>
      <c r="B35" s="15" t="s">
        <v>76</v>
      </c>
      <c r="C35" s="57"/>
      <c r="D35" s="13">
        <v>0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78</v>
      </c>
      <c r="H37" s="63"/>
      <c r="I37" s="103">
        <f>I39</f>
        <v>4469164673</v>
      </c>
    </row>
    <row r="38" spans="1:9" s="60" customFormat="1" ht="27" customHeight="1" x14ac:dyDescent="0.4">
      <c r="A38" s="15"/>
      <c r="B38" s="22" t="s">
        <v>78</v>
      </c>
      <c r="C38" s="63"/>
      <c r="D38" s="83">
        <f>D40+D46+D69</f>
        <v>58783768160.230003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4469164673</v>
      </c>
    </row>
    <row r="40" spans="1:9" ht="27" customHeight="1" x14ac:dyDescent="0.35">
      <c r="A40" s="76">
        <v>13</v>
      </c>
      <c r="B40" s="76" t="s">
        <v>79</v>
      </c>
      <c r="C40" s="77"/>
      <c r="D40" s="89">
        <f>SUM(D42:D44)</f>
        <v>194803639.66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4469164673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147311258.72999999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73590691.769999996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-26098310.84</v>
      </c>
      <c r="E44" s="14"/>
      <c r="F44" s="64"/>
      <c r="G44" s="22" t="s">
        <v>81</v>
      </c>
      <c r="H44" s="63"/>
      <c r="I44" s="111">
        <f>+I11+I37</f>
        <v>27956664734.690002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80</v>
      </c>
      <c r="C46" s="77"/>
      <c r="D46" s="89">
        <f>SUM(D48:D67)</f>
        <v>56999686334.610001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84</v>
      </c>
      <c r="H47" s="63"/>
      <c r="I47" s="65"/>
    </row>
    <row r="48" spans="1:9" ht="27" customHeight="1" x14ac:dyDescent="0.4">
      <c r="A48" s="15">
        <v>1605</v>
      </c>
      <c r="B48" s="15" t="s">
        <v>82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83</v>
      </c>
      <c r="C49" s="57"/>
      <c r="D49" s="14">
        <v>114250000</v>
      </c>
      <c r="E49" s="14"/>
      <c r="F49" s="76">
        <v>31</v>
      </c>
      <c r="G49" s="76" t="s">
        <v>87</v>
      </c>
      <c r="H49" s="85"/>
      <c r="I49" s="89">
        <f>SUM(I51:I54)</f>
        <v>36069620791.25</v>
      </c>
    </row>
    <row r="50" spans="1:9" s="60" customFormat="1" ht="27" customHeight="1" x14ac:dyDescent="0.3">
      <c r="A50" s="15">
        <v>1615</v>
      </c>
      <c r="B50" s="15" t="s">
        <v>85</v>
      </c>
      <c r="C50" s="57"/>
      <c r="D50" s="14">
        <v>9913734789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86</v>
      </c>
      <c r="C51" s="57"/>
      <c r="D51" s="14">
        <v>0</v>
      </c>
      <c r="E51" s="14"/>
      <c r="F51" s="15">
        <v>3105</v>
      </c>
      <c r="G51" s="15" t="s">
        <v>90</v>
      </c>
      <c r="H51" s="57"/>
      <c r="I51" s="58">
        <v>73254783916</v>
      </c>
    </row>
    <row r="52" spans="1:9" ht="27" customHeight="1" x14ac:dyDescent="0.3">
      <c r="A52" s="15">
        <v>1625</v>
      </c>
      <c r="B52" s="15" t="s">
        <v>88</v>
      </c>
      <c r="C52" s="57"/>
      <c r="D52" s="14">
        <v>0</v>
      </c>
      <c r="E52" s="14"/>
      <c r="F52" s="15">
        <v>3109</v>
      </c>
      <c r="G52" s="15" t="s">
        <v>92</v>
      </c>
      <c r="H52" s="57"/>
      <c r="I52" s="58">
        <v>-31818966566.470001</v>
      </c>
    </row>
    <row r="53" spans="1:9" ht="27" customHeight="1" x14ac:dyDescent="0.3">
      <c r="A53" s="15">
        <v>1635</v>
      </c>
      <c r="B53" s="15" t="s">
        <v>89</v>
      </c>
      <c r="C53" s="57"/>
      <c r="D53" s="14">
        <v>418257502</v>
      </c>
      <c r="E53" s="14"/>
      <c r="F53" s="15">
        <v>3110</v>
      </c>
      <c r="G53" s="15" t="s">
        <v>94</v>
      </c>
      <c r="H53" s="57"/>
      <c r="I53" s="58">
        <f>'RESULTADOS '!D72</f>
        <v>-5366196558.2799988</v>
      </c>
    </row>
    <row r="54" spans="1:9" ht="27" customHeight="1" x14ac:dyDescent="0.3">
      <c r="A54" s="15">
        <v>1636</v>
      </c>
      <c r="B54" s="15" t="s">
        <v>91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93</v>
      </c>
      <c r="C55" s="57"/>
      <c r="D55" s="14">
        <v>196511283.96000001</v>
      </c>
      <c r="E55" s="14"/>
      <c r="F55" s="8"/>
      <c r="G55" s="22" t="s">
        <v>97</v>
      </c>
      <c r="H55" s="63"/>
      <c r="I55" s="111">
        <f>+I49</f>
        <v>36069620791.25</v>
      </c>
    </row>
    <row r="56" spans="1:9" ht="27" customHeight="1" thickTop="1" x14ac:dyDescent="0.3">
      <c r="A56" s="15">
        <v>1640</v>
      </c>
      <c r="B56" s="15" t="s">
        <v>95</v>
      </c>
      <c r="C56" s="57"/>
      <c r="D56" s="14">
        <v>0</v>
      </c>
      <c r="E56" s="14"/>
    </row>
    <row r="57" spans="1:9" ht="27" customHeight="1" x14ac:dyDescent="0.3">
      <c r="A57" s="15">
        <v>1645</v>
      </c>
      <c r="B57" s="15" t="s">
        <v>96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98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99</v>
      </c>
      <c r="C59" s="57"/>
      <c r="D59" s="14">
        <v>19839254548.619999</v>
      </c>
      <c r="E59" s="14"/>
    </row>
    <row r="60" spans="1:9" ht="27" customHeight="1" x14ac:dyDescent="0.3">
      <c r="A60" s="15">
        <v>1660</v>
      </c>
      <c r="B60" s="15" t="s">
        <v>100</v>
      </c>
      <c r="C60" s="57"/>
      <c r="D60" s="14">
        <v>145499674</v>
      </c>
      <c r="E60" s="14"/>
    </row>
    <row r="61" spans="1:9" s="60" customFormat="1" ht="27" customHeight="1" x14ac:dyDescent="0.3">
      <c r="A61" s="15">
        <v>1665</v>
      </c>
      <c r="B61" s="15" t="s">
        <v>101</v>
      </c>
      <c r="C61" s="57"/>
      <c r="D61" s="14">
        <v>2929160364.5</v>
      </c>
      <c r="E61" s="14"/>
    </row>
    <row r="62" spans="1:9" s="60" customFormat="1" ht="27" customHeight="1" x14ac:dyDescent="0.3">
      <c r="A62" s="15">
        <v>1670</v>
      </c>
      <c r="B62" s="15" t="s">
        <v>102</v>
      </c>
      <c r="C62" s="57"/>
      <c r="D62" s="14">
        <v>14241762905.860001</v>
      </c>
      <c r="E62" s="14"/>
    </row>
    <row r="63" spans="1:9" ht="27" customHeight="1" x14ac:dyDescent="0.3">
      <c r="A63" s="15">
        <v>1675</v>
      </c>
      <c r="B63" s="15" t="s">
        <v>103</v>
      </c>
      <c r="C63" s="57"/>
      <c r="D63" s="14">
        <v>55330574969</v>
      </c>
      <c r="E63" s="14"/>
    </row>
    <row r="64" spans="1:9" ht="27" customHeight="1" x14ac:dyDescent="0.3">
      <c r="A64" s="15">
        <v>1680</v>
      </c>
      <c r="B64" s="15" t="s">
        <v>104</v>
      </c>
      <c r="C64" s="57"/>
      <c r="D64" s="14">
        <v>1343368414</v>
      </c>
      <c r="E64" s="14"/>
    </row>
    <row r="65" spans="1:9" s="59" customFormat="1" ht="27" customHeight="1" x14ac:dyDescent="0.3">
      <c r="A65" s="15">
        <v>1681</v>
      </c>
      <c r="B65" s="15" t="s">
        <v>105</v>
      </c>
      <c r="C65" s="57"/>
      <c r="D65" s="14"/>
      <c r="E65" s="14"/>
      <c r="F65" s="60"/>
      <c r="G65" s="60"/>
      <c r="H65" s="69"/>
      <c r="I65" s="60"/>
    </row>
    <row r="66" spans="1:9" s="59" customFormat="1" ht="27" customHeight="1" x14ac:dyDescent="0.3">
      <c r="A66" s="15">
        <v>1685</v>
      </c>
      <c r="B66" s="15" t="s">
        <v>106</v>
      </c>
      <c r="C66" s="57"/>
      <c r="D66" s="14">
        <v>-46940384982.330002</v>
      </c>
      <c r="E66" s="72"/>
    </row>
    <row r="67" spans="1:9" ht="27" customHeight="1" x14ac:dyDescent="0.35">
      <c r="A67" s="15">
        <v>1695</v>
      </c>
      <c r="B67" s="15" t="s">
        <v>107</v>
      </c>
      <c r="C67" s="57"/>
      <c r="D67" s="14">
        <v>-532303134</v>
      </c>
      <c r="E67" s="74"/>
      <c r="F67" s="60"/>
      <c r="G67" s="60"/>
      <c r="H67" s="69"/>
      <c r="I67" s="60"/>
    </row>
    <row r="68" spans="1:9" ht="27" customHeight="1" x14ac:dyDescent="0.35">
      <c r="A68" s="59"/>
      <c r="B68" s="59"/>
      <c r="C68" s="59"/>
      <c r="D68" s="59"/>
      <c r="E68" s="74"/>
    </row>
    <row r="69" spans="1:9" ht="27" customHeight="1" x14ac:dyDescent="0.35">
      <c r="A69" s="76">
        <v>19</v>
      </c>
      <c r="B69" s="76" t="s">
        <v>60</v>
      </c>
      <c r="C69" s="77"/>
      <c r="D69" s="89">
        <f>SUM(D71:D72)</f>
        <v>1589278185.9599998</v>
      </c>
      <c r="E69" s="14"/>
    </row>
    <row r="70" spans="1:9" ht="27" customHeight="1" x14ac:dyDescent="0.35">
      <c r="A70" s="76"/>
      <c r="B70" s="76"/>
      <c r="C70" s="77"/>
      <c r="D70" s="74"/>
      <c r="E70" s="60"/>
    </row>
    <row r="71" spans="1:9" ht="27" customHeight="1" x14ac:dyDescent="0.3">
      <c r="A71" s="15">
        <v>1970</v>
      </c>
      <c r="B71" s="17" t="s">
        <v>108</v>
      </c>
      <c r="C71" s="57"/>
      <c r="D71" s="13">
        <v>3058904596.1999998</v>
      </c>
      <c r="E71" s="19"/>
    </row>
    <row r="72" spans="1:9" ht="27" customHeight="1" x14ac:dyDescent="0.35">
      <c r="A72" s="15">
        <v>1975</v>
      </c>
      <c r="B72" s="17" t="s">
        <v>109</v>
      </c>
      <c r="C72" s="57"/>
      <c r="D72" s="13">
        <v>-1469626410.24</v>
      </c>
      <c r="E72" s="74"/>
    </row>
    <row r="73" spans="1:9" ht="27" customHeight="1" x14ac:dyDescent="0.4">
      <c r="A73" s="67"/>
      <c r="B73" s="67"/>
      <c r="C73" s="67"/>
      <c r="D73" s="67"/>
      <c r="E73" s="74"/>
      <c r="F73" s="64"/>
    </row>
    <row r="74" spans="1:9" ht="27" customHeight="1" x14ac:dyDescent="0.3">
      <c r="E74" s="14"/>
    </row>
    <row r="75" spans="1:9" ht="27" customHeight="1" thickBot="1" x14ac:dyDescent="0.45">
      <c r="B75" s="22" t="s">
        <v>110</v>
      </c>
      <c r="C75" s="63"/>
      <c r="D75" s="93">
        <f>D38+D11</f>
        <v>64026285526.230003</v>
      </c>
      <c r="E75" s="14"/>
      <c r="G75" s="22" t="s">
        <v>111</v>
      </c>
      <c r="H75" s="63"/>
      <c r="I75" s="111">
        <f>+I44+I55</f>
        <v>64026285525.940002</v>
      </c>
    </row>
    <row r="76" spans="1:9" ht="27" customHeight="1" thickTop="1" x14ac:dyDescent="0.4">
      <c r="B76" s="22"/>
      <c r="C76" s="63"/>
      <c r="D76" s="73"/>
      <c r="E76" s="14"/>
    </row>
    <row r="77" spans="1:9" ht="27" customHeight="1" x14ac:dyDescent="0.4">
      <c r="B77" s="22"/>
      <c r="C77" s="63"/>
      <c r="D77" s="73"/>
      <c r="E77" s="14"/>
    </row>
    <row r="78" spans="1:9" ht="27" customHeight="1" x14ac:dyDescent="0.4">
      <c r="A78" s="22">
        <v>8</v>
      </c>
      <c r="B78" s="22" t="s">
        <v>112</v>
      </c>
      <c r="C78" s="63"/>
      <c r="D78" s="103">
        <f>+D79+D80+D81</f>
        <v>0</v>
      </c>
      <c r="E78" s="14"/>
      <c r="F78" s="22">
        <v>9</v>
      </c>
      <c r="G78" s="22" t="s">
        <v>113</v>
      </c>
      <c r="H78" s="63"/>
      <c r="I78" s="103">
        <f>+I79+I80+I81</f>
        <v>0</v>
      </c>
    </row>
    <row r="79" spans="1:9" ht="27" customHeight="1" x14ac:dyDescent="0.35">
      <c r="A79" s="27">
        <v>81</v>
      </c>
      <c r="B79" s="27" t="s">
        <v>114</v>
      </c>
      <c r="C79" s="115"/>
      <c r="D79" s="116">
        <v>0</v>
      </c>
      <c r="E79" s="14"/>
      <c r="F79" s="27">
        <v>91</v>
      </c>
      <c r="G79" s="27" t="s">
        <v>115</v>
      </c>
      <c r="H79" s="115"/>
      <c r="I79" s="117">
        <v>11312213258</v>
      </c>
    </row>
    <row r="80" spans="1:9" ht="27" customHeight="1" x14ac:dyDescent="0.35">
      <c r="A80" s="27">
        <v>83</v>
      </c>
      <c r="B80" s="27" t="s">
        <v>116</v>
      </c>
      <c r="C80" s="115"/>
      <c r="D80" s="116">
        <v>852268755.58000004</v>
      </c>
      <c r="E80" s="14"/>
      <c r="F80" s="27">
        <v>93</v>
      </c>
      <c r="G80" s="27" t="s">
        <v>117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118</v>
      </c>
      <c r="C81" s="115"/>
      <c r="D81" s="116">
        <f>-D80</f>
        <v>-852268755.58000004</v>
      </c>
      <c r="E81" s="14"/>
      <c r="F81" s="27">
        <v>99</v>
      </c>
      <c r="G81" s="27" t="s">
        <v>119</v>
      </c>
      <c r="H81" s="115"/>
      <c r="I81" s="117">
        <f>-I79</f>
        <v>-11312213258</v>
      </c>
    </row>
    <row r="82" spans="1:9" ht="27" customHeight="1" x14ac:dyDescent="0.3">
      <c r="E82" s="14"/>
    </row>
    <row r="83" spans="1:9" ht="27" customHeight="1" x14ac:dyDescent="0.3">
      <c r="B83" s="138" t="s">
        <v>128</v>
      </c>
      <c r="E83" s="14"/>
      <c r="G83" s="139" t="s">
        <v>128</v>
      </c>
    </row>
    <row r="84" spans="1:9" s="60" customFormat="1" ht="27" customHeight="1" x14ac:dyDescent="0.4">
      <c r="B84" s="119" t="s">
        <v>120</v>
      </c>
      <c r="C84" s="119"/>
      <c r="D84" s="73"/>
      <c r="E84" s="72"/>
      <c r="F84" s="120"/>
      <c r="G84" s="120" t="s">
        <v>40</v>
      </c>
    </row>
    <row r="85" spans="1:9" s="19" customFormat="1" ht="27" customHeight="1" x14ac:dyDescent="0.35">
      <c r="A85" s="15"/>
      <c r="B85" s="121" t="s">
        <v>121</v>
      </c>
      <c r="C85" s="121"/>
      <c r="D85" s="116"/>
      <c r="E85" s="72"/>
      <c r="F85" s="118"/>
      <c r="G85" s="118" t="s">
        <v>122</v>
      </c>
    </row>
    <row r="86" spans="1:9" ht="27" customHeight="1" x14ac:dyDescent="0.4">
      <c r="A86" s="66"/>
      <c r="B86" s="121"/>
      <c r="C86" s="121"/>
      <c r="D86" s="116"/>
      <c r="F86" s="118"/>
      <c r="G86" s="118" t="s">
        <v>123</v>
      </c>
      <c r="H86" s="120"/>
      <c r="I86" s="120"/>
    </row>
    <row r="87" spans="1:9" ht="27" customHeight="1" x14ac:dyDescent="0.35">
      <c r="A87" s="66"/>
      <c r="C87" s="121"/>
      <c r="D87" s="116"/>
      <c r="F87" s="118"/>
      <c r="G87" s="118" t="s">
        <v>41</v>
      </c>
      <c r="H87" s="118"/>
      <c r="I87" s="118"/>
    </row>
    <row r="88" spans="1:9" ht="27" customHeight="1" x14ac:dyDescent="0.35">
      <c r="A88" s="66"/>
      <c r="H88" s="118"/>
      <c r="I88" s="118"/>
    </row>
    <row r="89" spans="1:9" ht="25.5" x14ac:dyDescent="0.35">
      <c r="A89" s="66"/>
      <c r="B89" s="29" t="s">
        <v>130</v>
      </c>
      <c r="H89" s="118"/>
      <c r="I89" s="118"/>
    </row>
    <row r="90" spans="1:9" ht="27" customHeight="1" x14ac:dyDescent="0.35">
      <c r="A90" s="66"/>
      <c r="B90" s="29" t="s">
        <v>129</v>
      </c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/>
      <c r="C91" s="68"/>
      <c r="D91" s="36"/>
      <c r="F91" s="118"/>
      <c r="G91" s="118"/>
      <c r="H91" s="118"/>
      <c r="I91" s="118"/>
    </row>
  </sheetData>
  <pageMargins left="0.70866141732283472" right="0.51181102362204722" top="0.94488188976377963" bottom="0.94488188976377963" header="0.31496062992125984" footer="0.31496062992125984"/>
  <pageSetup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zoomScale="50" zoomScaleNormal="50" zoomScaleSheetLayoutView="46" workbookViewId="0">
      <pane ySplit="8" topLeftCell="A54" activePane="bottomLeft" state="frozen"/>
      <selection activeCell="A153" sqref="A153"/>
      <selection pane="bottomLeft" activeCell="D36" sqref="D36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5"/>
      <c r="B1" s="126"/>
      <c r="C1" s="126"/>
      <c r="D1" s="127"/>
    </row>
    <row r="2" spans="1:4" s="4" customFormat="1" ht="27" customHeight="1" x14ac:dyDescent="0.4">
      <c r="A2" s="131" t="s">
        <v>0</v>
      </c>
      <c r="B2" s="132"/>
      <c r="C2" s="132"/>
      <c r="D2" s="133"/>
    </row>
    <row r="3" spans="1:4" s="4" customFormat="1" ht="27" customHeight="1" x14ac:dyDescent="0.4">
      <c r="A3" s="131" t="s">
        <v>1</v>
      </c>
      <c r="B3" s="132"/>
      <c r="C3" s="132"/>
      <c r="D3" s="133"/>
    </row>
    <row r="4" spans="1:4" s="4" customFormat="1" ht="27" customHeight="1" x14ac:dyDescent="0.4">
      <c r="A4" s="134" t="s">
        <v>125</v>
      </c>
      <c r="B4" s="132"/>
      <c r="C4" s="132"/>
      <c r="D4" s="133"/>
    </row>
    <row r="5" spans="1:4" s="8" customFormat="1" ht="27" customHeight="1" x14ac:dyDescent="0.35">
      <c r="A5" s="135" t="s">
        <v>2</v>
      </c>
      <c r="B5" s="136"/>
      <c r="C5" s="136"/>
      <c r="D5" s="137"/>
    </row>
    <row r="6" spans="1:4" s="1" customFormat="1" ht="27" customHeight="1" thickBot="1" x14ac:dyDescent="0.4">
      <c r="A6" s="128"/>
      <c r="B6" s="129"/>
      <c r="C6" s="129"/>
      <c r="D6" s="130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</f>
        <v>121553850816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9043327964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9043327964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112510522852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112457173767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53349085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127409357960.28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104520915282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32059925426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11939148329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1819702000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16215185914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2271597406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40215356207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12818711382.75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40">
        <v>8448360085.3699999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328676566.38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4041674731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9914706258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9914706258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155025037.53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1015065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154009972.53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-5855507144.2799988</v>
      </c>
    </row>
    <row r="58" spans="1:4" s="71" customFormat="1" ht="27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66"/>
      <c r="B59" s="76" t="s">
        <v>34</v>
      </c>
      <c r="C59" s="23"/>
      <c r="D59" s="89">
        <f>+D60+D61</f>
        <v>489310586</v>
      </c>
    </row>
    <row r="60" spans="1:4" s="71" customFormat="1" ht="27" customHeight="1" x14ac:dyDescent="0.35">
      <c r="A60" s="15" t="s">
        <v>35</v>
      </c>
      <c r="B60" s="15" t="s">
        <v>36</v>
      </c>
      <c r="C60" s="85"/>
      <c r="D60" s="13">
        <v>477413892</v>
      </c>
    </row>
    <row r="61" spans="1:4" s="71" customFormat="1" ht="27" customHeight="1" x14ac:dyDescent="0.35">
      <c r="A61" s="15">
        <v>4830</v>
      </c>
      <c r="B61" s="15" t="s">
        <v>127</v>
      </c>
      <c r="C61" s="85"/>
      <c r="D61" s="13">
        <v>11896694</v>
      </c>
    </row>
    <row r="62" spans="1:4" s="71" customFormat="1" ht="27" customHeight="1" x14ac:dyDescent="0.35">
      <c r="A62" s="76"/>
      <c r="B62" s="76"/>
      <c r="C62" s="76"/>
      <c r="D62" s="94"/>
    </row>
    <row r="63" spans="1:4" s="71" customFormat="1" ht="27" customHeight="1" x14ac:dyDescent="0.35">
      <c r="A63" s="76">
        <v>58</v>
      </c>
      <c r="B63" s="76" t="s">
        <v>30</v>
      </c>
      <c r="C63" s="85"/>
      <c r="D63" s="89">
        <f>+D64</f>
        <v>0</v>
      </c>
    </row>
    <row r="64" spans="1:4" s="71" customFormat="1" ht="27" customHeight="1" x14ac:dyDescent="0.3">
      <c r="A64" s="15"/>
      <c r="B64" s="15"/>
      <c r="C64" s="15"/>
      <c r="D64" s="13">
        <v>0</v>
      </c>
    </row>
    <row r="65" spans="1:6" s="71" customFormat="1" ht="27" customHeight="1" x14ac:dyDescent="0.3">
      <c r="A65" s="19"/>
      <c r="B65" s="19"/>
      <c r="C65" s="19"/>
      <c r="D65" s="94"/>
    </row>
    <row r="66" spans="1:6" s="71" customFormat="1" ht="27" customHeight="1" thickBot="1" x14ac:dyDescent="0.45">
      <c r="A66" s="16"/>
      <c r="B66" s="22" t="s">
        <v>37</v>
      </c>
      <c r="C66" s="16"/>
      <c r="D66" s="93">
        <f>+D59-D63</f>
        <v>489310586</v>
      </c>
    </row>
    <row r="67" spans="1:6" s="71" customFormat="1" ht="27" customHeight="1" thickTop="1" x14ac:dyDescent="0.25">
      <c r="A67" s="16"/>
      <c r="B67" s="16"/>
      <c r="C67" s="16"/>
      <c r="D67" s="88"/>
    </row>
    <row r="68" spans="1:6" s="71" customFormat="1" ht="27" customHeight="1" x14ac:dyDescent="0.25">
      <c r="A68" s="16"/>
      <c r="B68" s="16"/>
      <c r="C68" s="16"/>
      <c r="D68" s="88"/>
    </row>
    <row r="69" spans="1:6" s="75" customFormat="1" ht="27" customHeight="1" thickBot="1" x14ac:dyDescent="0.45">
      <c r="A69" s="16"/>
      <c r="B69" s="22" t="s">
        <v>38</v>
      </c>
      <c r="C69" s="16"/>
      <c r="D69" s="93">
        <f>+D57+D66</f>
        <v>-5366196558.2799988</v>
      </c>
    </row>
    <row r="70" spans="1:6" s="75" customFormat="1" ht="27" customHeight="1" thickTop="1" x14ac:dyDescent="0.25">
      <c r="A70" s="16"/>
      <c r="B70" s="16"/>
      <c r="C70" s="16"/>
      <c r="D70" s="88"/>
    </row>
    <row r="71" spans="1:6" s="75" customFormat="1" ht="27" customHeight="1" x14ac:dyDescent="0.25">
      <c r="A71" s="16"/>
      <c r="B71" s="16"/>
      <c r="C71" s="16"/>
      <c r="D71" s="88"/>
    </row>
    <row r="72" spans="1:6" s="75" customFormat="1" ht="27" customHeight="1" thickBot="1" x14ac:dyDescent="0.45">
      <c r="A72" s="22"/>
      <c r="B72" s="22" t="s">
        <v>39</v>
      </c>
      <c r="C72" s="22"/>
      <c r="D72" s="93">
        <f>+D69</f>
        <v>-5366196558.2799988</v>
      </c>
    </row>
    <row r="73" spans="1:6" s="75" customFormat="1" ht="27" customHeight="1" thickTop="1" x14ac:dyDescent="0.25">
      <c r="A73" s="26"/>
      <c r="B73" s="26"/>
      <c r="C73" s="26"/>
      <c r="D73" s="24"/>
    </row>
    <row r="74" spans="1:6" s="75" customFormat="1" ht="27" customHeight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5"/>
    </row>
    <row r="77" spans="1:6" s="75" customFormat="1" ht="27" customHeight="1" x14ac:dyDescent="0.25">
      <c r="A77" s="26"/>
      <c r="B77" s="26"/>
      <c r="C77" s="26"/>
      <c r="D77" s="26"/>
    </row>
    <row r="78" spans="1:6" s="75" customFormat="1" ht="27" customHeight="1" x14ac:dyDescent="0.3">
      <c r="A78" s="26"/>
      <c r="B78" s="17" t="s">
        <v>128</v>
      </c>
      <c r="C78" s="91" t="s">
        <v>128</v>
      </c>
      <c r="D78" s="91"/>
      <c r="E78" s="14"/>
      <c r="F78" s="19"/>
    </row>
    <row r="79" spans="1:6" s="75" customFormat="1" ht="27" customHeight="1" x14ac:dyDescent="0.4">
      <c r="A79" s="122"/>
      <c r="B79" s="22" t="s">
        <v>120</v>
      </c>
      <c r="C79" s="123" t="s">
        <v>40</v>
      </c>
      <c r="D79" s="124"/>
    </row>
    <row r="80" spans="1:6" s="75" customFormat="1" ht="27" customHeight="1" x14ac:dyDescent="0.4">
      <c r="A80" s="122"/>
      <c r="B80" s="27" t="s">
        <v>121</v>
      </c>
      <c r="C80" s="27" t="s">
        <v>122</v>
      </c>
      <c r="D80" s="28"/>
    </row>
    <row r="81" spans="1:4" s="75" customFormat="1" ht="27" customHeight="1" x14ac:dyDescent="0.4">
      <c r="A81" s="122"/>
      <c r="B81" s="29"/>
      <c r="C81" s="27" t="s">
        <v>123</v>
      </c>
      <c r="D81" s="31"/>
    </row>
    <row r="82" spans="1:4" s="75" customFormat="1" ht="27" customHeight="1" x14ac:dyDescent="0.4">
      <c r="A82" s="122"/>
      <c r="B82" s="29"/>
      <c r="C82" s="30" t="s">
        <v>41</v>
      </c>
      <c r="D82" s="31"/>
    </row>
    <row r="83" spans="1:4" s="75" customFormat="1" ht="27" customHeight="1" x14ac:dyDescent="0.4">
      <c r="A83" s="122"/>
      <c r="B83" s="29"/>
      <c r="C83" s="30"/>
      <c r="D83" s="31"/>
    </row>
    <row r="84" spans="1:4" s="75" customFormat="1" ht="27" customHeight="1" x14ac:dyDescent="0.4">
      <c r="A84" s="122"/>
      <c r="B84" s="29" t="s">
        <v>131</v>
      </c>
      <c r="C84" s="30"/>
      <c r="D84" s="31"/>
    </row>
    <row r="85" spans="1:4" s="75" customFormat="1" ht="27" customHeight="1" x14ac:dyDescent="0.4">
      <c r="A85" s="122"/>
      <c r="B85" s="29" t="s">
        <v>132</v>
      </c>
      <c r="C85" s="30"/>
      <c r="D85" s="31"/>
    </row>
    <row r="86" spans="1:4" s="75" customFormat="1" ht="27" customHeight="1" x14ac:dyDescent="0.4">
      <c r="B86" s="29" t="s">
        <v>133</v>
      </c>
      <c r="C86" s="32"/>
      <c r="D86" s="33"/>
    </row>
    <row r="87" spans="1:4" s="75" customFormat="1" ht="27" customHeight="1" x14ac:dyDescent="0.35">
      <c r="B87" s="29"/>
      <c r="C87" s="34"/>
      <c r="D87" s="35"/>
    </row>
    <row r="88" spans="1:4" s="75" customFormat="1" ht="27" customHeight="1" x14ac:dyDescent="0.35">
      <c r="A88" s="36"/>
      <c r="B88" s="36"/>
      <c r="C88" s="37"/>
      <c r="D88" s="37"/>
    </row>
  </sheetData>
  <pageMargins left="0.70866141732283472" right="0.70866141732283472" top="0.74803149606299213" bottom="0.74803149606299213" header="0.31496062992125984" footer="0.31496062992125984"/>
  <pageSetup scale="41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2023-01-23T21:58:51Z</cp:lastPrinted>
  <dcterms:created xsi:type="dcterms:W3CDTF">2021-08-26T15:57:19Z</dcterms:created>
  <dcterms:modified xsi:type="dcterms:W3CDTF">2023-01-23T23:41:21Z</dcterms:modified>
</cp:coreProperties>
</file>