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backup\BACKUP\2025\BALANCES 2025\BALANCE OCT 2025\"/>
    </mc:Choice>
  </mc:AlternateContent>
  <xr:revisionPtr revIDLastSave="0" documentId="13_ncr:1_{40C7EDCD-E978-4018-8796-071CE2C02E0D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SITUACION FINANCIERA" sheetId="2" r:id="rId1"/>
    <sheet name="RESULTADOS " sheetId="1" r:id="rId2"/>
  </sheets>
  <definedNames>
    <definedName name="_xlnm.Print_Area" localSheetId="1">'RESULTADOS '!$A$1:$F$149</definedName>
    <definedName name="_xlnm.Print_Area" localSheetId="0">'SITUACION FINANCIERA'!$A$1:$I$91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1" l="1"/>
  <c r="D47" i="1"/>
  <c r="D39" i="1"/>
  <c r="D28" i="1"/>
  <c r="D26" i="1" l="1"/>
  <c r="D60" i="1"/>
  <c r="D67" i="1" s="1"/>
  <c r="D17" i="2" l="1"/>
  <c r="D40" i="2" l="1"/>
  <c r="D46" i="2" l="1"/>
  <c r="I81" i="2" l="1"/>
  <c r="I78" i="2" s="1"/>
  <c r="D78" i="2"/>
  <c r="I39" i="2"/>
  <c r="I37" i="2" s="1"/>
  <c r="I31" i="2"/>
  <c r="I27" i="2"/>
  <c r="I22" i="2"/>
  <c r="I13" i="2"/>
  <c r="D13" i="2"/>
  <c r="D20" i="1"/>
  <c r="D16" i="1"/>
  <c r="D12" i="1"/>
  <c r="D24" i="2"/>
  <c r="D69" i="2"/>
  <c r="D10" i="1" l="1"/>
  <c r="D58" i="1" s="1"/>
  <c r="D70" i="1" s="1"/>
  <c r="D73" i="1" s="1"/>
  <c r="I53" i="2" s="1"/>
  <c r="D11" i="2"/>
  <c r="I11" i="2"/>
  <c r="I44" i="2" s="1"/>
  <c r="D38" i="2"/>
  <c r="D75" i="2" l="1"/>
  <c r="I49" i="2" l="1"/>
  <c r="I55" i="2" s="1"/>
  <c r="I75" i="2" s="1"/>
</calcChain>
</file>

<file path=xl/sharedStrings.xml><?xml version="1.0" encoding="utf-8"?>
<sst xmlns="http://schemas.openxmlformats.org/spreadsheetml/2006/main" count="157" uniqueCount="137">
  <si>
    <t>UNIDAD ADMINISTRATIVA ESPECIAL CUERPO OFICIAL DE BOMBEROS</t>
  </si>
  <si>
    <t>ESTADO DE RESULTADOS</t>
  </si>
  <si>
    <t>(Cifras Pesos)</t>
  </si>
  <si>
    <t>INGRESOS OPERACIONALES</t>
  </si>
  <si>
    <t>INGRESOS FISCALES</t>
  </si>
  <si>
    <t>NO TRIBUTARIOS</t>
  </si>
  <si>
    <t>TRANSFERENCIAS</t>
  </si>
  <si>
    <t xml:space="preserve">OTRAS TRANSFERENCIAS </t>
  </si>
  <si>
    <t>OPERACIONES INTERINSTITUCIONALES</t>
  </si>
  <si>
    <t>FONDOS RECIBIDOS</t>
  </si>
  <si>
    <t>OPERACIONES DE ENLACE</t>
  </si>
  <si>
    <t>OPERACIONES SIN FLUJO DE EFECTIVO</t>
  </si>
  <si>
    <t>GASTOS OPERACIONALES</t>
  </si>
  <si>
    <t>DE ADMINISTRACIÓN Y OPERACIÓN</t>
  </si>
  <si>
    <t>SUELDOS Y SALARIOS</t>
  </si>
  <si>
    <t>CONTRIBUCIONES IMPUTADAS</t>
  </si>
  <si>
    <t>CONTRIBUCIONES EFECTIVAS</t>
  </si>
  <si>
    <t>APORTES SOBRE LA NÓMINA</t>
  </si>
  <si>
    <t>PRESTACIONES SOCIALES</t>
  </si>
  <si>
    <t>GASTOS DE PERSONAL DIVERSOS</t>
  </si>
  <si>
    <t>GENERALES</t>
  </si>
  <si>
    <t>IMPUESTOS, CONTRIBUCIONES Y TASAS</t>
  </si>
  <si>
    <t>DETERIORO, DEPRECIACIONES, AMORTIZACIONES Y PROVISIONES</t>
  </si>
  <si>
    <t>PROVISIÓN PARA PROTECCIÓN DE PROPIEDADES, PLANTA Y EQUIPO</t>
  </si>
  <si>
    <t>DETERIORO DE CUENTAS POR COBRAR</t>
  </si>
  <si>
    <t>DEPRECIACIÓN DE PROPIEDADES, PLANTA Y EQUIPO</t>
  </si>
  <si>
    <t>AMORTIZACIÓN DE ACTIVOS INTANGIBLES</t>
  </si>
  <si>
    <t>PROVISIÓN LITIGIOS Y DEMANDAS</t>
  </si>
  <si>
    <t>FONDOS ENTREGADOS</t>
  </si>
  <si>
    <t xml:space="preserve">OPERACIONES DE ENLACE </t>
  </si>
  <si>
    <t>OTROS GASTOS</t>
  </si>
  <si>
    <t>COMISIONES</t>
  </si>
  <si>
    <t>GASTOS DIVERSOS</t>
  </si>
  <si>
    <t>EXCEDENTE (DEFICIT) OPERACIONAL</t>
  </si>
  <si>
    <t>INGRESOS NO OPERACIONALES</t>
  </si>
  <si>
    <t>4808</t>
  </si>
  <si>
    <t>INGRESOS DIVERSOS</t>
  </si>
  <si>
    <t>EXCEDENTE O DÉFICIT NO OPERACIONAL</t>
  </si>
  <si>
    <t>EXCEDENTE O DÉFICIT DE ACTIVIDADES ORDINARIAS</t>
  </si>
  <si>
    <t>EXCEDENTE(DEFICIT) DEL EJERCICIO</t>
  </si>
  <si>
    <t>FRANCISCO LUIS VALENCIA CARVAJAL</t>
  </si>
  <si>
    <t>T.P. 82010 T</t>
  </si>
  <si>
    <t>ESTADO DE LA SITUACION FINANCIERA</t>
  </si>
  <si>
    <t>(Cifras en Pesos)</t>
  </si>
  <si>
    <t>ACTIVO</t>
  </si>
  <si>
    <t>PASIVO</t>
  </si>
  <si>
    <t>CORRIENTE</t>
  </si>
  <si>
    <t>EFECTIVO Y EQUIVALENTES AL EFECTIVO</t>
  </si>
  <si>
    <t>CUENTAS POR PAGAR</t>
  </si>
  <si>
    <t>CAJA</t>
  </si>
  <si>
    <t>ADQUISICIÓN DE BIENES Y SERVICIOS NACIONALES</t>
  </si>
  <si>
    <t>DESCUENTOS DE NÓMINA</t>
  </si>
  <si>
    <t>CUENTAS POR COBRAR</t>
  </si>
  <si>
    <t>RETENCIÓN EN LA FUENTE E IMPUESTO DE TIMBRE</t>
  </si>
  <si>
    <t>CRÉDITOS JUDICIALES</t>
  </si>
  <si>
    <t>OTRAS CUENTAS POR COBRAR</t>
  </si>
  <si>
    <t>CUENTAS POR COBRAR DE DIFÍCIL RECAUDO</t>
  </si>
  <si>
    <t>OTRAS CUENTAS POR PAGAR</t>
  </si>
  <si>
    <t>DETERIORO ACUMULADO DE CUENTAS POR COBRAR (CR)</t>
  </si>
  <si>
    <t>BENEFICIOS A LOS EMPLEADOS</t>
  </si>
  <si>
    <t>OTROS ACTIVOS</t>
  </si>
  <si>
    <t>BENEFICIOS A LOS EMPLEADOS A CORTO PLAZO</t>
  </si>
  <si>
    <t>RESERVA FINANCIERA ACTUARIAL</t>
  </si>
  <si>
    <t>BENEFICIOS A LOS EMPLEADOS A LARGO PLAZO</t>
  </si>
  <si>
    <t>PLAN DE ACTIVOS PARA BENEFICIOS A LOS EMPLEADOS A LARGO PLAZO</t>
  </si>
  <si>
    <t>BIENES Y SERVICIOS PAGADOS POR ANTICIPADO</t>
  </si>
  <si>
    <t>PROVISIONES</t>
  </si>
  <si>
    <t>OBRAS Y MEJORAS EN PROPIEDAD AJENA</t>
  </si>
  <si>
    <t>AVANCES Y ANTICIPOS ENTREGADOS</t>
  </si>
  <si>
    <t>LITIGIOS Y DEMANDAS</t>
  </si>
  <si>
    <t>AMORTIZACIÓN ACUMULADA DE BIENES ENTREGADOS A TERCEROS (CR)</t>
  </si>
  <si>
    <t>OTROS PASIVOS</t>
  </si>
  <si>
    <t xml:space="preserve">DERECHOS EN FIDEICOMISO </t>
  </si>
  <si>
    <t>BIENES RECIBIDOS EN DACIÓN DE PAGO</t>
  </si>
  <si>
    <t>RECAUDOS A FAVOR DE TERCEROS</t>
  </si>
  <si>
    <t>INGRESOS RECIBIDOS POR ANTICIPADO</t>
  </si>
  <si>
    <t>NO CORRIENTE</t>
  </si>
  <si>
    <t>RENTAS POR COBRAR</t>
  </si>
  <si>
    <t>PROPIEDADES, PLANTA Y EQUIPO</t>
  </si>
  <si>
    <t>TOTAL PASIVO</t>
  </si>
  <si>
    <t>TERRENOS</t>
  </si>
  <si>
    <t>SEMOVIENTES</t>
  </si>
  <si>
    <t>PATRIMONIO</t>
  </si>
  <si>
    <t>CONSTRUCCIONES EN CURSO</t>
  </si>
  <si>
    <t>MAQUINARIA, PLANTA Y EQUIPO EN MONTAJE</t>
  </si>
  <si>
    <t>HACIENDA PÚBLICA</t>
  </si>
  <si>
    <t>PROPIEDADES, PLANTA Y EQUIPO EN TRÁNSITO</t>
  </si>
  <si>
    <t>BIENES MUEBLES EN BODEGA</t>
  </si>
  <si>
    <t>CAPITAL FISCAL</t>
  </si>
  <si>
    <t>PROPIEDADES, PLANTA Y EQUIPO EN MANTENIMIENTO</t>
  </si>
  <si>
    <t>RESULTADOS DE EJERCICIOS ANTERIORES</t>
  </si>
  <si>
    <t>PROPIEDADES, PLANTA Y EQUIPO NO EXPLOTADOS</t>
  </si>
  <si>
    <t>RESULTADO DEL EJERCICIO</t>
  </si>
  <si>
    <t>EDIFICACIONES</t>
  </si>
  <si>
    <t>PLANTAS, DUCTOS Y TÚNELES</t>
  </si>
  <si>
    <t>TOTAL PATRIMONIO</t>
  </si>
  <si>
    <t>REDES, LÍNEAS Y CABLES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</si>
  <si>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</si>
  <si>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</si>
  <si>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</si>
  <si>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</si>
  <si>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</si>
  <si>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</si>
  <si>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BIENES DE ARTE Y CULTURA</t>
  </si>
  <si>
    <t>DEPRECIACIÓN ACUMULADA DE PROPIEDADES, PLANTA Y EQUIPO (CR</t>
  </si>
  <si>
    <t>DETERIORO ACUMULADO DE PROPIEDADES, PLANTA Y EQUIPO (CR</t>
  </si>
  <si>
    <t>ACTIVOS INTANGIBLES</t>
  </si>
  <si>
    <t>AMORTIZACIÓN ACUMULADA DE ACTIVOS INTANGIBLES (CR)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</si>
  <si>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</si>
  <si>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</si>
  <si>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</si>
  <si>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</si>
  <si>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</si>
  <si>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</si>
  <si>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</si>
  <si>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</si>
  <si>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</si>
  <si>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</si>
  <si>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Profesional Esp. con funciones de Contador de la</t>
  </si>
  <si>
    <t>UAE Cuerpo Oficial de Bomberos</t>
  </si>
  <si>
    <t>CONTRIBUCIONES, TASAS E INGRESOS NO TRIBUTARIOS</t>
  </si>
  <si>
    <t>SENTENCIAS  LAUDOS Y CONCILIACIONES EXTRAJUDICIALES A FAVOR</t>
  </si>
  <si>
    <t>DEPÓSITOS ENTREGADOS EN GARANTÍA</t>
  </si>
  <si>
    <t>SEGUROS CON COBERTURA MAYOR A 12 MESES</t>
  </si>
  <si>
    <t>FINANCIEROS</t>
  </si>
  <si>
    <t>FINANCIEROS - PERDIDA EN BAJAS</t>
  </si>
  <si>
    <t>REVERSIÓN PROVISIONES LITIGIOS Y DEMANDAS</t>
  </si>
  <si>
    <t>PAULA XIMENA HENAO ESCOBAR</t>
  </si>
  <si>
    <t>Directora UAE Cuerpo Oficial de Bomberos</t>
  </si>
  <si>
    <t>DEL 01 DE ENERO AL 31 DE OCTUBRE DE 2025</t>
  </si>
  <si>
    <t>A OCTUBRE DE 2025</t>
  </si>
  <si>
    <t>Original firmado *</t>
  </si>
  <si>
    <t xml:space="preserve">Nota (*): Para dar cumplimiento a las directrices incluidas en la Resolucion 1519 de 2020 del Ministerio de las Telecomunicaciones, sobre acesibilidad de la </t>
  </si>
  <si>
    <t>información, el presente documento no ha sido digitalizado con la firma autografa original.</t>
  </si>
  <si>
    <t xml:space="preserve">Nota (*): Para dar cumplimiento a las directrices incluidas en la Resolucion 1519 de 2020 del Ministerio de las </t>
  </si>
  <si>
    <t xml:space="preserve">Telecomunicaciones, sobre acesibilidad de la información, el presente documento no ha sido digitalizado con la </t>
  </si>
  <si>
    <t>firma autografa original.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</si>
</sst>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C0A]d\-mmm\-yyyy;@"/>
    <numFmt numFmtId="165" formatCode="_-* #,##0.00\ [$€-1]_-;\-* #,##0.00\ [$€-1]_-;_-* &quot;-&quot;??\ [$€-1]_-"/>
    <numFmt numFmtId="166" formatCode="#,##0.00_);\-#,##0.00"/>
    <numFmt numFmtId="167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8"/>
      <name val="Arial"/>
      <family val="2"/>
    </font>
    <font>
      <sz val="1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8.0500000000000007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1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" fillId="3" borderId="0" xfId="1" applyFont="1" applyFill="1" applyBorder="1"/>
    <xf numFmtId="0" fontId="4" fillId="2" borderId="0" xfId="1" applyFont="1" applyFill="1" applyBorder="1" applyAlignment="1" applyProtection="1">
      <alignment horizontal="centerContinuous"/>
    </xf>
    <xf numFmtId="0" fontId="4" fillId="2" borderId="0" xfId="1" applyFont="1" applyFill="1" applyBorder="1" applyAlignment="1">
      <alignment horizontal="centerContinuous"/>
    </xf>
    <xf numFmtId="0" fontId="5" fillId="3" borderId="0" xfId="1" applyFont="1" applyFill="1" applyBorder="1"/>
    <xf numFmtId="0" fontId="4" fillId="2" borderId="3" xfId="1" applyFont="1" applyFill="1" applyBorder="1" applyAlignment="1" applyProtection="1">
      <alignment horizontal="centerContinuous"/>
      <protection locked="0"/>
    </xf>
    <xf numFmtId="0" fontId="6" fillId="2" borderId="0" xfId="1" applyFont="1" applyFill="1" applyBorder="1" applyAlignment="1" applyProtection="1">
      <alignment horizontal="centerContinuous"/>
    </xf>
    <xf numFmtId="0" fontId="6" fillId="2" borderId="0" xfId="1" applyFont="1" applyFill="1" applyBorder="1" applyAlignment="1">
      <alignment horizontal="centerContinuous"/>
    </xf>
    <xf numFmtId="0" fontId="7" fillId="3" borderId="0" xfId="1" applyFont="1" applyFill="1" applyBorder="1"/>
    <xf numFmtId="0" fontId="8" fillId="3" borderId="0" xfId="1" applyFont="1" applyFill="1" applyAlignment="1"/>
    <xf numFmtId="0" fontId="9" fillId="3" borderId="0" xfId="1" applyFont="1" applyFill="1" applyBorder="1" applyAlignment="1">
      <alignment horizontal="center"/>
    </xf>
    <xf numFmtId="49" fontId="10" fillId="4" borderId="0" xfId="1" applyNumberFormat="1" applyFont="1" applyFill="1" applyAlignment="1" applyProtection="1">
      <alignment horizontal="center" wrapText="1"/>
      <protection locked="0"/>
    </xf>
    <xf numFmtId="164" fontId="10" fillId="4" borderId="0" xfId="1" applyNumberFormat="1" applyFont="1" applyFill="1" applyBorder="1" applyAlignment="1" applyProtection="1">
      <alignment horizontal="center"/>
    </xf>
    <xf numFmtId="3" fontId="11" fillId="4" borderId="0" xfId="1" applyNumberFormat="1" applyFont="1" applyFill="1" applyBorder="1" applyProtection="1">
      <protection locked="0"/>
    </xf>
    <xf numFmtId="3" fontId="11" fillId="4" borderId="0" xfId="1" applyNumberFormat="1" applyFont="1" applyFill="1" applyBorder="1" applyProtection="1"/>
    <xf numFmtId="0" fontId="11" fillId="4" borderId="0" xfId="1" applyFont="1" applyFill="1" applyBorder="1" applyAlignment="1">
      <alignment horizontal="left"/>
    </xf>
    <xf numFmtId="0" fontId="12" fillId="3" borderId="0" xfId="1" applyFont="1" applyFill="1" applyBorder="1" applyAlignment="1">
      <alignment horizontal="left"/>
    </xf>
    <xf numFmtId="3" fontId="11" fillId="4" borderId="0" xfId="1" applyNumberFormat="1" applyFont="1" applyFill="1" applyBorder="1" applyAlignment="1">
      <alignment horizontal="left"/>
    </xf>
    <xf numFmtId="0" fontId="9" fillId="3" borderId="0" xfId="1" applyFont="1" applyFill="1"/>
    <xf numFmtId="0" fontId="11" fillId="3" borderId="0" xfId="1" applyFont="1" applyFill="1" applyBorder="1"/>
    <xf numFmtId="0" fontId="3" fillId="3" borderId="0" xfId="1" applyFont="1" applyFill="1" applyAlignment="1">
      <alignment horizontal="left"/>
    </xf>
    <xf numFmtId="0" fontId="3" fillId="3" borderId="0" xfId="1" applyFont="1" applyFill="1"/>
    <xf numFmtId="0" fontId="10" fillId="4" borderId="0" xfId="1" applyFont="1" applyFill="1" applyBorder="1" applyAlignment="1">
      <alignment horizontal="left"/>
    </xf>
    <xf numFmtId="0" fontId="13" fillId="4" borderId="0" xfId="1" applyFont="1" applyFill="1" applyBorder="1" applyAlignment="1">
      <alignment horizontal="left"/>
    </xf>
    <xf numFmtId="3" fontId="14" fillId="3" borderId="0" xfId="1" applyNumberFormat="1" applyFont="1" applyFill="1" applyAlignment="1">
      <alignment horizontal="right"/>
    </xf>
    <xf numFmtId="3" fontId="14" fillId="3" borderId="0" xfId="1" applyNumberFormat="1" applyFont="1" applyFill="1" applyAlignment="1">
      <alignment horizontal="center"/>
    </xf>
    <xf numFmtId="0" fontId="14" fillId="3" borderId="0" xfId="1" applyFont="1" applyFill="1" applyAlignment="1">
      <alignment horizontal="center"/>
    </xf>
    <xf numFmtId="0" fontId="3" fillId="4" borderId="0" xfId="1" applyFont="1" applyFill="1" applyBorder="1" applyAlignment="1">
      <alignment horizontal="left"/>
    </xf>
    <xf numFmtId="0" fontId="10" fillId="5" borderId="0" xfId="1" applyFont="1" applyFill="1" applyBorder="1" applyAlignment="1" applyProtection="1">
      <alignment horizontal="left"/>
      <protection locked="0"/>
    </xf>
    <xf numFmtId="0" fontId="7" fillId="3" borderId="0" xfId="1" applyFont="1" applyFill="1" applyAlignment="1" applyProtection="1">
      <alignment horizontal="left"/>
      <protection locked="0"/>
    </xf>
    <xf numFmtId="0" fontId="7" fillId="5" borderId="0" xfId="1" applyFont="1" applyFill="1" applyBorder="1" applyAlignment="1" applyProtection="1">
      <alignment horizontal="left"/>
      <protection locked="0"/>
    </xf>
    <xf numFmtId="0" fontId="10" fillId="5" borderId="0" xfId="1" applyFont="1" applyFill="1" applyBorder="1" applyAlignment="1" applyProtection="1">
      <alignment horizontal="center"/>
      <protection locked="0"/>
    </xf>
    <xf numFmtId="0" fontId="9" fillId="4" borderId="0" xfId="1" applyFont="1" applyFill="1" applyBorder="1" applyAlignment="1"/>
    <xf numFmtId="0" fontId="10" fillId="4" borderId="0" xfId="1" applyFont="1" applyFill="1" applyBorder="1" applyAlignment="1"/>
    <xf numFmtId="0" fontId="11" fillId="4" borderId="0" xfId="1" applyFont="1" applyFill="1" applyBorder="1" applyAlignment="1"/>
    <xf numFmtId="0" fontId="3" fillId="4" borderId="0" xfId="1" applyFont="1" applyFill="1" applyBorder="1" applyAlignment="1"/>
    <xf numFmtId="0" fontId="5" fillId="5" borderId="0" xfId="1" applyFont="1" applyFill="1" applyBorder="1" applyAlignment="1" applyProtection="1">
      <alignment horizontal="center"/>
      <protection locked="0"/>
    </xf>
    <xf numFmtId="4" fontId="5" fillId="4" borderId="0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>
      <alignment horizontal="centerContinuous"/>
    </xf>
    <xf numFmtId="0" fontId="4" fillId="2" borderId="3" xfId="1" applyFont="1" applyFill="1" applyBorder="1" applyAlignment="1">
      <alignment horizontal="centerContinuous"/>
    </xf>
    <xf numFmtId="165" fontId="4" fillId="2" borderId="0" xfId="1" applyNumberFormat="1" applyFont="1" applyFill="1" applyBorder="1" applyAlignment="1">
      <alignment horizontal="centerContinuous"/>
    </xf>
    <xf numFmtId="0" fontId="6" fillId="2" borderId="3" xfId="1" applyFont="1" applyFill="1" applyBorder="1" applyAlignment="1">
      <alignment horizontal="centerContinuous"/>
    </xf>
    <xf numFmtId="0" fontId="2" fillId="2" borderId="4" xfId="1" applyFont="1" applyFill="1" applyBorder="1" applyAlignment="1">
      <alignment horizontal="centerContinuous"/>
    </xf>
    <xf numFmtId="0" fontId="8" fillId="4" borderId="0" xfId="1" applyFont="1" applyFill="1" applyAlignment="1">
      <alignment horizontal="left"/>
    </xf>
    <xf numFmtId="0" fontId="9" fillId="4" borderId="0" xfId="1" applyFont="1" applyFill="1" applyBorder="1" applyAlignment="1" applyProtection="1">
      <alignment horizontal="center"/>
    </xf>
    <xf numFmtId="0" fontId="9" fillId="4" borderId="0" xfId="1" applyFont="1" applyFill="1" applyBorder="1" applyAlignment="1">
      <alignment horizontal="center"/>
    </xf>
    <xf numFmtId="0" fontId="6" fillId="4" borderId="0" xfId="1" applyFont="1" applyFill="1" applyAlignment="1">
      <alignment horizontal="left"/>
    </xf>
    <xf numFmtId="0" fontId="7" fillId="4" borderId="0" xfId="1" applyFont="1" applyFill="1"/>
    <xf numFmtId="0" fontId="7" fillId="4" borderId="0" xfId="1" applyFont="1" applyFill="1" applyBorder="1"/>
    <xf numFmtId="1" fontId="10" fillId="4" borderId="0" xfId="1" applyNumberFormat="1" applyFont="1" applyFill="1" applyBorder="1" applyAlignment="1">
      <alignment horizontal="left"/>
    </xf>
    <xf numFmtId="3" fontId="7" fillId="4" borderId="0" xfId="1" applyNumberFormat="1" applyFont="1" applyFill="1" applyBorder="1" applyAlignment="1" applyProtection="1">
      <alignment horizontal="right"/>
    </xf>
    <xf numFmtId="3" fontId="7" fillId="4" borderId="0" xfId="1" applyNumberFormat="1" applyFont="1" applyFill="1" applyBorder="1" applyAlignment="1">
      <alignment horizontal="right"/>
    </xf>
    <xf numFmtId="0" fontId="7" fillId="6" borderId="0" xfId="1" applyFont="1" applyFill="1" applyBorder="1" applyAlignment="1">
      <alignment horizontal="right"/>
    </xf>
    <xf numFmtId="1" fontId="7" fillId="4" borderId="0" xfId="1" applyNumberFormat="1" applyFont="1" applyFill="1" applyBorder="1" applyAlignment="1">
      <alignment horizontal="left"/>
    </xf>
    <xf numFmtId="0" fontId="10" fillId="6" borderId="0" xfId="1" applyFont="1" applyFill="1" applyBorder="1" applyAlignment="1">
      <alignment horizontal="right"/>
    </xf>
    <xf numFmtId="1" fontId="11" fillId="4" borderId="0" xfId="1" applyNumberFormat="1" applyFont="1" applyFill="1" applyBorder="1" applyAlignment="1">
      <alignment horizontal="left"/>
    </xf>
    <xf numFmtId="0" fontId="16" fillId="4" borderId="0" xfId="1" applyFont="1" applyFill="1" applyBorder="1" applyAlignment="1">
      <alignment horizontal="left"/>
    </xf>
    <xf numFmtId="0" fontId="11" fillId="4" borderId="0" xfId="1" applyFont="1" applyFill="1" applyBorder="1" applyAlignment="1" applyProtection="1">
      <alignment horizontal="left"/>
      <protection locked="0"/>
    </xf>
    <xf numFmtId="3" fontId="11" fillId="4" borderId="0" xfId="1" applyNumberFormat="1" applyFont="1" applyFill="1" applyBorder="1"/>
    <xf numFmtId="0" fontId="15" fillId="3" borderId="0" xfId="1" applyFont="1" applyFill="1" applyBorder="1"/>
    <xf numFmtId="0" fontId="14" fillId="3" borderId="0" xfId="1" applyFont="1" applyFill="1" applyBorder="1"/>
    <xf numFmtId="0" fontId="15" fillId="3" borderId="0" xfId="1" applyFont="1" applyFill="1" applyBorder="1" applyProtection="1">
      <protection locked="0"/>
    </xf>
    <xf numFmtId="3" fontId="11" fillId="4" borderId="0" xfId="1" applyNumberFormat="1" applyFont="1" applyFill="1" applyBorder="1" applyAlignment="1" applyProtection="1">
      <alignment horizontal="left"/>
      <protection locked="0"/>
    </xf>
    <xf numFmtId="0" fontId="10" fillId="4" borderId="0" xfId="1" applyFont="1" applyFill="1" applyBorder="1" applyAlignment="1" applyProtection="1">
      <alignment horizontal="left"/>
      <protection locked="0"/>
    </xf>
    <xf numFmtId="0" fontId="10" fillId="4" borderId="0" xfId="1" applyFont="1" applyFill="1" applyBorder="1"/>
    <xf numFmtId="3" fontId="10" fillId="4" borderId="0" xfId="1" applyNumberFormat="1" applyFont="1" applyFill="1" applyBorder="1"/>
    <xf numFmtId="0" fontId="1" fillId="3" borderId="0" xfId="1" applyFont="1" applyFill="1" applyBorder="1"/>
    <xf numFmtId="0" fontId="1" fillId="3" borderId="0" xfId="1" applyFont="1" applyFill="1" applyBorder="1" applyProtection="1">
      <protection locked="0"/>
    </xf>
    <xf numFmtId="3" fontId="10" fillId="5" borderId="0" xfId="1" applyNumberFormat="1" applyFont="1" applyFill="1" applyBorder="1" applyAlignment="1" applyProtection="1">
      <alignment horizontal="right"/>
      <protection locked="0"/>
    </xf>
    <xf numFmtId="0" fontId="14" fillId="3" borderId="0" xfId="1" applyFont="1" applyFill="1" applyBorder="1" applyProtection="1">
      <protection locked="0"/>
    </xf>
    <xf numFmtId="0" fontId="1" fillId="3" borderId="0" xfId="1" applyFont="1" applyFill="1" applyAlignment="1">
      <alignment horizontal="left"/>
    </xf>
    <xf numFmtId="0" fontId="1" fillId="3" borderId="0" xfId="1" applyFont="1" applyFill="1"/>
    <xf numFmtId="0" fontId="1" fillId="3" borderId="0" xfId="1" applyFont="1" applyFill="1" applyBorder="1" applyProtection="1"/>
    <xf numFmtId="3" fontId="10" fillId="4" borderId="0" xfId="1" applyNumberFormat="1" applyFont="1" applyFill="1" applyBorder="1" applyProtection="1"/>
    <xf numFmtId="3" fontId="9" fillId="4" borderId="0" xfId="1" applyNumberFormat="1" applyFont="1" applyFill="1" applyBorder="1" applyProtection="1"/>
    <xf numFmtId="0" fontId="1" fillId="3" borderId="0" xfId="1" applyFont="1" applyFill="1" applyProtection="1">
      <protection locked="0"/>
    </xf>
    <xf numFmtId="0" fontId="9" fillId="4" borderId="0" xfId="1" applyFont="1" applyFill="1" applyBorder="1" applyAlignment="1">
      <alignment horizontal="left"/>
    </xf>
    <xf numFmtId="0" fontId="9" fillId="4" borderId="0" xfId="1" applyFont="1" applyFill="1" applyBorder="1" applyAlignment="1" applyProtection="1">
      <alignment horizontal="left"/>
      <protection locked="0"/>
    </xf>
    <xf numFmtId="0" fontId="4" fillId="2" borderId="9" xfId="1" applyFont="1" applyFill="1" applyBorder="1" applyAlignment="1">
      <alignment horizontal="centerContinuous"/>
    </xf>
    <xf numFmtId="0" fontId="6" fillId="2" borderId="9" xfId="1" applyFont="1" applyFill="1" applyBorder="1" applyAlignment="1">
      <alignment horizontal="centerContinuous"/>
    </xf>
    <xf numFmtId="0" fontId="1" fillId="3" borderId="0" xfId="1" applyFont="1" applyFill="1" applyAlignment="1"/>
    <xf numFmtId="0" fontId="7" fillId="3" borderId="0" xfId="1" applyFont="1" applyFill="1" applyBorder="1" applyAlignment="1">
      <alignment horizontal="left"/>
    </xf>
    <xf numFmtId="0" fontId="10" fillId="3" borderId="0" xfId="1" applyFont="1" applyFill="1" applyBorder="1" applyAlignment="1">
      <alignment horizontal="left"/>
    </xf>
    <xf numFmtId="3" fontId="10" fillId="4" borderId="6" xfId="1" applyNumberFormat="1" applyFont="1" applyFill="1" applyBorder="1" applyProtection="1"/>
    <xf numFmtId="0" fontId="10" fillId="3" borderId="0" xfId="1" applyFont="1" applyFill="1" applyBorder="1"/>
    <xf numFmtId="49" fontId="9" fillId="5" borderId="0" xfId="2" applyNumberFormat="1" applyFont="1" applyFill="1" applyAlignment="1" applyProtection="1">
      <alignment horizontal="center"/>
      <protection locked="0"/>
    </xf>
    <xf numFmtId="3" fontId="9" fillId="0" borderId="6" xfId="1" applyNumberFormat="1" applyFont="1" applyFill="1" applyBorder="1" applyProtection="1"/>
    <xf numFmtId="0" fontId="9" fillId="3" borderId="0" xfId="1" applyFont="1" applyFill="1" applyBorder="1"/>
    <xf numFmtId="3" fontId="1" fillId="3" borderId="0" xfId="1" applyNumberFormat="1" applyFont="1" applyFill="1" applyBorder="1" applyProtection="1"/>
    <xf numFmtId="3" fontId="9" fillId="4" borderId="6" xfId="1" applyNumberFormat="1" applyFont="1" applyFill="1" applyBorder="1" applyProtection="1"/>
    <xf numFmtId="0" fontId="16" fillId="3" borderId="0" xfId="1" applyFont="1" applyFill="1" applyBorder="1"/>
    <xf numFmtId="0" fontId="11" fillId="3" borderId="0" xfId="1" applyFont="1" applyFill="1" applyBorder="1" applyAlignment="1">
      <alignment horizontal="left"/>
    </xf>
    <xf numFmtId="0" fontId="14" fillId="3" borderId="0" xfId="1" applyFont="1" applyFill="1" applyBorder="1" applyAlignment="1">
      <alignment horizontal="left"/>
    </xf>
    <xf numFmtId="3" fontId="10" fillId="4" borderId="7" xfId="1" applyNumberFormat="1" applyFont="1" applyFill="1" applyBorder="1" applyProtection="1"/>
    <xf numFmtId="3" fontId="17" fillId="3" borderId="0" xfId="1" applyNumberFormat="1" applyFont="1" applyFill="1" applyBorder="1" applyProtection="1"/>
    <xf numFmtId="0" fontId="1" fillId="2" borderId="2" xfId="1" applyFont="1" applyFill="1" applyBorder="1" applyAlignment="1">
      <alignment horizontal="centerContinuous"/>
    </xf>
    <xf numFmtId="0" fontId="1" fillId="2" borderId="2" xfId="1" applyFont="1" applyFill="1" applyBorder="1" applyAlignment="1" applyProtection="1">
      <alignment horizontal="centerContinuous"/>
    </xf>
    <xf numFmtId="0" fontId="1" fillId="2" borderId="8" xfId="1" applyFont="1" applyFill="1" applyBorder="1" applyAlignment="1">
      <alignment horizontal="centerContinuous"/>
    </xf>
    <xf numFmtId="0" fontId="1" fillId="2" borderId="5" xfId="1" applyFont="1" applyFill="1" applyBorder="1" applyAlignment="1">
      <alignment horizontal="centerContinuous"/>
    </xf>
    <xf numFmtId="0" fontId="1" fillId="2" borderId="5" xfId="1" applyFont="1" applyFill="1" applyBorder="1" applyAlignment="1" applyProtection="1">
      <alignment horizontal="centerContinuous"/>
    </xf>
    <xf numFmtId="0" fontId="1" fillId="2" borderId="10" xfId="1" applyFont="1" applyFill="1" applyBorder="1" applyAlignment="1">
      <alignment horizontal="centerContinuous"/>
    </xf>
    <xf numFmtId="0" fontId="1" fillId="4" borderId="0" xfId="1" applyFont="1" applyFill="1"/>
    <xf numFmtId="0" fontId="1" fillId="4" borderId="0" xfId="1" applyFont="1" applyFill="1" applyBorder="1"/>
    <xf numFmtId="3" fontId="10" fillId="4" borderId="6" xfId="1" applyNumberFormat="1" applyFont="1" applyFill="1" applyBorder="1"/>
    <xf numFmtId="3" fontId="1" fillId="4" borderId="0" xfId="1" applyNumberFormat="1" applyFont="1" applyFill="1" applyBorder="1" applyAlignment="1" applyProtection="1">
      <alignment horizontal="right"/>
    </xf>
    <xf numFmtId="3" fontId="1" fillId="4" borderId="0" xfId="1" applyNumberFormat="1" applyFont="1" applyFill="1" applyBorder="1" applyAlignment="1">
      <alignment horizontal="right"/>
    </xf>
    <xf numFmtId="0" fontId="1" fillId="6" borderId="0" xfId="1" applyFont="1" applyFill="1" applyBorder="1" applyAlignment="1">
      <alignment horizontal="right"/>
    </xf>
    <xf numFmtId="3" fontId="9" fillId="4" borderId="6" xfId="1" applyNumberFormat="1" applyFont="1" applyFill="1" applyBorder="1"/>
    <xf numFmtId="0" fontId="1" fillId="4" borderId="0" xfId="1" applyFont="1" applyFill="1" applyProtection="1">
      <protection locked="0"/>
    </xf>
    <xf numFmtId="3" fontId="1" fillId="4" borderId="0" xfId="1" applyNumberFormat="1" applyFont="1" applyFill="1"/>
    <xf numFmtId="3" fontId="1" fillId="4" borderId="0" xfId="1" applyNumberFormat="1" applyFont="1" applyFill="1" applyProtection="1"/>
    <xf numFmtId="3" fontId="10" fillId="4" borderId="7" xfId="1" applyNumberFormat="1" applyFont="1" applyFill="1" applyBorder="1"/>
    <xf numFmtId="0" fontId="14" fillId="4" borderId="0" xfId="1" applyFont="1" applyFill="1" applyBorder="1" applyAlignment="1">
      <alignment horizontal="left"/>
    </xf>
    <xf numFmtId="0" fontId="14" fillId="4" borderId="0" xfId="1" applyFont="1" applyFill="1" applyBorder="1" applyAlignment="1" applyProtection="1">
      <alignment horizontal="left"/>
      <protection locked="0"/>
    </xf>
    <xf numFmtId="0" fontId="11" fillId="3" borderId="0" xfId="1" applyFont="1" applyFill="1" applyBorder="1" applyProtection="1">
      <protection locked="0"/>
    </xf>
    <xf numFmtId="0" fontId="3" fillId="4" borderId="0" xfId="1" applyFont="1" applyFill="1" applyBorder="1" applyAlignment="1" applyProtection="1">
      <alignment horizontal="left"/>
      <protection locked="0"/>
    </xf>
    <xf numFmtId="3" fontId="3" fillId="4" borderId="0" xfId="1" applyNumberFormat="1" applyFont="1" applyFill="1" applyBorder="1" applyProtection="1"/>
    <xf numFmtId="3" fontId="3" fillId="4" borderId="0" xfId="1" applyNumberFormat="1" applyFont="1" applyFill="1" applyBorder="1"/>
    <xf numFmtId="3" fontId="3" fillId="4" borderId="0" xfId="1" applyNumberFormat="1" applyFont="1" applyFill="1" applyAlignment="1">
      <alignment horizontal="center"/>
    </xf>
    <xf numFmtId="0" fontId="10" fillId="4" borderId="0" xfId="1" applyFont="1" applyFill="1" applyBorder="1" applyAlignment="1">
      <alignment horizontal="center"/>
    </xf>
    <xf numFmtId="3" fontId="10" fillId="4" borderId="0" xfId="1" applyNumberFormat="1" applyFont="1" applyFill="1" applyAlignment="1">
      <alignment horizontal="center"/>
    </xf>
    <xf numFmtId="0" fontId="3" fillId="4" borderId="0" xfId="1" applyFont="1" applyFill="1" applyBorder="1" applyAlignment="1">
      <alignment horizontal="center"/>
    </xf>
    <xf numFmtId="0" fontId="14" fillId="3" borderId="0" xfId="1" applyFont="1" applyFill="1" applyAlignment="1" applyProtection="1">
      <alignment horizontal="center"/>
      <protection locked="0"/>
    </xf>
    <xf numFmtId="0" fontId="9" fillId="5" borderId="0" xfId="1" applyFont="1" applyFill="1" applyBorder="1" applyAlignment="1" applyProtection="1">
      <protection locked="0"/>
    </xf>
    <xf numFmtId="1" fontId="2" fillId="2" borderId="1" xfId="1" applyNumberFormat="1" applyFont="1" applyFill="1" applyBorder="1" applyAlignment="1" applyProtection="1">
      <alignment horizontal="left"/>
    </xf>
    <xf numFmtId="1" fontId="2" fillId="2" borderId="2" xfId="1" applyNumberFormat="1" applyFont="1" applyFill="1" applyBorder="1" applyAlignment="1" applyProtection="1">
      <alignment horizontal="left"/>
    </xf>
    <xf numFmtId="1" fontId="2" fillId="2" borderId="8" xfId="1" applyNumberFormat="1" applyFont="1" applyFill="1" applyBorder="1" applyAlignment="1" applyProtection="1">
      <alignment horizontal="left"/>
    </xf>
    <xf numFmtId="1" fontId="2" fillId="2" borderId="4" xfId="1" applyNumberFormat="1" applyFont="1" applyFill="1" applyBorder="1" applyAlignment="1" applyProtection="1">
      <alignment horizontal="left"/>
    </xf>
    <xf numFmtId="1" fontId="2" fillId="2" borderId="5" xfId="1" applyNumberFormat="1" applyFont="1" applyFill="1" applyBorder="1" applyAlignment="1" applyProtection="1">
      <alignment horizontal="left"/>
    </xf>
    <xf numFmtId="1" fontId="2" fillId="2" borderId="10" xfId="1" applyNumberFormat="1" applyFont="1" applyFill="1" applyBorder="1" applyAlignment="1" applyProtection="1">
      <alignment horizontal="left"/>
    </xf>
    <xf numFmtId="1" fontId="4" fillId="2" borderId="3" xfId="1" applyNumberFormat="1" applyFont="1" applyFill="1" applyBorder="1" applyAlignment="1" applyProtection="1">
      <alignment horizontal="centerContinuous"/>
    </xf>
    <xf numFmtId="1" fontId="4" fillId="2" borderId="0" xfId="1" applyNumberFormat="1" applyFont="1" applyFill="1" applyBorder="1" applyAlignment="1" applyProtection="1">
      <alignment horizontal="centerContinuous"/>
    </xf>
    <xf numFmtId="1" fontId="4" fillId="2" borderId="9" xfId="1" applyNumberFormat="1" applyFont="1" applyFill="1" applyBorder="1" applyAlignment="1" applyProtection="1">
      <alignment horizontal="centerContinuous"/>
    </xf>
    <xf numFmtId="1" fontId="4" fillId="2" borderId="3" xfId="1" applyNumberFormat="1" applyFont="1" applyFill="1" applyBorder="1" applyAlignment="1" applyProtection="1">
      <alignment horizontal="centerContinuous"/>
      <protection locked="0"/>
    </xf>
    <xf numFmtId="1" fontId="6" fillId="2" borderId="3" xfId="1" applyNumberFormat="1" applyFont="1" applyFill="1" applyBorder="1" applyAlignment="1" applyProtection="1">
      <alignment horizontal="centerContinuous"/>
    </xf>
    <xf numFmtId="1" fontId="6" fillId="2" borderId="0" xfId="1" applyNumberFormat="1" applyFont="1" applyFill="1" applyBorder="1" applyAlignment="1" applyProtection="1">
      <alignment horizontal="centerContinuous"/>
    </xf>
    <xf numFmtId="1" fontId="6" fillId="2" borderId="9" xfId="1" applyNumberFormat="1" applyFont="1" applyFill="1" applyBorder="1" applyAlignment="1" applyProtection="1">
      <alignment horizontal="centerContinuous"/>
    </xf>
    <xf numFmtId="3" fontId="11" fillId="4" borderId="0" xfId="1" applyNumberFormat="1" applyFont="1" applyFill="1" applyBorder="1" applyAlignment="1">
      <alignment horizontal="center"/>
    </xf>
    <xf numFmtId="166" fontId="18" fillId="0" borderId="0" xfId="0" applyNumberFormat="1" applyFont="1" applyAlignment="1">
      <alignment horizontal="right" vertical="center"/>
    </xf>
    <xf numFmtId="167" fontId="11" fillId="3" borderId="0" xfId="1" applyNumberFormat="1" applyFont="1" applyFill="1" applyBorder="1"/>
    <xf numFmtId="3" fontId="1" fillId="3" borderId="0" xfId="1" applyNumberFormat="1" applyFont="1" applyFill="1" applyBorder="1"/>
    <xf numFmtId="3" fontId="10" fillId="5" borderId="0" xfId="1" applyNumberFormat="1" applyFont="1" applyFill="1" applyBorder="1" applyAlignment="1" applyProtection="1">
      <protection locked="0"/>
    </xf>
  </cellXfs>
  <cellStyles count="3">
    <cellStyle name="Normal" xfId="0" builtinId="0"/>
    <cellStyle name="Normal 4" xfId="1" xr:uid="{00000000-0005-0000-0000-000001000000}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1"/>
  <sheetViews>
    <sheetView tabSelected="1" view="pageBreakPreview" zoomScale="55" zoomScaleNormal="50" zoomScaleSheetLayoutView="55" workbookViewId="0">
      <selection activeCell="D16" sqref="D16"/>
    </sheetView>
  </sheetViews>
  <sheetFormatPr baseColWidth="10" defaultRowHeight="12.75" x14ac:dyDescent="0.2"/>
  <cols>
    <col min="1" max="1" width="9.7109375" style="70" customWidth="1"/>
    <col min="2" max="2" width="85.85546875" style="71" customWidth="1"/>
    <col min="3" max="3" width="27.85546875" style="71" customWidth="1"/>
    <col min="4" max="4" width="29" style="72" bestFit="1" customWidth="1"/>
    <col min="5" max="5" width="6.7109375" style="72" customWidth="1"/>
    <col min="6" max="6" width="9.7109375" style="66" customWidth="1"/>
    <col min="7" max="7" width="83.5703125" style="66" customWidth="1"/>
    <col min="8" max="8" width="18.42578125" style="66" customWidth="1"/>
    <col min="9" max="9" width="29.5703125" style="66" bestFit="1" customWidth="1"/>
    <col min="10" max="10" width="14.42578125" style="66" bestFit="1" customWidth="1"/>
    <col min="11" max="16384" width="11.42578125" style="66"/>
  </cols>
  <sheetData>
    <row r="1" spans="1:9" ht="27" customHeight="1" x14ac:dyDescent="0.35">
      <c r="A1" s="38"/>
      <c r="B1" s="95"/>
      <c r="C1" s="95"/>
      <c r="D1" s="96"/>
      <c r="E1" s="96"/>
      <c r="F1" s="95"/>
      <c r="G1" s="95"/>
      <c r="H1" s="95"/>
      <c r="I1" s="97"/>
    </row>
    <row r="2" spans="1:9" s="4" customFormat="1" ht="27" customHeight="1" x14ac:dyDescent="0.4">
      <c r="A2" s="39" t="s">
        <v>0</v>
      </c>
      <c r="B2" s="3"/>
      <c r="C2" s="3"/>
      <c r="D2" s="2"/>
      <c r="E2" s="2"/>
      <c r="F2" s="3"/>
      <c r="G2" s="3"/>
      <c r="H2" s="3"/>
      <c r="I2" s="78"/>
    </row>
    <row r="3" spans="1:9" s="4" customFormat="1" ht="27" customHeight="1" x14ac:dyDescent="0.4">
      <c r="A3" s="39" t="s">
        <v>42</v>
      </c>
      <c r="B3" s="3"/>
      <c r="C3" s="3"/>
      <c r="D3" s="2"/>
      <c r="E3" s="2"/>
      <c r="F3" s="3"/>
      <c r="G3" s="3"/>
      <c r="H3" s="3"/>
      <c r="I3" s="78"/>
    </row>
    <row r="4" spans="1:9" s="4" customFormat="1" ht="27" customHeight="1" x14ac:dyDescent="0.4">
      <c r="A4" s="5" t="s">
        <v>130</v>
      </c>
      <c r="B4" s="40"/>
      <c r="C4" s="40"/>
      <c r="D4" s="2"/>
      <c r="E4" s="2"/>
      <c r="F4" s="3"/>
      <c r="G4" s="3"/>
      <c r="H4" s="3"/>
      <c r="I4" s="78"/>
    </row>
    <row r="5" spans="1:9" s="8" customFormat="1" ht="27" customHeight="1" x14ac:dyDescent="0.35">
      <c r="A5" s="41" t="s">
        <v>43</v>
      </c>
      <c r="B5" s="7"/>
      <c r="C5" s="7"/>
      <c r="D5" s="6"/>
      <c r="E5" s="6"/>
      <c r="F5" s="7"/>
      <c r="G5" s="7"/>
      <c r="H5" s="7"/>
      <c r="I5" s="79"/>
    </row>
    <row r="6" spans="1:9" ht="27" customHeight="1" thickBot="1" x14ac:dyDescent="0.4">
      <c r="A6" s="42"/>
      <c r="B6" s="98"/>
      <c r="C6" s="98"/>
      <c r="D6" s="99"/>
      <c r="E6" s="99"/>
      <c r="F6" s="98"/>
      <c r="G6" s="98"/>
      <c r="H6" s="98"/>
      <c r="I6" s="100"/>
    </row>
    <row r="7" spans="1:9" ht="27" customHeight="1" x14ac:dyDescent="0.35">
      <c r="A7" s="43"/>
      <c r="B7" s="101"/>
      <c r="C7" s="101"/>
      <c r="D7" s="44"/>
      <c r="E7" s="44"/>
      <c r="F7" s="102"/>
      <c r="G7" s="102"/>
      <c r="H7" s="102"/>
      <c r="I7" s="45"/>
    </row>
    <row r="8" spans="1:9" s="8" customFormat="1" ht="27" customHeight="1" x14ac:dyDescent="0.4">
      <c r="A8" s="46"/>
      <c r="B8" s="47"/>
      <c r="C8" s="47"/>
      <c r="D8" s="12"/>
      <c r="E8" s="12"/>
      <c r="F8" s="48"/>
      <c r="G8" s="48"/>
      <c r="H8" s="48"/>
      <c r="I8" s="12"/>
    </row>
    <row r="9" spans="1:9" s="52" customFormat="1" ht="27" customHeight="1" x14ac:dyDescent="0.4">
      <c r="A9" s="49">
        <v>1</v>
      </c>
      <c r="B9" s="22" t="s">
        <v>44</v>
      </c>
      <c r="C9" s="22"/>
      <c r="D9" s="50"/>
      <c r="E9" s="50"/>
      <c r="F9" s="22">
        <v>2</v>
      </c>
      <c r="G9" s="22" t="s">
        <v>45</v>
      </c>
      <c r="H9" s="22"/>
      <c r="I9" s="51"/>
    </row>
    <row r="10" spans="1:9" s="52" customFormat="1" ht="27" customHeight="1" x14ac:dyDescent="0.4">
      <c r="A10" s="53"/>
      <c r="B10" s="22"/>
      <c r="C10" s="22"/>
      <c r="D10" s="50"/>
      <c r="E10" s="50"/>
      <c r="F10" s="22"/>
      <c r="G10" s="22"/>
      <c r="H10" s="22"/>
      <c r="I10" s="51"/>
    </row>
    <row r="11" spans="1:9" s="54" customFormat="1" ht="27" customHeight="1" x14ac:dyDescent="0.4">
      <c r="A11" s="49"/>
      <c r="B11" s="22" t="s">
        <v>46</v>
      </c>
      <c r="C11" s="22"/>
      <c r="D11" s="83">
        <f>+D13+D17+D24</f>
        <v>11469946055</v>
      </c>
      <c r="E11" s="73"/>
      <c r="F11" s="22"/>
      <c r="G11" s="22" t="s">
        <v>46</v>
      </c>
      <c r="H11" s="22"/>
      <c r="I11" s="103">
        <f>I13+I22+I27+I31</f>
        <v>21932727272.689999</v>
      </c>
    </row>
    <row r="12" spans="1:9" s="106" customFormat="1" ht="27" customHeight="1" x14ac:dyDescent="0.3">
      <c r="A12" s="55"/>
      <c r="B12" s="56"/>
      <c r="C12" s="56"/>
      <c r="D12" s="104"/>
      <c r="E12" s="104"/>
      <c r="F12" s="56"/>
      <c r="G12" s="56"/>
      <c r="H12" s="56"/>
      <c r="I12" s="105"/>
    </row>
    <row r="13" spans="1:9" s="1" customFormat="1" ht="27" customHeight="1" x14ac:dyDescent="0.35">
      <c r="A13" s="76">
        <v>11</v>
      </c>
      <c r="B13" s="76" t="s">
        <v>47</v>
      </c>
      <c r="C13" s="85"/>
      <c r="D13" s="89">
        <f>SUM(D15:D15)</f>
        <v>0</v>
      </c>
      <c r="E13" s="74"/>
      <c r="F13" s="76">
        <v>24</v>
      </c>
      <c r="G13" s="76" t="s">
        <v>48</v>
      </c>
      <c r="H13" s="85"/>
      <c r="I13" s="107">
        <f>SUM(I15:I21)</f>
        <v>482034499</v>
      </c>
    </row>
    <row r="14" spans="1:9" s="19" customFormat="1" ht="27" customHeight="1" x14ac:dyDescent="0.35">
      <c r="A14" s="76"/>
      <c r="B14" s="76"/>
      <c r="C14" s="77"/>
      <c r="D14" s="74"/>
      <c r="E14" s="74"/>
      <c r="F14" s="66"/>
      <c r="G14" s="66"/>
      <c r="H14" s="67"/>
      <c r="I14" s="66"/>
    </row>
    <row r="15" spans="1:9" s="19" customFormat="1" ht="27" customHeight="1" x14ac:dyDescent="0.3">
      <c r="A15" s="15">
        <v>1105</v>
      </c>
      <c r="B15" s="15" t="s">
        <v>49</v>
      </c>
      <c r="C15" s="57"/>
      <c r="D15" s="14">
        <v>0</v>
      </c>
      <c r="E15" s="14"/>
      <c r="F15" s="15">
        <v>2401</v>
      </c>
      <c r="G15" s="15" t="s">
        <v>50</v>
      </c>
      <c r="H15" s="57"/>
      <c r="I15" s="58">
        <v>428873426</v>
      </c>
    </row>
    <row r="16" spans="1:9" s="59" customFormat="1" ht="27" customHeight="1" x14ac:dyDescent="0.3">
      <c r="A16" s="15"/>
      <c r="B16" s="15"/>
      <c r="C16" s="57"/>
      <c r="D16" s="14"/>
      <c r="E16" s="14"/>
      <c r="F16" s="15">
        <v>2424</v>
      </c>
      <c r="G16" s="15" t="s">
        <v>51</v>
      </c>
      <c r="H16" s="57"/>
      <c r="I16" s="58">
        <v>44787673</v>
      </c>
    </row>
    <row r="17" spans="1:9" s="60" customFormat="1" ht="27" customHeight="1" x14ac:dyDescent="0.35">
      <c r="A17" s="76">
        <v>13</v>
      </c>
      <c r="B17" s="76" t="s">
        <v>52</v>
      </c>
      <c r="C17" s="85"/>
      <c r="D17" s="89">
        <f>SUM(D18:D22)</f>
        <v>668356177</v>
      </c>
      <c r="E17" s="14"/>
      <c r="F17" s="15">
        <v>2436</v>
      </c>
      <c r="G17" s="15" t="s">
        <v>53</v>
      </c>
      <c r="H17" s="57"/>
      <c r="I17" s="58">
        <v>0</v>
      </c>
    </row>
    <row r="18" spans="1:9" s="60" customFormat="1" ht="27" customHeight="1" x14ac:dyDescent="0.35">
      <c r="A18" s="76"/>
      <c r="B18" s="76"/>
      <c r="C18" s="77"/>
      <c r="D18" s="74"/>
      <c r="E18" s="14"/>
      <c r="F18" s="15">
        <v>2460</v>
      </c>
      <c r="G18" s="15" t="s">
        <v>54</v>
      </c>
      <c r="H18" s="67"/>
      <c r="I18" s="58">
        <v>8373400</v>
      </c>
    </row>
    <row r="19" spans="1:9" ht="27" customHeight="1" x14ac:dyDescent="0.3">
      <c r="A19" s="15">
        <v>1311</v>
      </c>
      <c r="B19" s="15" t="s">
        <v>120</v>
      </c>
      <c r="C19" s="57"/>
      <c r="D19" s="14">
        <v>30637016</v>
      </c>
      <c r="E19" s="14"/>
      <c r="F19" s="15">
        <v>2490</v>
      </c>
      <c r="G19" s="15" t="s">
        <v>57</v>
      </c>
      <c r="H19" s="57"/>
      <c r="I19" s="58">
        <v>0</v>
      </c>
    </row>
    <row r="20" spans="1:9" ht="27" customHeight="1" x14ac:dyDescent="0.35">
      <c r="A20" s="15">
        <v>1338</v>
      </c>
      <c r="B20" s="15" t="s">
        <v>121</v>
      </c>
      <c r="C20" s="57"/>
      <c r="D20" s="14">
        <v>32689250</v>
      </c>
      <c r="E20" s="74"/>
      <c r="F20" s="15"/>
      <c r="G20" s="15"/>
      <c r="H20" s="57"/>
      <c r="I20" s="58"/>
    </row>
    <row r="21" spans="1:9" ht="27" customHeight="1" x14ac:dyDescent="0.35">
      <c r="A21" s="15">
        <v>1384</v>
      </c>
      <c r="B21" s="15" t="s">
        <v>55</v>
      </c>
      <c r="C21" s="57"/>
      <c r="D21" s="14">
        <v>605029911</v>
      </c>
      <c r="E21" s="74"/>
    </row>
    <row r="22" spans="1:9" ht="27" customHeight="1" x14ac:dyDescent="0.35">
      <c r="A22" s="15">
        <v>1385</v>
      </c>
      <c r="B22" s="15" t="s">
        <v>56</v>
      </c>
      <c r="C22" s="57"/>
      <c r="D22" s="14">
        <v>0</v>
      </c>
      <c r="E22" s="14"/>
      <c r="F22" s="76">
        <v>25</v>
      </c>
      <c r="G22" s="76" t="s">
        <v>59</v>
      </c>
      <c r="H22" s="85"/>
      <c r="I22" s="107">
        <f>SUM(I24:I25)</f>
        <v>12688513446</v>
      </c>
    </row>
    <row r="23" spans="1:9" ht="27" customHeight="1" x14ac:dyDescent="0.3">
      <c r="A23" s="66"/>
      <c r="B23" s="66"/>
      <c r="C23" s="66"/>
      <c r="D23" s="66"/>
      <c r="E23" s="14"/>
      <c r="F23" s="59"/>
      <c r="G23" s="59"/>
      <c r="H23" s="61"/>
      <c r="I23" s="59"/>
    </row>
    <row r="24" spans="1:9" s="60" customFormat="1" ht="27" customHeight="1" x14ac:dyDescent="0.35">
      <c r="A24" s="76">
        <v>19</v>
      </c>
      <c r="B24" s="76" t="s">
        <v>60</v>
      </c>
      <c r="C24" s="85"/>
      <c r="D24" s="89">
        <f>SUM(D26:D35)</f>
        <v>10801589878</v>
      </c>
      <c r="E24" s="14"/>
      <c r="F24" s="15">
        <v>2511</v>
      </c>
      <c r="G24" s="15" t="s">
        <v>61</v>
      </c>
      <c r="H24" s="57"/>
      <c r="I24" s="58">
        <v>12688513446</v>
      </c>
    </row>
    <row r="25" spans="1:9" s="60" customFormat="1" ht="27" customHeight="1" x14ac:dyDescent="0.35">
      <c r="A25" s="76"/>
      <c r="B25" s="76"/>
      <c r="C25" s="77"/>
      <c r="D25" s="74"/>
      <c r="E25" s="14"/>
      <c r="F25" s="15">
        <v>2512</v>
      </c>
      <c r="G25" s="15" t="s">
        <v>63</v>
      </c>
      <c r="H25" s="67"/>
      <c r="I25" s="58">
        <v>0</v>
      </c>
    </row>
    <row r="26" spans="1:9" s="60" customFormat="1" ht="27" customHeight="1" x14ac:dyDescent="0.3">
      <c r="A26" s="15">
        <v>1901</v>
      </c>
      <c r="B26" s="15" t="s">
        <v>62</v>
      </c>
      <c r="C26" s="57"/>
      <c r="D26" s="13">
        <v>0</v>
      </c>
      <c r="E26" s="14"/>
      <c r="F26" s="101"/>
      <c r="G26" s="101"/>
      <c r="H26" s="108"/>
      <c r="I26" s="109"/>
    </row>
    <row r="27" spans="1:9" s="60" customFormat="1" ht="27" customHeight="1" x14ac:dyDescent="0.35">
      <c r="A27" s="15">
        <v>1902</v>
      </c>
      <c r="B27" s="15" t="s">
        <v>64</v>
      </c>
      <c r="C27" s="57"/>
      <c r="D27" s="13">
        <v>142145418</v>
      </c>
      <c r="E27" s="14"/>
      <c r="F27" s="76">
        <v>27</v>
      </c>
      <c r="G27" s="76" t="s">
        <v>66</v>
      </c>
      <c r="H27" s="85"/>
      <c r="I27" s="107">
        <f>SUM(I29:I30)</f>
        <v>6873050456</v>
      </c>
    </row>
    <row r="28" spans="1:9" s="60" customFormat="1" ht="27" customHeight="1" x14ac:dyDescent="0.3">
      <c r="A28" s="15">
        <v>1905</v>
      </c>
      <c r="B28" s="15" t="s">
        <v>65</v>
      </c>
      <c r="C28" s="57"/>
      <c r="D28" s="13">
        <v>6652697822</v>
      </c>
      <c r="E28" s="14"/>
      <c r="F28" s="66"/>
      <c r="G28" s="66"/>
      <c r="H28" s="67"/>
      <c r="I28" s="66"/>
    </row>
    <row r="29" spans="1:9" s="60" customFormat="1" ht="20.25" x14ac:dyDescent="0.3">
      <c r="A29" s="15">
        <v>1906</v>
      </c>
      <c r="B29" s="15" t="s">
        <v>68</v>
      </c>
      <c r="C29" s="57"/>
      <c r="D29" s="13">
        <v>0</v>
      </c>
      <c r="E29" s="14"/>
      <c r="F29" s="15">
        <v>2701</v>
      </c>
      <c r="G29" s="15" t="s">
        <v>69</v>
      </c>
      <c r="H29" s="57"/>
      <c r="I29" s="58">
        <v>6873050456</v>
      </c>
    </row>
    <row r="30" spans="1:9" s="60" customFormat="1" ht="20.25" x14ac:dyDescent="0.3">
      <c r="A30" s="15">
        <v>1909</v>
      </c>
      <c r="B30" s="15" t="s">
        <v>122</v>
      </c>
      <c r="C30" s="62"/>
      <c r="D30" s="13">
        <v>428400</v>
      </c>
      <c r="E30" s="14"/>
      <c r="F30" s="15"/>
      <c r="G30" s="15"/>
      <c r="H30" s="57"/>
      <c r="I30" s="58"/>
    </row>
    <row r="31" spans="1:9" s="60" customFormat="1" ht="27" customHeight="1" x14ac:dyDescent="0.35">
      <c r="A31" s="15">
        <v>1915</v>
      </c>
      <c r="B31" s="15" t="s">
        <v>67</v>
      </c>
      <c r="C31" s="62"/>
      <c r="D31" s="13">
        <v>0</v>
      </c>
      <c r="E31" s="14"/>
      <c r="F31" s="76">
        <v>29</v>
      </c>
      <c r="G31" s="76" t="s">
        <v>71</v>
      </c>
      <c r="H31" s="85"/>
      <c r="I31" s="107">
        <f>SUM(I33:I36)</f>
        <v>1889128871.6900001</v>
      </c>
    </row>
    <row r="32" spans="1:9" s="60" customFormat="1" ht="27" customHeight="1" x14ac:dyDescent="0.3">
      <c r="A32" s="15">
        <v>1925</v>
      </c>
      <c r="B32" s="15" t="s">
        <v>70</v>
      </c>
      <c r="C32" s="57"/>
      <c r="D32" s="13">
        <v>0</v>
      </c>
      <c r="E32" s="14"/>
      <c r="F32" s="66"/>
      <c r="G32" s="66"/>
      <c r="H32" s="67"/>
      <c r="I32" s="66"/>
    </row>
    <row r="33" spans="1:9" s="60" customFormat="1" ht="27" customHeight="1" x14ac:dyDescent="0.3">
      <c r="A33" s="15">
        <v>1926</v>
      </c>
      <c r="B33" s="15" t="s">
        <v>72</v>
      </c>
      <c r="C33" s="57"/>
      <c r="D33" s="13">
        <v>0</v>
      </c>
      <c r="E33" s="72"/>
      <c r="F33" s="15">
        <v>2905</v>
      </c>
      <c r="G33" s="15" t="s">
        <v>74</v>
      </c>
      <c r="H33" s="57"/>
      <c r="I33" s="58">
        <v>0</v>
      </c>
    </row>
    <row r="34" spans="1:9" ht="27" customHeight="1" x14ac:dyDescent="0.3">
      <c r="A34" s="15">
        <v>1930</v>
      </c>
      <c r="B34" s="15" t="s">
        <v>73</v>
      </c>
      <c r="C34" s="57"/>
      <c r="D34" s="13">
        <v>0</v>
      </c>
      <c r="F34" s="15">
        <v>2910</v>
      </c>
      <c r="G34" s="15" t="s">
        <v>75</v>
      </c>
      <c r="H34" s="57"/>
      <c r="I34" s="58">
        <v>1889128871.6900001</v>
      </c>
    </row>
    <row r="35" spans="1:9" ht="27" customHeight="1" x14ac:dyDescent="0.3">
      <c r="A35" s="15">
        <v>1986</v>
      </c>
      <c r="B35" s="15" t="s">
        <v>123</v>
      </c>
      <c r="C35" s="57"/>
      <c r="D35" s="13">
        <v>4006318238</v>
      </c>
      <c r="F35" s="15"/>
      <c r="G35" s="15"/>
      <c r="H35" s="57"/>
      <c r="I35" s="58"/>
    </row>
    <row r="36" spans="1:9" ht="27" customHeight="1" x14ac:dyDescent="0.35">
      <c r="A36" s="15"/>
      <c r="B36" s="15"/>
      <c r="C36" s="57"/>
      <c r="D36" s="13"/>
      <c r="E36" s="74"/>
      <c r="F36" s="15"/>
      <c r="G36" s="15"/>
      <c r="H36" s="57"/>
      <c r="I36" s="58"/>
    </row>
    <row r="37" spans="1:9" ht="27" customHeight="1" x14ac:dyDescent="0.4">
      <c r="A37" s="15"/>
      <c r="B37" s="15"/>
      <c r="C37" s="57"/>
      <c r="D37" s="13"/>
      <c r="E37" s="74"/>
      <c r="F37" s="60"/>
      <c r="G37" s="22" t="s">
        <v>76</v>
      </c>
      <c r="H37" s="63"/>
      <c r="I37" s="103">
        <f>I39</f>
        <v>6863934698</v>
      </c>
    </row>
    <row r="38" spans="1:9" s="60" customFormat="1" ht="27" customHeight="1" x14ac:dyDescent="0.4">
      <c r="A38" s="15"/>
      <c r="B38" s="22" t="s">
        <v>76</v>
      </c>
      <c r="C38" s="63"/>
      <c r="D38" s="83">
        <f>D40+D46+D69</f>
        <v>45000138102.32</v>
      </c>
      <c r="E38" s="14"/>
    </row>
    <row r="39" spans="1:9" ht="27" customHeight="1" x14ac:dyDescent="0.35">
      <c r="A39" s="15"/>
      <c r="B39" s="60"/>
      <c r="C39" s="60"/>
      <c r="D39" s="60"/>
      <c r="E39" s="110"/>
      <c r="F39" s="76">
        <v>25</v>
      </c>
      <c r="G39" s="76" t="s">
        <v>59</v>
      </c>
      <c r="H39" s="85"/>
      <c r="I39" s="107">
        <f>SUM(I41:I41)</f>
        <v>6863934698</v>
      </c>
    </row>
    <row r="40" spans="1:9" ht="27" customHeight="1" x14ac:dyDescent="0.35">
      <c r="A40" s="76">
        <v>13</v>
      </c>
      <c r="B40" s="76" t="s">
        <v>77</v>
      </c>
      <c r="C40" s="77"/>
      <c r="D40" s="89">
        <f>SUM(D42:D44)</f>
        <v>26852212</v>
      </c>
      <c r="F40" s="59"/>
      <c r="G40" s="59"/>
      <c r="H40" s="61"/>
      <c r="I40" s="59"/>
    </row>
    <row r="41" spans="1:9" ht="27" customHeight="1" x14ac:dyDescent="0.35">
      <c r="A41" s="76"/>
      <c r="B41" s="76"/>
      <c r="C41" s="77"/>
      <c r="D41" s="74"/>
      <c r="E41" s="74"/>
      <c r="F41" s="15">
        <v>2512</v>
      </c>
      <c r="G41" s="15" t="s">
        <v>63</v>
      </c>
      <c r="H41" s="57"/>
      <c r="I41" s="58">
        <v>6863934698</v>
      </c>
    </row>
    <row r="42" spans="1:9" ht="27" customHeight="1" x14ac:dyDescent="0.35">
      <c r="A42" s="15">
        <v>1384</v>
      </c>
      <c r="B42" s="15" t="s">
        <v>55</v>
      </c>
      <c r="C42" s="57"/>
      <c r="D42" s="14">
        <v>0</v>
      </c>
      <c r="E42" s="74"/>
      <c r="F42" s="15"/>
      <c r="G42" s="15"/>
      <c r="H42" s="57"/>
      <c r="I42" s="58"/>
    </row>
    <row r="43" spans="1:9" ht="27" customHeight="1" x14ac:dyDescent="0.3">
      <c r="A43" s="15">
        <v>1385</v>
      </c>
      <c r="B43" s="15" t="s">
        <v>56</v>
      </c>
      <c r="C43" s="57"/>
      <c r="D43" s="14">
        <v>192437183</v>
      </c>
      <c r="E43" s="14"/>
      <c r="F43" s="101"/>
      <c r="G43" s="101"/>
      <c r="H43" s="108"/>
      <c r="I43" s="109"/>
    </row>
    <row r="44" spans="1:9" ht="27" customHeight="1" thickBot="1" x14ac:dyDescent="0.45">
      <c r="A44" s="15">
        <v>1386</v>
      </c>
      <c r="B44" s="15" t="s">
        <v>58</v>
      </c>
      <c r="C44" s="57"/>
      <c r="D44" s="14">
        <v>-165584971</v>
      </c>
      <c r="E44" s="14"/>
      <c r="F44" s="64"/>
      <c r="G44" s="22" t="s">
        <v>79</v>
      </c>
      <c r="H44" s="63"/>
      <c r="I44" s="111">
        <f>+I11+I37</f>
        <v>28796661970.689999</v>
      </c>
    </row>
    <row r="45" spans="1:9" ht="27" customHeight="1" thickTop="1" x14ac:dyDescent="0.3">
      <c r="A45" s="66"/>
      <c r="B45" s="66"/>
      <c r="C45" s="66"/>
      <c r="D45" s="66"/>
      <c r="E45" s="14"/>
    </row>
    <row r="46" spans="1:9" ht="27" customHeight="1" x14ac:dyDescent="0.35">
      <c r="A46" s="76">
        <v>16</v>
      </c>
      <c r="B46" s="76" t="s">
        <v>78</v>
      </c>
      <c r="C46" s="77"/>
      <c r="D46" s="89">
        <f>SUM(D48:D67)</f>
        <v>44492764381.300003</v>
      </c>
      <c r="E46" s="14"/>
    </row>
    <row r="47" spans="1:9" ht="27" customHeight="1" x14ac:dyDescent="0.4">
      <c r="A47" s="76"/>
      <c r="B47" s="76"/>
      <c r="C47" s="77"/>
      <c r="D47" s="74"/>
      <c r="E47" s="14"/>
      <c r="F47" s="22">
        <v>3</v>
      </c>
      <c r="G47" s="22" t="s">
        <v>82</v>
      </c>
      <c r="H47" s="63"/>
      <c r="I47" s="65"/>
    </row>
    <row r="48" spans="1:9" ht="27" customHeight="1" x14ac:dyDescent="0.4">
      <c r="A48" s="15">
        <v>1605</v>
      </c>
      <c r="B48" s="15" t="s">
        <v>80</v>
      </c>
      <c r="C48" s="57"/>
      <c r="D48" s="14">
        <v>0</v>
      </c>
      <c r="E48" s="14"/>
      <c r="F48" s="112"/>
      <c r="G48" s="112"/>
      <c r="H48" s="113"/>
      <c r="I48" s="65"/>
    </row>
    <row r="49" spans="1:9" ht="27" customHeight="1" x14ac:dyDescent="0.35">
      <c r="A49" s="15">
        <v>1610</v>
      </c>
      <c r="B49" s="15" t="s">
        <v>81</v>
      </c>
      <c r="C49" s="57"/>
      <c r="D49" s="14">
        <v>114250000</v>
      </c>
      <c r="E49" s="14"/>
      <c r="F49" s="76">
        <v>31</v>
      </c>
      <c r="G49" s="76" t="s">
        <v>85</v>
      </c>
      <c r="H49" s="85"/>
      <c r="I49" s="89">
        <f>SUM(I51:I54)</f>
        <v>27673422186.709988</v>
      </c>
    </row>
    <row r="50" spans="1:9" s="60" customFormat="1" ht="27" customHeight="1" x14ac:dyDescent="0.3">
      <c r="A50" s="15">
        <v>1615</v>
      </c>
      <c r="B50" s="15" t="s">
        <v>83</v>
      </c>
      <c r="C50" s="57"/>
      <c r="D50" s="14">
        <v>708438440</v>
      </c>
      <c r="E50" s="14"/>
      <c r="F50" s="19"/>
      <c r="G50" s="19"/>
      <c r="H50" s="114"/>
      <c r="I50" s="19"/>
    </row>
    <row r="51" spans="1:9" s="60" customFormat="1" ht="27" customHeight="1" x14ac:dyDescent="0.3">
      <c r="A51" s="15">
        <v>1620</v>
      </c>
      <c r="B51" s="15" t="s">
        <v>84</v>
      </c>
      <c r="C51" s="57"/>
      <c r="D51" s="14">
        <v>0</v>
      </c>
      <c r="E51" s="14"/>
      <c r="F51" s="15">
        <v>3105</v>
      </c>
      <c r="G51" s="15" t="s">
        <v>88</v>
      </c>
      <c r="H51" s="57"/>
      <c r="I51" s="58">
        <v>73254783915.270004</v>
      </c>
    </row>
    <row r="52" spans="1:9" ht="27" customHeight="1" x14ac:dyDescent="0.3">
      <c r="A52" s="15">
        <v>1625</v>
      </c>
      <c r="B52" s="15" t="s">
        <v>86</v>
      </c>
      <c r="C52" s="57"/>
      <c r="D52" s="14">
        <v>0</v>
      </c>
      <c r="E52" s="14"/>
      <c r="F52" s="15">
        <v>3109</v>
      </c>
      <c r="G52" s="15" t="s">
        <v>90</v>
      </c>
      <c r="H52" s="57"/>
      <c r="I52" s="58">
        <v>-48195884586.300003</v>
      </c>
    </row>
    <row r="53" spans="1:9" ht="27" customHeight="1" x14ac:dyDescent="0.3">
      <c r="A53" s="15">
        <v>1635</v>
      </c>
      <c r="B53" s="15" t="s">
        <v>87</v>
      </c>
      <c r="C53" s="57"/>
      <c r="D53" s="14">
        <v>223950255.88999999</v>
      </c>
      <c r="E53" s="14"/>
      <c r="F53" s="15">
        <v>3110</v>
      </c>
      <c r="G53" s="15" t="s">
        <v>92</v>
      </c>
      <c r="H53" s="57"/>
      <c r="I53" s="58">
        <f>+'RESULTADOS '!D73</f>
        <v>2614522857.7399879</v>
      </c>
    </row>
    <row r="54" spans="1:9" ht="27" customHeight="1" x14ac:dyDescent="0.3">
      <c r="A54" s="15">
        <v>1636</v>
      </c>
      <c r="B54" s="15" t="s">
        <v>89</v>
      </c>
      <c r="C54" s="57"/>
      <c r="D54" s="14">
        <v>0</v>
      </c>
      <c r="E54" s="14"/>
      <c r="F54" s="15"/>
      <c r="G54" s="15"/>
      <c r="H54" s="57"/>
      <c r="I54" s="58"/>
    </row>
    <row r="55" spans="1:9" ht="27" customHeight="1" thickBot="1" x14ac:dyDescent="0.45">
      <c r="A55" s="15">
        <v>1637</v>
      </c>
      <c r="B55" s="15" t="s">
        <v>91</v>
      </c>
      <c r="C55" s="57"/>
      <c r="D55" s="14">
        <v>939652500.96000004</v>
      </c>
      <c r="E55" s="14"/>
      <c r="F55" s="8"/>
      <c r="G55" s="22" t="s">
        <v>95</v>
      </c>
      <c r="H55" s="63"/>
      <c r="I55" s="111">
        <f>+I49</f>
        <v>27673422186.709988</v>
      </c>
    </row>
    <row r="56" spans="1:9" ht="27" customHeight="1" thickTop="1" x14ac:dyDescent="0.3">
      <c r="A56" s="15">
        <v>1640</v>
      </c>
      <c r="B56" s="15" t="s">
        <v>93</v>
      </c>
      <c r="C56" s="57"/>
      <c r="D56" s="14">
        <v>16114994587</v>
      </c>
      <c r="E56" s="14"/>
    </row>
    <row r="57" spans="1:9" ht="27" customHeight="1" x14ac:dyDescent="0.3">
      <c r="A57" s="15">
        <v>1645</v>
      </c>
      <c r="B57" s="15" t="s">
        <v>94</v>
      </c>
      <c r="C57" s="57"/>
      <c r="D57" s="14">
        <v>0</v>
      </c>
      <c r="E57" s="14"/>
    </row>
    <row r="58" spans="1:9" ht="27" customHeight="1" x14ac:dyDescent="0.3">
      <c r="A58" s="15">
        <v>1650</v>
      </c>
      <c r="B58" s="15" t="s">
        <v>96</v>
      </c>
      <c r="C58" s="57"/>
      <c r="D58" s="14">
        <v>7711200</v>
      </c>
      <c r="E58" s="14"/>
    </row>
    <row r="59" spans="1:9" ht="27" customHeight="1" x14ac:dyDescent="0.3">
      <c r="A59" s="15">
        <v>1655</v>
      </c>
      <c r="B59" s="15" t="s">
        <v>97</v>
      </c>
      <c r="C59" s="57"/>
      <c r="D59" s="14">
        <v>23359336286.619999</v>
      </c>
      <c r="E59" s="14"/>
    </row>
    <row r="60" spans="1:9" ht="27" customHeight="1" x14ac:dyDescent="0.3">
      <c r="A60" s="15">
        <v>1660</v>
      </c>
      <c r="B60" s="15" t="s">
        <v>98</v>
      </c>
      <c r="C60" s="57"/>
      <c r="D60" s="14">
        <v>28774414</v>
      </c>
      <c r="E60" s="14"/>
    </row>
    <row r="61" spans="1:9" s="60" customFormat="1" ht="27" customHeight="1" x14ac:dyDescent="0.3">
      <c r="A61" s="15">
        <v>1665</v>
      </c>
      <c r="B61" s="15" t="s">
        <v>99</v>
      </c>
      <c r="C61" s="57"/>
      <c r="D61" s="14">
        <v>3492095429.73</v>
      </c>
      <c r="E61" s="14"/>
    </row>
    <row r="62" spans="1:9" s="60" customFormat="1" ht="27" customHeight="1" x14ac:dyDescent="0.3">
      <c r="A62" s="15">
        <v>1670</v>
      </c>
      <c r="B62" s="15" t="s">
        <v>100</v>
      </c>
      <c r="C62" s="57"/>
      <c r="D62" s="14">
        <v>17066992389.860001</v>
      </c>
      <c r="E62" s="14"/>
    </row>
    <row r="63" spans="1:9" ht="27" customHeight="1" x14ac:dyDescent="0.3">
      <c r="A63" s="15">
        <v>1675</v>
      </c>
      <c r="B63" s="15" t="s">
        <v>101</v>
      </c>
      <c r="C63" s="57"/>
      <c r="D63" s="14">
        <v>53402642205</v>
      </c>
      <c r="E63" s="14"/>
    </row>
    <row r="64" spans="1:9" ht="27" customHeight="1" x14ac:dyDescent="0.3">
      <c r="A64" s="15">
        <v>1680</v>
      </c>
      <c r="B64" s="15" t="s">
        <v>102</v>
      </c>
      <c r="C64" s="57"/>
      <c r="D64" s="14">
        <v>1399224467</v>
      </c>
      <c r="E64" s="14"/>
    </row>
    <row r="65" spans="1:10" s="59" customFormat="1" ht="27" customHeight="1" x14ac:dyDescent="0.3">
      <c r="A65" s="15">
        <v>1681</v>
      </c>
      <c r="B65" s="15" t="s">
        <v>103</v>
      </c>
      <c r="C65" s="57"/>
      <c r="D65" s="14">
        <v>0</v>
      </c>
      <c r="E65" s="14"/>
      <c r="F65" s="60"/>
      <c r="G65" s="60"/>
      <c r="H65" s="69"/>
      <c r="I65" s="60"/>
    </row>
    <row r="66" spans="1:10" s="59" customFormat="1" ht="27" customHeight="1" x14ac:dyDescent="0.3">
      <c r="A66" s="15">
        <v>1685</v>
      </c>
      <c r="B66" s="15" t="s">
        <v>104</v>
      </c>
      <c r="C66" s="57"/>
      <c r="D66" s="14">
        <v>-72242147633.759995</v>
      </c>
      <c r="E66" s="72"/>
    </row>
    <row r="67" spans="1:10" ht="27" customHeight="1" x14ac:dyDescent="0.35">
      <c r="A67" s="15">
        <v>1695</v>
      </c>
      <c r="B67" s="15" t="s">
        <v>105</v>
      </c>
      <c r="C67" s="57"/>
      <c r="D67" s="14">
        <v>-123150161</v>
      </c>
      <c r="E67" s="74"/>
      <c r="F67" s="60"/>
      <c r="G67" s="60"/>
      <c r="H67" s="69"/>
      <c r="I67" s="60"/>
    </row>
    <row r="68" spans="1:10" ht="27" customHeight="1" x14ac:dyDescent="0.35">
      <c r="A68" s="59"/>
      <c r="B68" s="59"/>
      <c r="C68" s="59"/>
      <c r="D68" s="59"/>
      <c r="E68" s="74"/>
    </row>
    <row r="69" spans="1:10" ht="27" customHeight="1" x14ac:dyDescent="0.35">
      <c r="A69" s="76">
        <v>19</v>
      </c>
      <c r="B69" s="76" t="s">
        <v>60</v>
      </c>
      <c r="C69" s="77"/>
      <c r="D69" s="89">
        <f>SUM(D71:D72)</f>
        <v>480521509.01999998</v>
      </c>
      <c r="E69" s="14"/>
    </row>
    <row r="70" spans="1:10" ht="27" customHeight="1" x14ac:dyDescent="0.35">
      <c r="A70" s="76"/>
      <c r="B70" s="76"/>
      <c r="C70" s="77"/>
      <c r="D70" s="74"/>
      <c r="E70" s="60"/>
    </row>
    <row r="71" spans="1:10" ht="27" customHeight="1" x14ac:dyDescent="0.3">
      <c r="A71" s="15">
        <v>1970</v>
      </c>
      <c r="B71" s="17" t="s">
        <v>106</v>
      </c>
      <c r="C71" s="57"/>
      <c r="D71" s="13">
        <v>3375643079.1999998</v>
      </c>
      <c r="E71" s="19"/>
    </row>
    <row r="72" spans="1:10" ht="27" customHeight="1" x14ac:dyDescent="0.35">
      <c r="A72" s="15">
        <v>1975</v>
      </c>
      <c r="B72" s="17" t="s">
        <v>107</v>
      </c>
      <c r="C72" s="57"/>
      <c r="D72" s="13">
        <v>-2895121570.1799998</v>
      </c>
      <c r="E72" s="74"/>
    </row>
    <row r="73" spans="1:10" ht="27" customHeight="1" x14ac:dyDescent="0.4">
      <c r="A73" s="67"/>
      <c r="B73" s="67"/>
      <c r="C73" s="67"/>
      <c r="D73" s="67"/>
      <c r="E73" s="74"/>
      <c r="F73" s="64"/>
    </row>
    <row r="74" spans="1:10" ht="27" customHeight="1" x14ac:dyDescent="0.3">
      <c r="E74" s="14"/>
    </row>
    <row r="75" spans="1:10" ht="27" customHeight="1" thickBot="1" x14ac:dyDescent="0.45">
      <c r="B75" s="22" t="s">
        <v>108</v>
      </c>
      <c r="C75" s="63"/>
      <c r="D75" s="93">
        <f>D38+D11</f>
        <v>56470084157.32</v>
      </c>
      <c r="E75" s="14"/>
      <c r="G75" s="22" t="s">
        <v>109</v>
      </c>
      <c r="H75" s="63"/>
      <c r="I75" s="111">
        <f>+I44+I55</f>
        <v>56470084157.399986</v>
      </c>
      <c r="J75" s="140"/>
    </row>
    <row r="76" spans="1:10" ht="27" customHeight="1" thickTop="1" x14ac:dyDescent="0.4">
      <c r="B76" s="22"/>
      <c r="C76" s="63"/>
      <c r="D76" s="73"/>
      <c r="E76" s="14"/>
    </row>
    <row r="77" spans="1:10" ht="27" customHeight="1" x14ac:dyDescent="0.4">
      <c r="B77" s="22"/>
      <c r="C77" s="63"/>
      <c r="D77" s="73"/>
      <c r="E77" s="14"/>
    </row>
    <row r="78" spans="1:10" ht="27" customHeight="1" x14ac:dyDescent="0.4">
      <c r="A78" s="22">
        <v>8</v>
      </c>
      <c r="B78" s="22" t="s">
        <v>110</v>
      </c>
      <c r="C78" s="63"/>
      <c r="D78" s="103">
        <f>+D79+D80+D81</f>
        <v>0</v>
      </c>
      <c r="E78" s="14"/>
      <c r="F78" s="22">
        <v>9</v>
      </c>
      <c r="G78" s="22" t="s">
        <v>111</v>
      </c>
      <c r="H78" s="63"/>
      <c r="I78" s="103">
        <f>+I79+I80+I81</f>
        <v>0</v>
      </c>
    </row>
    <row r="79" spans="1:10" ht="27" customHeight="1" x14ac:dyDescent="0.35">
      <c r="A79" s="27">
        <v>81</v>
      </c>
      <c r="B79" s="27" t="s">
        <v>112</v>
      </c>
      <c r="C79" s="115"/>
      <c r="D79" s="116">
        <v>92589227</v>
      </c>
      <c r="E79" s="14"/>
      <c r="F79" s="27">
        <v>91</v>
      </c>
      <c r="G79" s="27" t="s">
        <v>113</v>
      </c>
      <c r="H79" s="115"/>
      <c r="I79" s="117">
        <v>2666347400</v>
      </c>
    </row>
    <row r="80" spans="1:10" ht="27" customHeight="1" x14ac:dyDescent="0.35">
      <c r="A80" s="27">
        <v>83</v>
      </c>
      <c r="B80" s="27" t="s">
        <v>114</v>
      </c>
      <c r="C80" s="115"/>
      <c r="D80" s="116">
        <v>3187536485.1900001</v>
      </c>
      <c r="E80" s="14"/>
      <c r="F80" s="27">
        <v>93</v>
      </c>
      <c r="G80" s="27" t="s">
        <v>115</v>
      </c>
      <c r="H80" s="115"/>
      <c r="I80" s="117">
        <v>0</v>
      </c>
    </row>
    <row r="81" spans="1:9" ht="27" customHeight="1" x14ac:dyDescent="0.35">
      <c r="A81" s="27">
        <v>89</v>
      </c>
      <c r="B81" s="27" t="s">
        <v>116</v>
      </c>
      <c r="C81" s="115"/>
      <c r="D81" s="116">
        <v>-3280125712.1900001</v>
      </c>
      <c r="E81" s="14"/>
      <c r="F81" s="27">
        <v>99</v>
      </c>
      <c r="G81" s="27" t="s">
        <v>117</v>
      </c>
      <c r="H81" s="115"/>
      <c r="I81" s="117">
        <f>-I79</f>
        <v>-2666347400</v>
      </c>
    </row>
    <row r="82" spans="1:9" ht="27" customHeight="1" x14ac:dyDescent="0.3">
      <c r="E82" s="14"/>
    </row>
    <row r="83" spans="1:9" ht="27" customHeight="1" x14ac:dyDescent="0.3">
      <c r="E83" s="14"/>
    </row>
    <row r="84" spans="1:9" s="60" customFormat="1" ht="27" customHeight="1" x14ac:dyDescent="0.3">
      <c r="D84" s="138"/>
      <c r="E84" s="14"/>
    </row>
    <row r="85" spans="1:9" s="19" customFormat="1" ht="27" customHeight="1" x14ac:dyDescent="0.3">
      <c r="A85" s="15"/>
      <c r="B85" s="137" t="s">
        <v>131</v>
      </c>
      <c r="C85" s="57"/>
      <c r="D85" s="13"/>
      <c r="E85" s="14"/>
      <c r="G85" s="137" t="s">
        <v>131</v>
      </c>
    </row>
    <row r="86" spans="1:9" ht="27" customHeight="1" x14ac:dyDescent="0.4">
      <c r="A86" s="66"/>
      <c r="B86" s="119" t="s">
        <v>127</v>
      </c>
      <c r="C86" s="119"/>
      <c r="D86" s="73"/>
      <c r="F86" s="120"/>
      <c r="G86" s="120" t="s">
        <v>40</v>
      </c>
      <c r="H86" s="120"/>
      <c r="I86" s="120"/>
    </row>
    <row r="87" spans="1:9" ht="27" customHeight="1" x14ac:dyDescent="0.35">
      <c r="A87" s="66"/>
      <c r="B87" s="27" t="s">
        <v>128</v>
      </c>
      <c r="C87" s="121"/>
      <c r="D87" s="116"/>
      <c r="F87" s="118"/>
      <c r="G87" s="118" t="s">
        <v>118</v>
      </c>
      <c r="H87" s="118"/>
      <c r="I87" s="118"/>
    </row>
    <row r="88" spans="1:9" ht="27" customHeight="1" x14ac:dyDescent="0.35">
      <c r="A88" s="66"/>
      <c r="B88" s="121"/>
      <c r="C88" s="121"/>
      <c r="D88" s="116"/>
      <c r="F88" s="118"/>
      <c r="G88" s="118" t="s">
        <v>119</v>
      </c>
      <c r="H88" s="118"/>
      <c r="I88" s="118"/>
    </row>
    <row r="89" spans="1:9" ht="23.25" x14ac:dyDescent="0.35">
      <c r="A89" s="66"/>
      <c r="C89" s="121"/>
      <c r="D89" s="116"/>
      <c r="F89" s="118"/>
      <c r="G89" s="118" t="s">
        <v>41</v>
      </c>
      <c r="H89" s="118"/>
      <c r="I89" s="118"/>
    </row>
    <row r="90" spans="1:9" ht="27" customHeight="1" x14ac:dyDescent="0.35">
      <c r="A90" s="66"/>
      <c r="B90" s="29" t="s">
        <v>132</v>
      </c>
      <c r="C90" s="121"/>
      <c r="D90" s="116"/>
      <c r="F90" s="118"/>
      <c r="G90" s="118"/>
      <c r="H90" s="118"/>
      <c r="I90" s="118"/>
    </row>
    <row r="91" spans="1:9" ht="27" customHeight="1" x14ac:dyDescent="0.4">
      <c r="A91" s="66"/>
      <c r="B91" s="29" t="s">
        <v>133</v>
      </c>
      <c r="C91" s="68"/>
      <c r="D91" s="36"/>
      <c r="F91" s="118"/>
      <c r="G91" s="118"/>
      <c r="H91" s="118"/>
      <c r="I91" s="118"/>
    </row>
  </sheetData>
  <pageMargins left="0.70866141732283472" right="0.51181102362204722" top="0.94488188976377963" bottom="0.94488188976377963" header="0.31496062992125984" footer="0.31496062992125984"/>
  <pageSetup scale="38" orientation="landscape" horizontalDpi="1200" verticalDpi="1200" r:id="rId1"/>
  <rowBreaks count="1" manualBreakCount="1">
    <brk id="44" max="8" man="1"/>
  </row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9"/>
  <sheetViews>
    <sheetView view="pageBreakPreview" zoomScale="60" zoomScaleNormal="50" workbookViewId="0">
      <pane ySplit="8" topLeftCell="A72" activePane="bottomLeft" state="frozen"/>
      <selection activeCell="A153" sqref="A153"/>
      <selection pane="bottomLeft" activeCell="B96" sqref="B96"/>
    </sheetView>
  </sheetViews>
  <sheetFormatPr baseColWidth="10" defaultRowHeight="12.75" x14ac:dyDescent="0.2"/>
  <cols>
    <col min="1" max="1" width="11.7109375" style="70" customWidth="1"/>
    <col min="2" max="2" width="100.7109375" style="71" customWidth="1"/>
    <col min="3" max="3" width="29.140625" style="71" customWidth="1"/>
    <col min="4" max="4" width="37.7109375" style="66" customWidth="1"/>
    <col min="5" max="16384" width="11.42578125" style="66"/>
  </cols>
  <sheetData>
    <row r="1" spans="1:4" s="1" customFormat="1" ht="27" customHeight="1" x14ac:dyDescent="0.35">
      <c r="A1" s="124"/>
      <c r="B1" s="125"/>
      <c r="C1" s="125"/>
      <c r="D1" s="126"/>
    </row>
    <row r="2" spans="1:4" s="4" customFormat="1" ht="27" customHeight="1" x14ac:dyDescent="0.4">
      <c r="A2" s="130" t="s">
        <v>0</v>
      </c>
      <c r="B2" s="131"/>
      <c r="C2" s="131"/>
      <c r="D2" s="132"/>
    </row>
    <row r="3" spans="1:4" s="4" customFormat="1" ht="27" customHeight="1" x14ac:dyDescent="0.4">
      <c r="A3" s="130" t="s">
        <v>1</v>
      </c>
      <c r="B3" s="131"/>
      <c r="C3" s="131"/>
      <c r="D3" s="132"/>
    </row>
    <row r="4" spans="1:4" s="4" customFormat="1" ht="27" customHeight="1" x14ac:dyDescent="0.4">
      <c r="A4" s="133" t="s">
        <v>129</v>
      </c>
      <c r="B4" s="131"/>
      <c r="C4" s="131"/>
      <c r="D4" s="132"/>
    </row>
    <row r="5" spans="1:4" s="8" customFormat="1" ht="27" customHeight="1" x14ac:dyDescent="0.35">
      <c r="A5" s="134" t="s">
        <v>2</v>
      </c>
      <c r="B5" s="135"/>
      <c r="C5" s="135"/>
      <c r="D5" s="136"/>
    </row>
    <row r="6" spans="1:4" s="1" customFormat="1" ht="27" customHeight="1" thickBot="1" x14ac:dyDescent="0.4">
      <c r="A6" s="127"/>
      <c r="B6" s="128"/>
      <c r="C6" s="128"/>
      <c r="D6" s="129"/>
    </row>
    <row r="7" spans="1:4" ht="27" customHeight="1" x14ac:dyDescent="0.35">
      <c r="A7" s="9"/>
      <c r="B7" s="80"/>
      <c r="C7" s="80"/>
      <c r="D7" s="10"/>
    </row>
    <row r="8" spans="1:4" s="8" customFormat="1" ht="51" customHeight="1" x14ac:dyDescent="0.4">
      <c r="A8" s="81"/>
      <c r="B8" s="82"/>
      <c r="C8" s="82"/>
      <c r="D8" s="11"/>
    </row>
    <row r="9" spans="1:4" s="8" customFormat="1" ht="27" customHeight="1" x14ac:dyDescent="0.4">
      <c r="A9" s="81"/>
      <c r="B9" s="82"/>
      <c r="C9" s="82"/>
      <c r="D9" s="12"/>
    </row>
    <row r="10" spans="1:4" s="84" customFormat="1" ht="27" customHeight="1" x14ac:dyDescent="0.4">
      <c r="A10" s="82"/>
      <c r="B10" s="82" t="s">
        <v>3</v>
      </c>
      <c r="C10" s="82"/>
      <c r="D10" s="83">
        <f>+D12+D20+D16</f>
        <v>141029207678</v>
      </c>
    </row>
    <row r="11" spans="1:4" s="84" customFormat="1" ht="27" customHeight="1" x14ac:dyDescent="0.4">
      <c r="A11" s="82"/>
      <c r="B11" s="82"/>
      <c r="C11" s="82"/>
      <c r="D11" s="12"/>
    </row>
    <row r="12" spans="1:4" ht="27" customHeight="1" x14ac:dyDescent="0.35">
      <c r="A12" s="76">
        <v>41</v>
      </c>
      <c r="B12" s="76" t="s">
        <v>4</v>
      </c>
      <c r="C12" s="85"/>
      <c r="D12" s="86">
        <f>SUM(D14:D14)</f>
        <v>2843412550</v>
      </c>
    </row>
    <row r="13" spans="1:4" s="87" customFormat="1" ht="27" customHeight="1" x14ac:dyDescent="0.35">
      <c r="A13" s="76"/>
      <c r="B13" s="76"/>
      <c r="C13" s="76"/>
      <c r="D13" s="14"/>
    </row>
    <row r="14" spans="1:4" s="19" customFormat="1" ht="27" customHeight="1" x14ac:dyDescent="0.3">
      <c r="A14" s="15">
        <v>4110</v>
      </c>
      <c r="B14" s="15" t="s">
        <v>5</v>
      </c>
      <c r="C14" s="15"/>
      <c r="D14" s="13">
        <v>2843412550</v>
      </c>
    </row>
    <row r="15" spans="1:4" ht="27" customHeight="1" x14ac:dyDescent="0.25">
      <c r="A15" s="16"/>
      <c r="B15" s="16"/>
      <c r="C15" s="16"/>
      <c r="D15" s="88"/>
    </row>
    <row r="16" spans="1:4" s="90" customFormat="1" ht="27" customHeight="1" x14ac:dyDescent="0.35">
      <c r="A16" s="76">
        <v>44</v>
      </c>
      <c r="B16" s="76" t="s">
        <v>6</v>
      </c>
      <c r="C16" s="85"/>
      <c r="D16" s="89">
        <f>SUM(D18:D18)</f>
        <v>0</v>
      </c>
    </row>
    <row r="17" spans="1:4" s="90" customFormat="1" ht="27" customHeight="1" x14ac:dyDescent="0.35">
      <c r="A17" s="76"/>
      <c r="B17" s="76"/>
      <c r="C17" s="76"/>
      <c r="D17" s="74"/>
    </row>
    <row r="18" spans="1:4" s="90" customFormat="1" ht="27" customHeight="1" x14ac:dyDescent="0.3">
      <c r="A18" s="15">
        <v>4428</v>
      </c>
      <c r="B18" s="15" t="s">
        <v>7</v>
      </c>
      <c r="C18" s="15"/>
      <c r="D18" s="13">
        <v>0</v>
      </c>
    </row>
    <row r="19" spans="1:4" s="90" customFormat="1" ht="27" customHeight="1" x14ac:dyDescent="0.3">
      <c r="A19" s="15"/>
      <c r="B19" s="15"/>
      <c r="C19" s="15"/>
      <c r="D19" s="14"/>
    </row>
    <row r="20" spans="1:4" s="90" customFormat="1" ht="27" customHeight="1" x14ac:dyDescent="0.35">
      <c r="A20" s="76">
        <v>47</v>
      </c>
      <c r="B20" s="76" t="s">
        <v>8</v>
      </c>
      <c r="C20" s="85"/>
      <c r="D20" s="89">
        <f>SUM(D22:D24)</f>
        <v>138185795128</v>
      </c>
    </row>
    <row r="21" spans="1:4" s="90" customFormat="1" ht="27" customHeight="1" x14ac:dyDescent="0.35">
      <c r="A21" s="76"/>
      <c r="B21" s="76"/>
      <c r="C21" s="76"/>
      <c r="D21" s="74"/>
    </row>
    <row r="22" spans="1:4" s="90" customFormat="1" ht="27" customHeight="1" x14ac:dyDescent="0.3">
      <c r="A22" s="15">
        <v>4705</v>
      </c>
      <c r="B22" s="15" t="s">
        <v>9</v>
      </c>
      <c r="C22" s="15"/>
      <c r="D22" s="13">
        <v>138185795128</v>
      </c>
    </row>
    <row r="23" spans="1:4" s="90" customFormat="1" ht="27" customHeight="1" x14ac:dyDescent="0.3">
      <c r="A23" s="15">
        <v>4720</v>
      </c>
      <c r="B23" s="17" t="s">
        <v>10</v>
      </c>
      <c r="C23" s="15"/>
      <c r="D23" s="13">
        <v>0</v>
      </c>
    </row>
    <row r="24" spans="1:4" s="18" customFormat="1" ht="27" customHeight="1" x14ac:dyDescent="0.35">
      <c r="A24" s="15">
        <v>4722</v>
      </c>
      <c r="B24" s="15" t="s">
        <v>11</v>
      </c>
      <c r="C24" s="15"/>
      <c r="D24" s="13">
        <v>0</v>
      </c>
    </row>
    <row r="25" spans="1:4" s="90" customFormat="1" ht="27" customHeight="1" x14ac:dyDescent="0.3">
      <c r="A25" s="15"/>
      <c r="B25" s="15"/>
      <c r="C25" s="15"/>
      <c r="D25" s="14"/>
    </row>
    <row r="26" spans="1:4" s="90" customFormat="1" ht="27" customHeight="1" x14ac:dyDescent="0.4">
      <c r="A26" s="82"/>
      <c r="B26" s="82" t="s">
        <v>12</v>
      </c>
      <c r="C26" s="82"/>
      <c r="D26" s="83">
        <f>+D28+D39+D47+D52</f>
        <v>140114096416.95001</v>
      </c>
    </row>
    <row r="27" spans="1:4" s="90" customFormat="1" ht="27" customHeight="1" x14ac:dyDescent="0.3">
      <c r="A27" s="91"/>
      <c r="B27" s="91"/>
      <c r="C27" s="91"/>
      <c r="D27" s="88"/>
    </row>
    <row r="28" spans="1:4" s="90" customFormat="1" ht="27" customHeight="1" x14ac:dyDescent="0.35">
      <c r="A28" s="76">
        <v>51</v>
      </c>
      <c r="B28" s="76" t="s">
        <v>13</v>
      </c>
      <c r="C28" s="85"/>
      <c r="D28" s="86">
        <f>SUM(D30:D37)</f>
        <v>123220537643</v>
      </c>
    </row>
    <row r="29" spans="1:4" s="90" customFormat="1" ht="27" customHeight="1" x14ac:dyDescent="0.35">
      <c r="A29" s="76"/>
      <c r="B29" s="76"/>
      <c r="C29" s="76"/>
      <c r="D29" s="74"/>
    </row>
    <row r="30" spans="1:4" s="19" customFormat="1" ht="27" customHeight="1" x14ac:dyDescent="0.3">
      <c r="A30" s="15">
        <v>5101</v>
      </c>
      <c r="B30" s="15" t="s">
        <v>14</v>
      </c>
      <c r="C30" s="15"/>
      <c r="D30" s="13">
        <v>39820537839</v>
      </c>
    </row>
    <row r="31" spans="1:4" s="19" customFormat="1" ht="27" customHeight="1" x14ac:dyDescent="0.3">
      <c r="A31" s="15">
        <v>5102</v>
      </c>
      <c r="B31" s="15" t="s">
        <v>15</v>
      </c>
      <c r="C31" s="15"/>
      <c r="D31" s="13">
        <v>52958395</v>
      </c>
    </row>
    <row r="32" spans="1:4" s="19" customFormat="1" ht="27" customHeight="1" x14ac:dyDescent="0.3">
      <c r="A32" s="15">
        <v>5103</v>
      </c>
      <c r="B32" s="15" t="s">
        <v>16</v>
      </c>
      <c r="C32" s="15"/>
      <c r="D32" s="13">
        <v>15711758030</v>
      </c>
    </row>
    <row r="33" spans="1:4" s="19" customFormat="1" ht="27" customHeight="1" x14ac:dyDescent="0.3">
      <c r="A33" s="15">
        <v>5104</v>
      </c>
      <c r="B33" s="15" t="s">
        <v>17</v>
      </c>
      <c r="C33" s="15"/>
      <c r="D33" s="13">
        <v>2418031400</v>
      </c>
    </row>
    <row r="34" spans="1:4" s="19" customFormat="1" ht="27" customHeight="1" x14ac:dyDescent="0.3">
      <c r="A34" s="15">
        <v>5107</v>
      </c>
      <c r="B34" s="15" t="s">
        <v>18</v>
      </c>
      <c r="C34" s="15"/>
      <c r="D34" s="13">
        <v>20202342043</v>
      </c>
    </row>
    <row r="35" spans="1:4" s="19" customFormat="1" ht="27" customHeight="1" x14ac:dyDescent="0.3">
      <c r="A35" s="15">
        <v>5108</v>
      </c>
      <c r="B35" s="15" t="s">
        <v>19</v>
      </c>
      <c r="C35" s="15"/>
      <c r="D35" s="13">
        <v>1953673283</v>
      </c>
    </row>
    <row r="36" spans="1:4" s="19" customFormat="1" ht="27" customHeight="1" x14ac:dyDescent="0.3">
      <c r="A36" s="15">
        <v>5111</v>
      </c>
      <c r="B36" s="15" t="s">
        <v>20</v>
      </c>
      <c r="C36" s="15"/>
      <c r="D36" s="13">
        <v>43048021653</v>
      </c>
    </row>
    <row r="37" spans="1:4" s="19" customFormat="1" ht="27" customHeight="1" x14ac:dyDescent="0.3">
      <c r="A37" s="15">
        <v>5120</v>
      </c>
      <c r="B37" s="15" t="s">
        <v>21</v>
      </c>
      <c r="C37" s="15"/>
      <c r="D37" s="13">
        <v>13215000</v>
      </c>
    </row>
    <row r="38" spans="1:4" s="90" customFormat="1" ht="27" customHeight="1" x14ac:dyDescent="0.3">
      <c r="A38" s="92"/>
      <c r="B38" s="92"/>
      <c r="C38" s="92"/>
      <c r="D38" s="88"/>
    </row>
    <row r="39" spans="1:4" s="1" customFormat="1" ht="27" customHeight="1" x14ac:dyDescent="0.35">
      <c r="A39" s="76">
        <v>53</v>
      </c>
      <c r="B39" s="76" t="s">
        <v>22</v>
      </c>
      <c r="C39" s="85"/>
      <c r="D39" s="86">
        <f>SUM(D41:D45)</f>
        <v>13337923021.450001</v>
      </c>
    </row>
    <row r="40" spans="1:4" s="1" customFormat="1" ht="27" customHeight="1" x14ac:dyDescent="0.35">
      <c r="A40" s="76"/>
      <c r="B40" s="76"/>
      <c r="C40" s="76"/>
      <c r="D40" s="74"/>
    </row>
    <row r="41" spans="1:4" s="1" customFormat="1" ht="25.5" customHeight="1" x14ac:dyDescent="0.35">
      <c r="A41" s="15">
        <v>5307</v>
      </c>
      <c r="B41" s="15" t="s">
        <v>23</v>
      </c>
      <c r="C41" s="15"/>
      <c r="D41" s="13">
        <v>0</v>
      </c>
    </row>
    <row r="42" spans="1:4" s="1" customFormat="1" ht="27" customHeight="1" x14ac:dyDescent="0.35">
      <c r="A42" s="15">
        <v>5347</v>
      </c>
      <c r="B42" s="15" t="s">
        <v>24</v>
      </c>
      <c r="C42" s="15"/>
      <c r="D42" s="13">
        <v>0</v>
      </c>
    </row>
    <row r="43" spans="1:4" s="19" customFormat="1" ht="27" customHeight="1" x14ac:dyDescent="0.3">
      <c r="A43" s="15">
        <v>5360</v>
      </c>
      <c r="B43" s="15" t="s">
        <v>25</v>
      </c>
      <c r="C43" s="15"/>
      <c r="D43" s="139">
        <v>7576689018.3699999</v>
      </c>
    </row>
    <row r="44" spans="1:4" s="19" customFormat="1" ht="27" customHeight="1" x14ac:dyDescent="0.3">
      <c r="A44" s="15">
        <v>5366</v>
      </c>
      <c r="B44" s="15" t="s">
        <v>26</v>
      </c>
      <c r="C44" s="15"/>
      <c r="D44" s="14">
        <v>206709997.08000001</v>
      </c>
    </row>
    <row r="45" spans="1:4" s="19" customFormat="1" ht="27" customHeight="1" x14ac:dyDescent="0.3">
      <c r="A45" s="15">
        <v>5368</v>
      </c>
      <c r="B45" s="15" t="s">
        <v>27</v>
      </c>
      <c r="C45" s="15"/>
      <c r="D45" s="14">
        <v>5554524006</v>
      </c>
    </row>
    <row r="46" spans="1:4" s="71" customFormat="1" ht="27" customHeight="1" x14ac:dyDescent="0.2">
      <c r="A46" s="70"/>
      <c r="D46" s="66"/>
    </row>
    <row r="47" spans="1:4" s="71" customFormat="1" ht="27" customHeight="1" x14ac:dyDescent="0.35">
      <c r="A47" s="76">
        <v>57</v>
      </c>
      <c r="B47" s="76" t="s">
        <v>8</v>
      </c>
      <c r="C47" s="85"/>
      <c r="D47" s="89">
        <f>SUM(D48:D50)</f>
        <v>3096960290</v>
      </c>
    </row>
    <row r="48" spans="1:4" s="71" customFormat="1" ht="27" customHeight="1" x14ac:dyDescent="0.3">
      <c r="A48" s="15">
        <v>5705</v>
      </c>
      <c r="B48" s="15" t="s">
        <v>28</v>
      </c>
      <c r="C48" s="15"/>
      <c r="D48" s="13">
        <v>0</v>
      </c>
    </row>
    <row r="49" spans="1:4" s="71" customFormat="1" ht="27" customHeight="1" x14ac:dyDescent="0.3">
      <c r="A49" s="15">
        <v>5720</v>
      </c>
      <c r="B49" s="15" t="s">
        <v>29</v>
      </c>
      <c r="C49" s="15"/>
      <c r="D49" s="13">
        <v>3096960290</v>
      </c>
    </row>
    <row r="50" spans="1:4" s="71" customFormat="1" ht="27" customHeight="1" x14ac:dyDescent="0.3">
      <c r="A50" s="15">
        <v>5722</v>
      </c>
      <c r="B50" s="15" t="s">
        <v>11</v>
      </c>
      <c r="C50" s="15"/>
      <c r="D50" s="13">
        <v>0</v>
      </c>
    </row>
    <row r="51" spans="1:4" s="71" customFormat="1" ht="27" customHeight="1" x14ac:dyDescent="0.35">
      <c r="A51" s="20"/>
      <c r="B51" s="21"/>
      <c r="C51" s="21"/>
      <c r="D51" s="1"/>
    </row>
    <row r="52" spans="1:4" s="71" customFormat="1" ht="27" customHeight="1" x14ac:dyDescent="0.35">
      <c r="A52" s="76">
        <v>58</v>
      </c>
      <c r="B52" s="76" t="s">
        <v>30</v>
      </c>
      <c r="C52" s="85"/>
      <c r="D52" s="86">
        <f>SUM(D53:D56)</f>
        <v>458675462.5</v>
      </c>
    </row>
    <row r="53" spans="1:4" s="71" customFormat="1" ht="27" customHeight="1" x14ac:dyDescent="0.3">
      <c r="A53" s="15"/>
      <c r="B53" s="15"/>
      <c r="C53" s="15"/>
      <c r="D53" s="13"/>
    </row>
    <row r="54" spans="1:4" s="71" customFormat="1" ht="27" customHeight="1" x14ac:dyDescent="0.3">
      <c r="A54" s="15">
        <v>5802</v>
      </c>
      <c r="B54" s="15" t="s">
        <v>31</v>
      </c>
      <c r="C54" s="15"/>
      <c r="D54" s="13">
        <v>1690949</v>
      </c>
    </row>
    <row r="55" spans="1:4" s="71" customFormat="1" ht="27" customHeight="1" x14ac:dyDescent="0.3">
      <c r="A55" s="15">
        <v>5804</v>
      </c>
      <c r="B55" s="15" t="s">
        <v>125</v>
      </c>
      <c r="C55" s="15"/>
      <c r="D55" s="13">
        <v>0</v>
      </c>
    </row>
    <row r="56" spans="1:4" s="71" customFormat="1" ht="27" customHeight="1" x14ac:dyDescent="0.3">
      <c r="A56" s="15">
        <v>5890</v>
      </c>
      <c r="B56" s="15" t="s">
        <v>32</v>
      </c>
      <c r="C56" s="15"/>
      <c r="D56" s="13">
        <v>456984513.5</v>
      </c>
    </row>
    <row r="57" spans="1:4" s="71" customFormat="1" ht="27" customHeight="1" x14ac:dyDescent="0.35">
      <c r="A57" s="20"/>
      <c r="B57" s="21"/>
      <c r="C57" s="21"/>
      <c r="D57" s="1"/>
    </row>
    <row r="58" spans="1:4" s="71" customFormat="1" ht="27" customHeight="1" thickBot="1" x14ac:dyDescent="0.45">
      <c r="A58" s="22"/>
      <c r="B58" s="22" t="s">
        <v>33</v>
      </c>
      <c r="C58" s="22"/>
      <c r="D58" s="93">
        <f>+D10-D26</f>
        <v>915111261.04998779</v>
      </c>
    </row>
    <row r="59" spans="1:4" s="71" customFormat="1" ht="33" customHeight="1" thickTop="1" x14ac:dyDescent="0.25">
      <c r="A59" s="66"/>
      <c r="B59" s="23"/>
      <c r="C59" s="23"/>
      <c r="D59" s="94"/>
    </row>
    <row r="60" spans="1:4" s="71" customFormat="1" ht="27" customHeight="1" x14ac:dyDescent="0.35">
      <c r="A60" s="76">
        <v>48</v>
      </c>
      <c r="B60" s="76" t="s">
        <v>34</v>
      </c>
      <c r="C60" s="23"/>
      <c r="D60" s="89">
        <f>+D61+D63+D62</f>
        <v>1699411596.6900001</v>
      </c>
    </row>
    <row r="61" spans="1:4" s="71" customFormat="1" ht="27" customHeight="1" x14ac:dyDescent="0.35">
      <c r="A61" s="15">
        <v>4802</v>
      </c>
      <c r="B61" s="15" t="s">
        <v>124</v>
      </c>
      <c r="C61" s="85"/>
      <c r="D61" s="13">
        <v>656164</v>
      </c>
    </row>
    <row r="62" spans="1:4" s="71" customFormat="1" ht="27" customHeight="1" x14ac:dyDescent="0.35">
      <c r="A62" s="15" t="s">
        <v>35</v>
      </c>
      <c r="B62" s="15" t="s">
        <v>36</v>
      </c>
      <c r="C62" s="85"/>
      <c r="D62" s="13">
        <v>1639691802.6900001</v>
      </c>
    </row>
    <row r="63" spans="1:4" s="71" customFormat="1" ht="27" customHeight="1" x14ac:dyDescent="0.35">
      <c r="A63" s="15">
        <v>4831</v>
      </c>
      <c r="B63" s="15" t="s">
        <v>126</v>
      </c>
      <c r="C63" s="85"/>
      <c r="D63" s="13">
        <v>59063630</v>
      </c>
    </row>
    <row r="64" spans="1:4" s="71" customFormat="1" ht="27" customHeight="1" x14ac:dyDescent="0.35">
      <c r="A64" s="76"/>
      <c r="B64" s="76"/>
      <c r="C64" s="76"/>
      <c r="D64" s="94"/>
    </row>
    <row r="65" spans="1:6" s="71" customFormat="1" ht="27" customHeight="1" x14ac:dyDescent="0.35">
      <c r="A65" s="76">
        <v>58</v>
      </c>
      <c r="B65" s="76" t="s">
        <v>30</v>
      </c>
      <c r="C65" s="85"/>
      <c r="D65" s="89">
        <v>0</v>
      </c>
    </row>
    <row r="66" spans="1:6" s="71" customFormat="1" ht="27" customHeight="1" x14ac:dyDescent="0.3">
      <c r="A66" s="15"/>
      <c r="B66" s="15"/>
      <c r="C66" s="19"/>
      <c r="D66" s="13"/>
    </row>
    <row r="67" spans="1:6" s="71" customFormat="1" ht="27" customHeight="1" thickBot="1" x14ac:dyDescent="0.45">
      <c r="A67" s="16"/>
      <c r="B67" s="22" t="s">
        <v>37</v>
      </c>
      <c r="C67" s="16"/>
      <c r="D67" s="93">
        <f>+D60-D65</f>
        <v>1699411596.6900001</v>
      </c>
    </row>
    <row r="68" spans="1:6" s="71" customFormat="1" ht="27" customHeight="1" thickTop="1" x14ac:dyDescent="0.25">
      <c r="A68" s="16"/>
      <c r="B68" s="16"/>
      <c r="C68" s="16"/>
      <c r="D68" s="88"/>
    </row>
    <row r="69" spans="1:6" s="71" customFormat="1" ht="27" customHeight="1" x14ac:dyDescent="0.25">
      <c r="A69" s="16"/>
      <c r="B69" s="16"/>
      <c r="C69" s="16"/>
      <c r="D69" s="88"/>
    </row>
    <row r="70" spans="1:6" s="75" customFormat="1" ht="27" customHeight="1" thickBot="1" x14ac:dyDescent="0.45">
      <c r="A70" s="16"/>
      <c r="B70" s="22" t="s">
        <v>38</v>
      </c>
      <c r="C70" s="16"/>
      <c r="D70" s="93">
        <f>+D58+D67</f>
        <v>2614522857.7399879</v>
      </c>
    </row>
    <row r="71" spans="1:6" s="75" customFormat="1" ht="27" customHeight="1" thickTop="1" x14ac:dyDescent="0.25">
      <c r="A71" s="16"/>
      <c r="B71" s="16"/>
      <c r="C71" s="16"/>
      <c r="D71" s="88"/>
    </row>
    <row r="72" spans="1:6" s="75" customFormat="1" ht="27" customHeight="1" x14ac:dyDescent="0.25">
      <c r="A72" s="16"/>
      <c r="B72" s="16"/>
      <c r="C72" s="16"/>
      <c r="D72" s="88"/>
    </row>
    <row r="73" spans="1:6" s="75" customFormat="1" ht="27" customHeight="1" thickBot="1" x14ac:dyDescent="0.45">
      <c r="A73" s="22"/>
      <c r="B73" s="22" t="s">
        <v>39</v>
      </c>
      <c r="C73" s="22"/>
      <c r="D73" s="93">
        <f>+D70</f>
        <v>2614522857.7399879</v>
      </c>
    </row>
    <row r="74" spans="1:6" s="75" customFormat="1" ht="27" customHeight="1" thickTop="1" x14ac:dyDescent="0.25">
      <c r="A74" s="26"/>
      <c r="B74" s="26"/>
      <c r="C74" s="26"/>
      <c r="D74" s="24"/>
    </row>
    <row r="75" spans="1:6" s="75" customFormat="1" ht="27" customHeight="1" x14ac:dyDescent="0.25">
      <c r="A75" s="26"/>
      <c r="B75" s="26"/>
      <c r="C75" s="26"/>
      <c r="D75" s="24"/>
    </row>
    <row r="76" spans="1:6" s="75" customFormat="1" ht="27" customHeight="1" x14ac:dyDescent="0.25">
      <c r="A76" s="26"/>
      <c r="B76" s="26"/>
      <c r="C76" s="26"/>
      <c r="D76" s="24"/>
    </row>
    <row r="77" spans="1:6" s="75" customFormat="1" ht="27" customHeight="1" x14ac:dyDescent="0.25">
      <c r="A77" s="26"/>
      <c r="B77" s="26"/>
      <c r="C77" s="26"/>
      <c r="D77" s="25"/>
    </row>
    <row r="78" spans="1:6" s="75" customFormat="1" ht="27" customHeight="1" x14ac:dyDescent="0.25">
      <c r="A78" s="26"/>
      <c r="B78" s="26"/>
      <c r="C78" s="26"/>
      <c r="D78" s="26"/>
    </row>
    <row r="79" spans="1:6" s="75" customFormat="1" ht="27" customHeight="1" x14ac:dyDescent="0.3">
      <c r="A79" s="26"/>
      <c r="B79" s="17" t="s">
        <v>131</v>
      </c>
      <c r="C79" s="17" t="s">
        <v>131</v>
      </c>
      <c r="D79" s="91"/>
      <c r="E79" s="14"/>
      <c r="F79" s="19"/>
    </row>
    <row r="80" spans="1:6" s="75" customFormat="1" ht="27" customHeight="1" x14ac:dyDescent="0.4">
      <c r="A80" s="122"/>
      <c r="B80" s="22" t="s">
        <v>127</v>
      </c>
      <c r="C80" s="141" t="s">
        <v>40</v>
      </c>
      <c r="D80" s="123"/>
    </row>
    <row r="81" spans="1:4" s="75" customFormat="1" ht="27" customHeight="1" x14ac:dyDescent="0.4">
      <c r="A81" s="122"/>
      <c r="B81" s="27" t="s">
        <v>128</v>
      </c>
      <c r="C81" s="27" t="s">
        <v>118</v>
      </c>
      <c r="D81" s="28"/>
    </row>
    <row r="82" spans="1:4" s="75" customFormat="1" ht="27" customHeight="1" x14ac:dyDescent="0.4">
      <c r="A82" s="122"/>
      <c r="B82" s="29"/>
      <c r="C82" s="27" t="s">
        <v>119</v>
      </c>
      <c r="D82" s="31"/>
    </row>
    <row r="83" spans="1:4" s="75" customFormat="1" ht="27" customHeight="1" x14ac:dyDescent="0.4">
      <c r="A83" s="122"/>
      <c r="B83" s="29"/>
      <c r="C83" s="30" t="s">
        <v>41</v>
      </c>
      <c r="D83" s="31"/>
    </row>
    <row r="84" spans="1:4" s="75" customFormat="1" ht="27" customHeight="1" x14ac:dyDescent="0.4">
      <c r="A84" s="122"/>
      <c r="B84" s="29"/>
      <c r="C84" s="30"/>
      <c r="D84" s="31"/>
    </row>
    <row r="85" spans="1:4" s="75" customFormat="1" ht="27" customHeight="1" x14ac:dyDescent="0.4">
      <c r="A85" s="122"/>
      <c r="B85" s="29" t="s">
        <v>134</v>
      </c>
      <c r="C85" s="30"/>
      <c r="D85" s="31"/>
    </row>
    <row r="86" spans="1:4" s="75" customFormat="1" ht="27" customHeight="1" x14ac:dyDescent="0.4">
      <c r="A86" s="122"/>
      <c r="B86" s="29" t="s">
        <v>135</v>
      </c>
      <c r="C86" s="30"/>
      <c r="D86" s="31"/>
    </row>
    <row r="87" spans="1:4" s="75" customFormat="1" ht="27" customHeight="1" x14ac:dyDescent="0.4">
      <c r="B87" s="29" t="s">
        <v>136</v>
      </c>
      <c r="C87" s="32"/>
      <c r="D87" s="33"/>
    </row>
    <row r="88" spans="1:4" s="75" customFormat="1" ht="27" customHeight="1" x14ac:dyDescent="0.35">
      <c r="B88" s="29"/>
      <c r="C88" s="34"/>
      <c r="D88" s="35"/>
    </row>
    <row r="89" spans="1:4" s="75" customFormat="1" ht="27" customHeight="1" x14ac:dyDescent="0.35">
      <c r="A89" s="36"/>
      <c r="B89" s="36"/>
      <c r="C89" s="37"/>
      <c r="D89" s="37"/>
    </row>
  </sheetData>
  <pageMargins left="0.70866141732283472" right="0.70866141732283472" top="0.74803149606299213" bottom="0.74803149606299213" header="0.31496062992125984" footer="0.31496062992125984"/>
  <pageSetup scale="44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SITUACION FINANCIERA</vt:lpstr>
      <vt:lpstr>RESULTADOS </vt:lpstr>
      <vt:lpstr>'RESULTADOS '!Área_de_impresión</vt:lpstr>
      <vt:lpstr>'SITUACION FINANCIERA'!Área_de_impresión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Valencia Carvajal</dc:creator>
  <cp:lastModifiedBy>Francisco Valencia Carvajal</cp:lastModifiedBy>
  <cp:lastPrinted>2025-12-03T14:11:32Z</cp:lastPrinted>
  <dcterms:created xsi:type="dcterms:W3CDTF">2021-08-26T15:57:19Z</dcterms:created>
  <dcterms:modified xsi:type="dcterms:W3CDTF">2025-12-03T14:11:38Z</dcterms:modified>
</cp:coreProperties>
</file>