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28800" windowHeight="12135" activeTab="1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ACTIVIDAD2!$A$1:$IQ$354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D61" i="7" l="1"/>
  <c r="D193" i="6"/>
  <c r="K193" i="6"/>
  <c r="D53" i="7"/>
  <c r="D45" i="7"/>
  <c r="D190" i="6" l="1"/>
  <c r="D32" i="6"/>
  <c r="B147" i="7" l="1"/>
  <c r="C147" i="7"/>
  <c r="D135" i="7"/>
  <c r="D125" i="7"/>
  <c r="D96" i="7"/>
  <c r="F66" i="7"/>
  <c r="F57" i="7"/>
  <c r="G85" i="7"/>
  <c r="F85" i="7"/>
  <c r="G66" i="7"/>
  <c r="G63" i="7"/>
  <c r="G61" i="7"/>
  <c r="F61" i="7"/>
  <c r="G57" i="7"/>
  <c r="G56" i="7"/>
  <c r="F56" i="7"/>
  <c r="G28" i="7"/>
  <c r="G27" i="7" s="1"/>
  <c r="F28" i="7"/>
  <c r="G25" i="7"/>
  <c r="F25" i="7"/>
  <c r="G24" i="7"/>
  <c r="G23" i="7" s="1"/>
  <c r="F24" i="7"/>
  <c r="F23" i="7"/>
  <c r="D23" i="7"/>
  <c r="D22" i="7"/>
  <c r="D21" i="7"/>
  <c r="G20" i="7"/>
  <c r="F20" i="7"/>
  <c r="D20" i="7"/>
  <c r="G18" i="7"/>
  <c r="F18" i="7"/>
  <c r="D16" i="7"/>
  <c r="F16" i="7" s="1"/>
  <c r="D14" i="7"/>
  <c r="F14" i="7" s="1"/>
  <c r="F13" i="7"/>
  <c r="A2" i="7"/>
  <c r="K128" i="6"/>
  <c r="D121" i="6"/>
  <c r="D120" i="6"/>
  <c r="D119" i="6"/>
  <c r="D100" i="6"/>
  <c r="D99" i="6"/>
  <c r="D98" i="6"/>
  <c r="D97" i="6"/>
  <c r="D96" i="6"/>
  <c r="D95" i="6"/>
  <c r="D92" i="6"/>
  <c r="D80" i="6"/>
  <c r="D79" i="6"/>
  <c r="D78" i="6"/>
  <c r="D73" i="6"/>
  <c r="D63" i="6"/>
  <c r="K59" i="6"/>
  <c r="A2" i="6"/>
  <c r="D43" i="7" l="1"/>
  <c r="D22" i="6"/>
  <c r="D36" i="7"/>
  <c r="D64" i="7"/>
  <c r="D155" i="6"/>
  <c r="D18" i="7"/>
  <c r="G16" i="7"/>
  <c r="K14" i="6"/>
  <c r="K22" i="6"/>
  <c r="D42" i="6"/>
  <c r="D109" i="6"/>
  <c r="K142" i="6"/>
  <c r="K74" i="6"/>
  <c r="K103" i="6"/>
  <c r="D92" i="7"/>
  <c r="F63" i="7" s="1"/>
  <c r="K85" i="6"/>
  <c r="K93" i="6"/>
  <c r="D87" i="7"/>
  <c r="D90" i="6"/>
  <c r="D103" i="6"/>
  <c r="K133" i="6"/>
  <c r="G14" i="7"/>
  <c r="K123" i="6"/>
  <c r="D104" i="7"/>
  <c r="D25" i="7"/>
  <c r="K82" i="6" l="1"/>
  <c r="D30" i="7"/>
  <c r="F27" i="7" s="1"/>
  <c r="D68" i="6"/>
  <c r="D122" i="7"/>
  <c r="D129" i="7" s="1"/>
  <c r="K54" i="6"/>
  <c r="M54" i="6" s="1"/>
  <c r="D110" i="7"/>
  <c r="K63" i="6"/>
  <c r="D14" i="6"/>
  <c r="D167" i="6"/>
  <c r="D73" i="7" l="1"/>
  <c r="M68" i="6"/>
  <c r="D12" i="6"/>
  <c r="K32" i="6"/>
  <c r="K12" i="6" s="1"/>
  <c r="K150" i="6" s="1"/>
  <c r="D129" i="6"/>
  <c r="D88" i="6" s="1"/>
  <c r="D51" i="7" l="1"/>
  <c r="H53" i="7"/>
  <c r="K190" i="6"/>
  <c r="D187" i="6"/>
  <c r="F15" i="7" l="1"/>
  <c r="G15" i="7"/>
  <c r="G13" i="7" s="1"/>
  <c r="G10" i="7" s="1"/>
  <c r="D12" i="7"/>
  <c r="H12" i="7" l="1"/>
  <c r="H142" i="7" s="1"/>
  <c r="D10" i="7"/>
  <c r="D119" i="7" s="1"/>
  <c r="D132" i="7" s="1"/>
  <c r="D142" i="7" s="1"/>
  <c r="K160" i="6" s="1"/>
  <c r="F10" i="7" l="1"/>
  <c r="H143" i="7"/>
  <c r="K156" i="6"/>
  <c r="K168" i="6" s="1"/>
  <c r="K187" i="6" s="1"/>
  <c r="K188" i="6" s="1"/>
</calcChain>
</file>

<file path=xl/sharedStrings.xml><?xml version="1.0" encoding="utf-8"?>
<sst xmlns="http://schemas.openxmlformats.org/spreadsheetml/2006/main" count="359" uniqueCount="260">
  <si>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</si>
  <si>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</si>
  <si>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</si>
  <si>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</si>
  <si>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</si>
  <si>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</si>
  <si>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</si>
  <si>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</si>
  <si>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</si>
  <si>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</si>
  <si>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</si>
  <si>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</si>
  <si>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</si>
  <si>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</si>
  <si>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</si>
  <si>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</si>
  <si>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</si>
  <si>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</si>
  <si>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</si>
  <si>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</si>
  <si>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</si>
  <si>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</si>
  <si>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</si>
  <si>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</si>
  <si>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</si>
  <si>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</si>
  <si>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</si>
  <si>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</si>
  <si>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</si>
  <si>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</si>
  <si>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</si>
  <si>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</si>
  <si>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</si>
  <si>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</si>
  <si>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</si>
  <si>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</si>
  <si>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</si>
  <si>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</si>
  <si>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</si>
  <si>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</si>
  <si>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</si>
  <si>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</si>
  <si>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</si>
  <si>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</si>
  <si>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</si>
  <si>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</si>
  <si>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</si>
  <si>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</si>
  <si>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</si>
  <si>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</si>
  <si>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</si>
  <si>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</si>
  <si>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</si>
  <si>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</si>
  <si>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</si>
  <si>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</si>
  <si>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</si>
  <si>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</si>
  <si>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</si>
  <si>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</si>
  <si>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</si>
  <si>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</si>
  <si>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</si>
  <si>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</si>
  <si>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</si>
  <si>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</si>
  <si>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</si>
  <si>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</si>
  <si>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</si>
  <si>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</si>
  <si>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</si>
  <si>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</si>
  <si>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</si>
  <si>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</si>
  <si>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</si>
  <si>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</si>
  <si>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</si>
  <si>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</si>
  <si>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</si>
  <si>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</si>
  <si>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</si>
  <si>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</si>
  <si>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</si>
  <si>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</si>
  <si>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</si>
  <si>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</si>
  <si>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</si>
  <si>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</si>
  <si>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</si>
  <si>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</si>
  <si>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</si>
  <si>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</si>
  <si>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</si>
  <si>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</si>
  <si>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</si>
  <si>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</si>
  <si>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</si>
  <si>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</si>
  <si>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</si>
  <si>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</si>
  <si>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</si>
  <si>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</si>
  <si>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</si>
  <si>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</si>
  <si>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</si>
  <si>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</si>
  <si>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</si>
  <si>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</si>
  <si>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</si>
  <si>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</si>
  <si>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</si>
  <si>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</si>
  <si>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</si>
  <si>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</si>
  <si>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</si>
  <si>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</si>
  <si>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</si>
  <si>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</si>
  <si>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</si>
  <si>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</si>
  <si>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</si>
  <si>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</si>
  <si>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</si>
  <si>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</si>
  <si>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</si>
  <si>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</si>
  <si>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</si>
  <si>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</si>
  <si>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</si>
  <si>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</si>
  <si>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</si>
  <si>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</si>
  <si>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</si>
  <si>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</si>
  <si>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</si>
  <si>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</si>
  <si>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</si>
  <si>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</si>
  <si>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</si>
  <si>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</si>
  <si>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</si>
  <si>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</si>
  <si>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</si>
  <si>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</si>
  <si>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</si>
  <si>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</si>
  <si>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</si>
  <si>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</si>
  <si>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</si>
  <si>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</si>
  <si>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</si>
  <si>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</si>
  <si>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</si>
  <si>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</si>
  <si>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</si>
  <si>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</si>
  <si>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</si>
  <si>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</si>
  <si>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</si>
  <si>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</si>
  <si>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</si>
  <si>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</si>
  <si>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</si>
  <si>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</si>
  <si>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</si>
  <si>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</si>
  <si>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</si>
  <si>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</si>
  <si>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</si>
  <si>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</si>
  <si>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</si>
  <si>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</si>
  <si>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</si>
  <si>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</si>
  <si>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</si>
  <si>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</si>
  <si>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</si>
  <si>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</si>
  <si>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</si>
  <si>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</si>
  <si>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</si>
  <si>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</si>
  <si>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</si>
  <si>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</si>
  <si>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</si>
  <si>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</si>
  <si>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</si>
  <si>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</si>
  <si>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</si>
  <si>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</si>
  <si>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</si>
  <si>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</si>
  <si>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</si>
  <si>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</si>
  <si>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</si>
  <si>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</si>
  <si>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</si>
  <si>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</si>
  <si>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</si>
  <si>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</si>
  <si>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</si>
  <si>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</si>
  <si>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</si>
  <si>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</si>
  <si>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</si>
  <si>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</si>
  <si>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</si>
  <si>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</si>
  <si>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</si>
  <si>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</si>
  <si>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</si>
  <si>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</si>
  <si>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</si>
  <si>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</si>
  <si>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</si>
  <si>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</si>
  <si>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</si>
  <si>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</si>
  <si>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</si>
  <si>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</si>
  <si>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</si>
  <si>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</si>
  <si>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</si>
  <si>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</si>
  <si>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</si>
  <si>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</si>
  <si>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</si>
  <si>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</si>
  <si>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</si>
  <si>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</si>
  <si>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</si>
  <si>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</si>
  <si>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</si>
  <si>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</si>
  <si>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</si>
  <si>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</si>
  <si>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</si>
  <si>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</si>
  <si>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</si>
  <si>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</si>
  <si>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</si>
  <si>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</si>
  <si>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</si>
  <si>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</si>
  <si>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</si>
  <si>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</si>
  <si>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</si>
  <si>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</si>
  <si>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</si>
  <si>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</si>
  <si>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</si>
  <si>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</si>
  <si>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</si>
  <si>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</si>
  <si>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</si>
  <si>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</si>
  <si>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PEDRO ANDRES MANOSALVA</t>
  </si>
  <si>
    <t>GLORIA VERONICA ZAMBRANO</t>
  </si>
  <si>
    <t>A ABRIL 30 DE 2019</t>
  </si>
  <si>
    <t>DEL 01 DE  ENERO AL 30  DE 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</si>
</sst>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[$€-1]_-;\-* #,##0.00\ [$€-1]_-;_-* &quot;-&quot;??\ [$€-1]_-"/>
    <numFmt numFmtId="165" formatCode="[$-C0A]d\-mmm\-yyyy;@"/>
    <numFmt numFmtId="166" formatCode="dd\-mm\-yy;@"/>
  </numFmts>
  <fonts count="4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7" fillId="0" borderId="0"/>
    <xf numFmtId="0" fontId="2" fillId="0" borderId="0"/>
    <xf numFmtId="0" fontId="2" fillId="0" borderId="0"/>
  </cellStyleXfs>
  <cellXfs count="235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5" fillId="3" borderId="2" xfId="3" applyFont="1" applyFill="1" applyBorder="1" applyAlignment="1">
      <alignment horizontal="centerContinuous"/>
    </xf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5" fillId="3" borderId="5" xfId="3" applyFont="1" applyFill="1" applyBorder="1" applyAlignment="1">
      <alignment horizontal="centerContinuous"/>
    </xf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17" fillId="7" borderId="6" xfId="3" applyNumberFormat="1" applyFont="1" applyFill="1" applyBorder="1" applyProtection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3" fontId="15" fillId="4" borderId="0" xfId="3" applyNumberFormat="1" applyFont="1" applyFill="1"/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4" fontId="7" fillId="5" borderId="0" xfId="3" applyNumberFormat="1" applyFont="1" applyFill="1" applyBorder="1" applyAlignment="1" applyProtection="1">
      <alignment horizontal="center"/>
    </xf>
    <xf numFmtId="3" fontId="39" fillId="2" borderId="0" xfId="3" applyNumberFormat="1" applyFont="1" applyFill="1" applyBorder="1" applyAlignment="1" applyProtection="1">
      <alignment horizontal="centerContinuous"/>
      <protection locked="0"/>
    </xf>
    <xf numFmtId="4" fontId="44" fillId="5" borderId="0" xfId="3" applyNumberFormat="1" applyFont="1" applyFill="1" applyBorder="1" applyAlignment="1" applyProtection="1">
      <alignment horizontal="center"/>
    </xf>
    <xf numFmtId="0" fontId="2" fillId="0" borderId="0" xfId="3" applyAlignment="1">
      <alignment horizontal="center"/>
    </xf>
    <xf numFmtId="0" fontId="9" fillId="4" borderId="0" xfId="3" applyFont="1" applyFill="1" applyProtection="1">
      <protection locked="0"/>
    </xf>
    <xf numFmtId="3" fontId="7" fillId="2" borderId="0" xfId="3" applyNumberFormat="1" applyFont="1" applyFill="1" applyBorder="1" applyAlignment="1" applyProtection="1">
      <alignment horizontal="centerContinuous"/>
      <protection locked="0"/>
    </xf>
    <xf numFmtId="3" fontId="13" fillId="5" borderId="0" xfId="3" applyNumberFormat="1" applyFont="1" applyFill="1" applyBorder="1" applyAlignment="1" applyProtection="1">
      <alignment horizontal="right"/>
      <protection locked="0"/>
    </xf>
    <xf numFmtId="0" fontId="9" fillId="2" borderId="0" xfId="3" applyFont="1" applyFill="1" applyBorder="1" applyAlignment="1" applyProtection="1">
      <alignment horizontal="centerContinuous"/>
      <protection locked="0"/>
    </xf>
    <xf numFmtId="0" fontId="45" fillId="4" borderId="0" xfId="3" quotePrefix="1" applyFont="1" applyFill="1" applyBorder="1" applyAlignment="1">
      <alignment horizontal="left"/>
    </xf>
    <xf numFmtId="0" fontId="46" fillId="4" borderId="0" xfId="3" applyFont="1" applyFill="1" applyBorder="1"/>
    <xf numFmtId="0" fontId="30" fillId="4" borderId="0" xfId="3" applyFont="1" applyFill="1" applyBorder="1" applyProtection="1"/>
    <xf numFmtId="0" fontId="30" fillId="4" borderId="0" xfId="3" applyFont="1" applyFill="1" applyBorder="1" applyAlignment="1">
      <alignment horizontal="left"/>
    </xf>
    <xf numFmtId="0" fontId="1" fillId="4" borderId="0" xfId="3" applyFont="1" applyFill="1" applyBorder="1" applyAlignment="1">
      <alignment horizontal="centerContinuous"/>
    </xf>
    <xf numFmtId="0" fontId="2" fillId="4" borderId="0" xfId="3" applyFill="1" applyBorder="1" applyAlignment="1">
      <alignment horizontal="left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43" fontId="15" fillId="4" borderId="0" xfId="3" applyNumberFormat="1" applyFont="1" applyFill="1" applyBorder="1"/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678">
          <cell r="G678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  <row r="1168">
          <cell r="H1168">
            <v>0</v>
          </cell>
        </row>
        <row r="1217">
          <cell r="H1217">
            <v>0</v>
          </cell>
        </row>
        <row r="1249">
          <cell r="H1249">
            <v>0</v>
          </cell>
        </row>
        <row r="1258">
          <cell r="H1258">
            <v>0</v>
          </cell>
        </row>
        <row r="1260">
          <cell r="H1260">
            <v>0</v>
          </cell>
        </row>
        <row r="1266">
          <cell r="H1266">
            <v>0</v>
          </cell>
        </row>
        <row r="1756">
          <cell r="H175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zoomScale="40" zoomScaleNormal="40" zoomScalePageLayoutView="40" workbookViewId="0">
      <selection activeCell="K161" sqref="K161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0.710937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4.7109375" style="4" bestFit="1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255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258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24">
        <v>43585</v>
      </c>
      <c r="E10" s="27"/>
      <c r="F10" s="27"/>
      <c r="G10" s="33"/>
      <c r="H10" s="32">
        <v>2</v>
      </c>
      <c r="I10" s="32" t="s">
        <v>71</v>
      </c>
      <c r="J10" s="32"/>
      <c r="K10" s="224">
        <v>43585</v>
      </c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2166458353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11950314614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2200000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2200000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248176837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3036557835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3010403538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248176837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20543673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>
        <v>2460</v>
      </c>
      <c r="I42" s="53" t="s">
        <v>94</v>
      </c>
      <c r="J42" s="62"/>
      <c r="K42" s="55">
        <v>5610624</v>
      </c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>
        <v>2490</v>
      </c>
      <c r="I51" s="53" t="s">
        <v>96</v>
      </c>
      <c r="K51" s="55">
        <v>0</v>
      </c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5676515750</v>
      </c>
      <c r="L54" s="27"/>
      <c r="M54" s="180">
        <f>+K54+K123</f>
        <v>10419036325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5676515750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2362651985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245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2362651985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249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1916081516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2886804433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68873463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1847208053</v>
      </c>
      <c r="E72" s="27"/>
      <c r="F72" s="27"/>
      <c r="G72" s="49"/>
      <c r="J72" s="62"/>
      <c r="L72" s="27"/>
    </row>
    <row r="73" spans="1:13" ht="27" customHeight="1" x14ac:dyDescent="0.4">
      <c r="A73" s="53">
        <v>1915</v>
      </c>
      <c r="B73" s="53" t="s">
        <v>62</v>
      </c>
      <c r="C73" s="54"/>
      <c r="D73" s="77">
        <f>+'[1]CGN-2005-001A'!G678</f>
        <v>0</v>
      </c>
      <c r="E73" s="27"/>
      <c r="F73" s="27"/>
      <c r="G73" s="49"/>
      <c r="J73" s="62"/>
      <c r="L73" s="27"/>
    </row>
    <row r="74" spans="1:13" ht="27" customHeight="1" x14ac:dyDescent="0.4">
      <c r="A74" s="53">
        <v>1906</v>
      </c>
      <c r="B74" s="53" t="s">
        <v>25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874589044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874589044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4742520575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80"/>
      <c r="B86" s="80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69978416312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36736868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-36736868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4742520575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4742520575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69007693395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9957568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65980805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1854118667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249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51338987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1469760648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13560003187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2213277661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8404904389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51096514243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791526528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246</v>
      </c>
      <c r="C149" s="54"/>
      <c r="D149" s="57">
        <v>-10649357962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247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16692835189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55452039476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-22025131586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+ACTIVIDAD2!D142</f>
        <v>4222387147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250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248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970722917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55452039476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1072085029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-101362112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72144874665</v>
      </c>
      <c r="E187" s="27"/>
      <c r="F187" s="27"/>
      <c r="G187" s="57"/>
      <c r="H187" s="111"/>
      <c r="I187" s="92" t="s">
        <v>207</v>
      </c>
      <c r="J187" s="93"/>
      <c r="K187" s="94">
        <f>+K150+K168</f>
        <v>72144874665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0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7173905666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-7173905666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28" t="s">
        <v>256</v>
      </c>
      <c r="C198" s="228"/>
      <c r="D198" s="38"/>
      <c r="E198" s="27"/>
      <c r="F198" s="229" t="s">
        <v>257</v>
      </c>
      <c r="G198" s="229"/>
      <c r="H198" s="229"/>
      <c r="I198" s="229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30" t="s">
        <v>254</v>
      </c>
      <c r="C199" s="230"/>
      <c r="D199" s="121"/>
      <c r="E199" s="27"/>
      <c r="F199" s="231" t="s">
        <v>211</v>
      </c>
      <c r="G199" s="231"/>
      <c r="H199" s="231"/>
      <c r="I199" s="231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27"/>
      <c r="B205" s="227"/>
      <c r="C205" s="227"/>
      <c r="D205" s="227"/>
      <c r="E205" s="27"/>
      <c r="F205" s="27"/>
      <c r="G205" s="132"/>
      <c r="H205" s="133"/>
      <c r="I205" s="232"/>
      <c r="J205" s="232"/>
      <c r="K205" s="232"/>
      <c r="L205" s="27"/>
      <c r="M205" s="98"/>
      <c r="N205" s="98"/>
      <c r="O205" s="98"/>
      <c r="P205" s="98"/>
    </row>
    <row r="206" spans="1:16" s="98" customFormat="1" ht="27" customHeight="1" x14ac:dyDescent="0.4">
      <c r="A206" s="227"/>
      <c r="B206" s="227"/>
      <c r="C206" s="227"/>
      <c r="D206" s="227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27"/>
      <c r="B207" s="227"/>
      <c r="C207" s="227"/>
      <c r="D207" s="227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54"/>
  <sheetViews>
    <sheetView tabSelected="1" topLeftCell="A92" zoomScale="40" zoomScaleNormal="40" workbookViewId="0">
      <selection activeCell="A75" sqref="A75:XFD76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8" width="29" style="4" bestFit="1" customWidth="1"/>
    <col min="9" max="16384" width="11.42578125" style="4"/>
  </cols>
  <sheetData>
    <row r="1" spans="1:8" s="52" customFormat="1" ht="27" customHeight="1" x14ac:dyDescent="0.35">
      <c r="A1" s="141"/>
      <c r="B1" s="142"/>
      <c r="C1" s="142"/>
      <c r="D1" s="142"/>
      <c r="E1" s="143"/>
      <c r="F1" s="144"/>
      <c r="G1" s="143"/>
      <c r="H1" s="145"/>
    </row>
    <row r="2" spans="1:8" s="8" customFormat="1" ht="27" customHeight="1" x14ac:dyDescent="0.4">
      <c r="A2" s="146" t="str">
        <f>+'[1]CGN-2005-001A'!B3</f>
        <v>UNIDAD ADMINISTRATIVA ESPECIAL CUERPO OFICIAL DE BOMBEROS</v>
      </c>
      <c r="B2" s="7"/>
      <c r="C2" s="7"/>
      <c r="D2" s="7"/>
      <c r="E2" s="147"/>
      <c r="G2" s="147"/>
      <c r="H2" s="6"/>
    </row>
    <row r="3" spans="1:8" s="8" customFormat="1" ht="27" customHeight="1" x14ac:dyDescent="0.4">
      <c r="A3" s="146" t="s">
        <v>252</v>
      </c>
      <c r="B3" s="7"/>
      <c r="C3" s="7"/>
      <c r="D3" s="7"/>
      <c r="E3" s="147"/>
      <c r="G3" s="147"/>
      <c r="H3" s="6"/>
    </row>
    <row r="4" spans="1:8" s="8" customFormat="1" ht="27" customHeight="1" x14ac:dyDescent="0.4">
      <c r="A4" s="9" t="s">
        <v>259</v>
      </c>
      <c r="B4" s="7"/>
      <c r="C4" s="7"/>
      <c r="D4" s="7"/>
      <c r="E4" s="147"/>
      <c r="G4" s="147"/>
      <c r="H4" s="6"/>
    </row>
    <row r="5" spans="1:8" s="14" customFormat="1" ht="27" customHeight="1" x14ac:dyDescent="0.35">
      <c r="A5" s="148" t="s">
        <v>213</v>
      </c>
      <c r="B5" s="13"/>
      <c r="C5" s="13"/>
      <c r="D5" s="13"/>
      <c r="E5" s="149"/>
      <c r="G5" s="149"/>
      <c r="H5" s="12"/>
    </row>
    <row r="6" spans="1:8" s="52" customFormat="1" ht="27" customHeight="1" thickBot="1" x14ac:dyDescent="0.4">
      <c r="A6" s="150"/>
      <c r="B6" s="151"/>
      <c r="C6" s="151"/>
      <c r="D6" s="151"/>
      <c r="E6" s="152"/>
      <c r="F6" s="153"/>
      <c r="G6" s="152"/>
      <c r="H6" s="154"/>
    </row>
    <row r="7" spans="1:8" ht="27" customHeight="1" x14ac:dyDescent="0.35">
      <c r="A7" s="155"/>
      <c r="B7" s="156"/>
      <c r="C7" s="156"/>
      <c r="D7" s="157"/>
      <c r="G7" s="157"/>
      <c r="H7" s="157"/>
    </row>
    <row r="8" spans="1:8" s="103" customFormat="1" ht="27" customHeight="1" x14ac:dyDescent="0.4">
      <c r="A8" s="158"/>
      <c r="B8" s="159"/>
      <c r="C8" s="159"/>
      <c r="D8" s="26"/>
      <c r="G8" s="160"/>
      <c r="H8" s="160"/>
    </row>
    <row r="9" spans="1:8" s="103" customFormat="1" ht="27" customHeight="1" x14ac:dyDescent="0.4">
      <c r="A9" s="158"/>
      <c r="B9" s="159"/>
      <c r="C9" s="159"/>
      <c r="D9" s="29"/>
      <c r="G9" s="160"/>
      <c r="H9" s="160"/>
    </row>
    <row r="10" spans="1:8" s="85" customFormat="1" ht="27" customHeight="1" x14ac:dyDescent="0.4">
      <c r="A10" s="159"/>
      <c r="B10" s="159" t="s">
        <v>214</v>
      </c>
      <c r="C10" s="159"/>
      <c r="D10" s="37">
        <f>+D12+D18+D25+D30+D36</f>
        <v>35889333825</v>
      </c>
      <c r="E10" s="161"/>
      <c r="F10" s="161">
        <f>SUM(D10:D10)</f>
        <v>35889333825</v>
      </c>
      <c r="G10" s="39" t="e">
        <f>G13+#REF!+#REF!+#REF!+G23+#REF!-#REF!</f>
        <v>#REF!</v>
      </c>
      <c r="H10" s="39"/>
    </row>
    <row r="11" spans="1:8" s="85" customFormat="1" ht="27" customHeight="1" x14ac:dyDescent="0.4">
      <c r="A11" s="159"/>
      <c r="B11" s="159"/>
      <c r="C11" s="159"/>
      <c r="D11" s="29"/>
      <c r="E11" s="161"/>
      <c r="F11" s="161"/>
      <c r="G11" s="114"/>
      <c r="H11" s="114"/>
    </row>
    <row r="12" spans="1:8" s="107" customFormat="1" ht="27" customHeight="1" x14ac:dyDescent="0.4">
      <c r="A12" s="46">
        <v>41</v>
      </c>
      <c r="B12" s="46" t="s">
        <v>164</v>
      </c>
      <c r="C12" s="47"/>
      <c r="D12" s="223">
        <f>SUM(D14:D16)</f>
        <v>2737901685</v>
      </c>
      <c r="E12" s="161"/>
      <c r="F12" s="161"/>
      <c r="G12" s="163"/>
      <c r="H12" s="162">
        <f>+D12+D25+D30+D123+D137</f>
        <v>36796568593</v>
      </c>
    </row>
    <row r="13" spans="1:8" s="112" customFormat="1" ht="27" customHeight="1" x14ac:dyDescent="0.4">
      <c r="A13" s="46"/>
      <c r="B13" s="46"/>
      <c r="C13" s="46"/>
      <c r="D13" s="57"/>
      <c r="E13" s="161"/>
      <c r="F13" s="161">
        <f>SUM(D13:D13)</f>
        <v>0</v>
      </c>
      <c r="G13" s="51" t="e">
        <f>+G14+G15+#REF!+#REF!-G16</f>
        <v>#REF!</v>
      </c>
      <c r="H13" s="164"/>
    </row>
    <row r="14" spans="1:8" s="98" customFormat="1" ht="27" customHeight="1" x14ac:dyDescent="0.4">
      <c r="A14" s="53">
        <v>4105</v>
      </c>
      <c r="B14" s="53" t="s">
        <v>163</v>
      </c>
      <c r="C14" s="53"/>
      <c r="D14" s="77">
        <f>+'[1]CGN-2005-001A'!H1168</f>
        <v>0</v>
      </c>
      <c r="E14" s="161"/>
      <c r="F14" s="161">
        <f>SUM(D14:D14)</f>
        <v>0</v>
      </c>
      <c r="G14" s="77" t="e">
        <f>+D14-#REF!</f>
        <v>#REF!</v>
      </c>
      <c r="H14" s="77"/>
    </row>
    <row r="15" spans="1:8" s="98" customFormat="1" ht="27" customHeight="1" x14ac:dyDescent="0.4">
      <c r="A15" s="53">
        <v>4110</v>
      </c>
      <c r="B15" s="53" t="s">
        <v>162</v>
      </c>
      <c r="C15" s="53"/>
      <c r="D15" s="77">
        <v>2737901685</v>
      </c>
      <c r="E15" s="161"/>
      <c r="F15" s="161">
        <f>SUM(D15:D15)</f>
        <v>2737901685</v>
      </c>
      <c r="G15" s="77" t="e">
        <f>+D15-#REF!</f>
        <v>#REF!</v>
      </c>
      <c r="H15" s="77"/>
    </row>
    <row r="16" spans="1:8" s="98" customFormat="1" ht="27" customHeight="1" x14ac:dyDescent="0.4">
      <c r="A16" s="53">
        <v>4195</v>
      </c>
      <c r="B16" s="53" t="s">
        <v>161</v>
      </c>
      <c r="C16" s="53"/>
      <c r="D16" s="77">
        <f>+'[1]CGN-2005-001A'!H1217</f>
        <v>0</v>
      </c>
      <c r="E16" s="161"/>
      <c r="F16" s="161">
        <f>SUM(D16:D16)</f>
        <v>0</v>
      </c>
      <c r="G16" s="77" t="e">
        <f>+D16-#REF!</f>
        <v>#REF!</v>
      </c>
      <c r="H16" s="77"/>
    </row>
    <row r="17" spans="1:8" s="107" customFormat="1" ht="27" customHeight="1" x14ac:dyDescent="0.4">
      <c r="A17" s="165"/>
      <c r="B17" s="165"/>
      <c r="C17" s="165"/>
      <c r="D17" s="166"/>
      <c r="E17" s="161"/>
      <c r="F17" s="161">
        <v>1</v>
      </c>
      <c r="G17" s="163"/>
      <c r="H17" s="163"/>
    </row>
    <row r="18" spans="1:8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61"/>
      <c r="F18" s="161" t="e">
        <f>SUM(#REF!)</f>
        <v>#REF!</v>
      </c>
      <c r="G18" s="77" t="e">
        <f>+#REF!-#REF!</f>
        <v>#REF!</v>
      </c>
      <c r="H18" s="77"/>
    </row>
    <row r="19" spans="1:8" s="98" customFormat="1" ht="27" customHeight="1" x14ac:dyDescent="0.4">
      <c r="A19" s="46"/>
      <c r="B19" s="46"/>
      <c r="C19" s="46"/>
      <c r="D19" s="49"/>
      <c r="E19" s="161"/>
      <c r="F19" s="161"/>
      <c r="G19" s="77"/>
      <c r="H19" s="77"/>
    </row>
    <row r="20" spans="1:8" s="98" customFormat="1" ht="27" hidden="1" customHeight="1" x14ac:dyDescent="0.4">
      <c r="A20" s="53">
        <v>4305</v>
      </c>
      <c r="B20" s="53" t="s">
        <v>126</v>
      </c>
      <c r="C20" s="53"/>
      <c r="D20" s="77">
        <f>+'[1]CGN-2005-001A'!H1249</f>
        <v>0</v>
      </c>
      <c r="E20" s="161"/>
      <c r="F20" s="161" t="e">
        <f>SUM(#REF!)</f>
        <v>#REF!</v>
      </c>
      <c r="G20" s="77" t="e">
        <f>+#REF!-#REF!</f>
        <v>#REF!</v>
      </c>
      <c r="H20" s="77"/>
    </row>
    <row r="21" spans="1:8" s="98" customFormat="1" ht="27" hidden="1" customHeight="1" x14ac:dyDescent="0.4">
      <c r="A21" s="53">
        <v>4360</v>
      </c>
      <c r="B21" s="72" t="s">
        <v>124</v>
      </c>
      <c r="C21" s="53"/>
      <c r="D21" s="77">
        <f>+'[1]CGN-2005-001A'!H1258</f>
        <v>0</v>
      </c>
      <c r="E21" s="161"/>
      <c r="F21" s="161"/>
      <c r="G21" s="77"/>
      <c r="H21" s="77"/>
    </row>
    <row r="22" spans="1:8" s="98" customFormat="1" ht="27" hidden="1" customHeight="1" x14ac:dyDescent="0.4">
      <c r="A22" s="53">
        <v>4390</v>
      </c>
      <c r="B22" s="72" t="s">
        <v>125</v>
      </c>
      <c r="C22" s="53"/>
      <c r="D22" s="77">
        <f>+'[1]CGN-2005-001A'!H1260</f>
        <v>0</v>
      </c>
      <c r="E22" s="161"/>
      <c r="F22" s="161"/>
      <c r="G22" s="77"/>
      <c r="H22" s="77"/>
    </row>
    <row r="23" spans="1:8" s="101" customFormat="1" ht="27" hidden="1" customHeight="1" x14ac:dyDescent="0.4">
      <c r="A23" s="53">
        <v>4395</v>
      </c>
      <c r="B23" s="53" t="s">
        <v>159</v>
      </c>
      <c r="C23" s="53"/>
      <c r="D23" s="77">
        <f>+'[1]CGN-2005-001A'!H1266</f>
        <v>0</v>
      </c>
      <c r="E23" s="161"/>
      <c r="F23" s="161" t="e">
        <f>SUM(#REF!)</f>
        <v>#REF!</v>
      </c>
      <c r="G23" s="51" t="e">
        <f>SUM(G24:G26)</f>
        <v>#REF!</v>
      </c>
      <c r="H23" s="164"/>
    </row>
    <row r="24" spans="1:8" s="98" customFormat="1" ht="27" hidden="1" customHeight="1" x14ac:dyDescent="0.4">
      <c r="A24" s="167"/>
      <c r="B24" s="167"/>
      <c r="C24" s="167"/>
      <c r="D24" s="168"/>
      <c r="E24" s="161"/>
      <c r="F24" s="161" t="e">
        <f>SUM(#REF!)</f>
        <v>#REF!</v>
      </c>
      <c r="G24" s="77" t="e">
        <f>+#REF!-#REF!</f>
        <v>#REF!</v>
      </c>
      <c r="H24" s="77"/>
    </row>
    <row r="25" spans="1:8" s="98" customFormat="1" ht="27" customHeight="1" x14ac:dyDescent="0.4">
      <c r="A25" s="46">
        <v>44</v>
      </c>
      <c r="B25" s="46" t="s">
        <v>215</v>
      </c>
      <c r="C25" s="47"/>
      <c r="D25" s="48">
        <f>SUM(D27:D27)</f>
        <v>0</v>
      </c>
      <c r="E25" s="161"/>
      <c r="F25" s="161" t="e">
        <f>SUM(#REF!)</f>
        <v>#REF!</v>
      </c>
      <c r="G25" s="77" t="e">
        <f>+#REF!-#REF!</f>
        <v>#REF!</v>
      </c>
      <c r="H25" s="77"/>
    </row>
    <row r="26" spans="1:8" s="98" customFormat="1" ht="27" customHeight="1" x14ac:dyDescent="0.4">
      <c r="A26" s="46"/>
      <c r="B26" s="46"/>
      <c r="C26" s="46"/>
      <c r="D26" s="49"/>
      <c r="E26" s="161"/>
      <c r="F26" s="161"/>
      <c r="G26" s="77"/>
      <c r="H26" s="77"/>
    </row>
    <row r="27" spans="1:8" s="101" customFormat="1" ht="28.35" hidden="1" customHeight="1" x14ac:dyDescent="0.4">
      <c r="A27" s="53">
        <v>4428</v>
      </c>
      <c r="B27" s="53" t="s">
        <v>216</v>
      </c>
      <c r="C27" s="53"/>
      <c r="D27" s="77">
        <v>0</v>
      </c>
      <c r="E27" s="161"/>
      <c r="F27" s="161">
        <f>SUM(D30:D30)</f>
        <v>33151432140</v>
      </c>
      <c r="G27" s="51" t="e">
        <f>SUM(G28:G28)</f>
        <v>#REF!</v>
      </c>
      <c r="H27" s="164"/>
    </row>
    <row r="28" spans="1:8" s="98" customFormat="1" ht="27" hidden="1" customHeight="1" x14ac:dyDescent="0.4">
      <c r="A28" s="53"/>
      <c r="B28" s="53"/>
      <c r="C28" s="53"/>
      <c r="D28" s="57"/>
      <c r="E28" s="161"/>
      <c r="F28" s="161" t="e">
        <f>SUM(#REF!)</f>
        <v>#REF!</v>
      </c>
      <c r="G28" s="77" t="e">
        <f>+#REF!-#REF!</f>
        <v>#REF!</v>
      </c>
      <c r="H28" s="77"/>
    </row>
    <row r="29" spans="1:8" s="98" customFormat="1" ht="27" hidden="1" customHeight="1" x14ac:dyDescent="0.4">
      <c r="A29" s="53"/>
      <c r="B29" s="53"/>
      <c r="C29" s="53"/>
      <c r="D29" s="57"/>
      <c r="E29" s="161"/>
      <c r="F29" s="161"/>
      <c r="G29" s="77"/>
      <c r="H29" s="77"/>
    </row>
    <row r="30" spans="1:8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33151432140</v>
      </c>
      <c r="E30" s="161"/>
      <c r="F30" s="161"/>
      <c r="G30" s="77"/>
      <c r="H30" s="77"/>
    </row>
    <row r="31" spans="1:8" s="109" customFormat="1" ht="27" customHeight="1" x14ac:dyDescent="0.4">
      <c r="A31" s="46"/>
      <c r="B31" s="46"/>
      <c r="C31" s="46"/>
      <c r="D31" s="49"/>
      <c r="E31" s="161"/>
      <c r="F31" s="161"/>
      <c r="G31" s="77"/>
      <c r="H31" s="77"/>
    </row>
    <row r="32" spans="1:8" s="109" customFormat="1" ht="27" customHeight="1" x14ac:dyDescent="0.4">
      <c r="A32" s="53">
        <v>4705</v>
      </c>
      <c r="B32" s="53" t="s">
        <v>158</v>
      </c>
      <c r="C32" s="53"/>
      <c r="D32" s="77">
        <v>32892084411</v>
      </c>
      <c r="E32" s="161"/>
      <c r="F32" s="161"/>
      <c r="G32" s="77"/>
      <c r="H32" s="77"/>
    </row>
    <row r="33" spans="1:8" s="109" customFormat="1" ht="27" customHeight="1" x14ac:dyDescent="0.4">
      <c r="A33" s="53">
        <v>4720</v>
      </c>
      <c r="B33" s="72" t="s">
        <v>133</v>
      </c>
      <c r="C33" s="53"/>
      <c r="D33" s="77">
        <v>781500</v>
      </c>
      <c r="E33" s="161"/>
      <c r="F33" s="161"/>
      <c r="G33" s="77"/>
      <c r="H33" s="77"/>
    </row>
    <row r="34" spans="1:8" s="169" customFormat="1" ht="27" customHeight="1" x14ac:dyDescent="0.4">
      <c r="A34" s="53">
        <v>4722</v>
      </c>
      <c r="B34" s="53" t="s">
        <v>132</v>
      </c>
      <c r="C34" s="53"/>
      <c r="D34" s="77">
        <v>258566229</v>
      </c>
      <c r="F34" s="161"/>
      <c r="G34" s="170"/>
      <c r="H34" s="170"/>
    </row>
    <row r="35" spans="1:8" s="169" customFormat="1" ht="27" customHeight="1" x14ac:dyDescent="0.4">
      <c r="A35" s="53"/>
      <c r="B35" s="53"/>
      <c r="C35" s="53"/>
      <c r="D35" s="57"/>
      <c r="F35" s="161"/>
      <c r="G35" s="170"/>
      <c r="H35" s="170"/>
    </row>
    <row r="36" spans="1:8" s="169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61"/>
      <c r="F36" s="161"/>
      <c r="G36" s="77"/>
      <c r="H36" s="77"/>
    </row>
    <row r="37" spans="1:8" s="169" customFormat="1" ht="27" hidden="1" customHeight="1" x14ac:dyDescent="0.4">
      <c r="A37" s="46"/>
      <c r="B37" s="46"/>
      <c r="C37" s="53"/>
      <c r="D37" s="49"/>
      <c r="E37" s="161"/>
      <c r="F37" s="161"/>
      <c r="G37" s="77"/>
      <c r="H37" s="77"/>
    </row>
    <row r="38" spans="1:8" s="169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61"/>
      <c r="F38" s="161"/>
      <c r="G38" s="77"/>
      <c r="H38" s="77"/>
    </row>
    <row r="39" spans="1:8" s="169" customFormat="1" ht="27" hidden="1" customHeight="1" x14ac:dyDescent="0.4">
      <c r="A39" s="53" t="s">
        <v>218</v>
      </c>
      <c r="B39" s="53" t="s">
        <v>129</v>
      </c>
      <c r="C39" s="53"/>
      <c r="D39" s="77">
        <v>0</v>
      </c>
      <c r="E39" s="161"/>
      <c r="F39" s="161"/>
      <c r="G39" s="77"/>
      <c r="H39" s="77"/>
    </row>
    <row r="40" spans="1:8" s="169" customFormat="1" ht="27" hidden="1" customHeight="1" x14ac:dyDescent="0.4">
      <c r="A40" s="53"/>
      <c r="B40" s="53"/>
      <c r="C40" s="53"/>
      <c r="D40" s="77"/>
      <c r="F40" s="161"/>
      <c r="G40" s="170"/>
      <c r="H40" s="170"/>
    </row>
    <row r="41" spans="1:8" s="169" customFormat="1" ht="27" hidden="1" customHeight="1" x14ac:dyDescent="0.4">
      <c r="A41" s="53">
        <v>4819</v>
      </c>
      <c r="B41" s="53" t="s">
        <v>155</v>
      </c>
      <c r="C41" s="53"/>
      <c r="D41" s="226">
        <v>0</v>
      </c>
      <c r="F41" s="161"/>
      <c r="G41" s="170"/>
      <c r="H41" s="170"/>
    </row>
    <row r="42" spans="1:8" s="169" customFormat="1" ht="27" customHeight="1" x14ac:dyDescent="0.4">
      <c r="A42" s="53"/>
      <c r="B42" s="53"/>
      <c r="C42" s="53"/>
      <c r="D42" s="57"/>
      <c r="F42" s="161"/>
      <c r="G42" s="170"/>
      <c r="H42" s="170"/>
    </row>
    <row r="43" spans="1:8" s="169" customFormat="1" ht="27" customHeight="1" x14ac:dyDescent="0.4">
      <c r="A43" s="159">
        <v>6</v>
      </c>
      <c r="B43" s="159" t="s">
        <v>219</v>
      </c>
      <c r="C43" s="159"/>
      <c r="D43" s="161">
        <f>+D45</f>
        <v>0</v>
      </c>
      <c r="F43" s="161"/>
      <c r="G43" s="170"/>
      <c r="H43" s="170"/>
    </row>
    <row r="44" spans="1:8" s="169" customFormat="1" ht="27" customHeight="1" x14ac:dyDescent="0.4">
      <c r="A44" s="171"/>
      <c r="B44" s="172"/>
      <c r="C44" s="173"/>
      <c r="D44" s="174"/>
      <c r="F44" s="161"/>
      <c r="G44" s="170"/>
      <c r="H44" s="170"/>
    </row>
    <row r="45" spans="1:8" s="109" customFormat="1" ht="27" hidden="1" customHeight="1" x14ac:dyDescent="0.35">
      <c r="A45" s="175">
        <v>63</v>
      </c>
      <c r="B45" s="175" t="s">
        <v>220</v>
      </c>
      <c r="C45" s="47"/>
      <c r="D45" s="48">
        <f>SUM(D47:D48)</f>
        <v>0</v>
      </c>
      <c r="E45" s="176"/>
      <c r="F45" s="176"/>
      <c r="G45" s="77"/>
      <c r="H45" s="77"/>
    </row>
    <row r="46" spans="1:8" s="109" customFormat="1" ht="27" hidden="1" customHeight="1" x14ac:dyDescent="0.3">
      <c r="A46" s="175"/>
      <c r="B46" s="175"/>
      <c r="C46" s="175"/>
      <c r="D46" s="177"/>
      <c r="E46" s="176"/>
      <c r="F46" s="176"/>
      <c r="G46" s="77"/>
      <c r="H46" s="77"/>
    </row>
    <row r="47" spans="1:8" s="109" customFormat="1" ht="27" hidden="1" customHeight="1" x14ac:dyDescent="0.3">
      <c r="A47" s="53">
        <v>6305</v>
      </c>
      <c r="B47" s="53" t="s">
        <v>126</v>
      </c>
      <c r="C47" s="53"/>
      <c r="D47" s="77">
        <v>0</v>
      </c>
      <c r="E47" s="176"/>
      <c r="F47" s="176"/>
      <c r="G47" s="77"/>
      <c r="H47" s="77"/>
    </row>
    <row r="48" spans="1:8" s="109" customFormat="1" ht="27" hidden="1" customHeight="1" x14ac:dyDescent="0.3">
      <c r="A48" s="53">
        <v>6390</v>
      </c>
      <c r="B48" s="53" t="s">
        <v>125</v>
      </c>
      <c r="C48" s="53"/>
      <c r="D48" s="77">
        <v>0</v>
      </c>
      <c r="E48" s="176"/>
      <c r="F48" s="176"/>
      <c r="G48" s="77"/>
      <c r="H48" s="77"/>
    </row>
    <row r="49" spans="1:8" s="109" customFormat="1" ht="27" hidden="1" customHeight="1" x14ac:dyDescent="0.3">
      <c r="A49" s="53"/>
      <c r="B49" s="53"/>
      <c r="C49" s="53"/>
      <c r="D49" s="57"/>
      <c r="E49" s="176"/>
      <c r="F49" s="176"/>
      <c r="G49" s="77"/>
      <c r="H49" s="77"/>
    </row>
    <row r="50" spans="1:8" s="109" customFormat="1" ht="27" hidden="1" customHeight="1" x14ac:dyDescent="0.4">
      <c r="A50" s="53"/>
      <c r="B50" s="53"/>
      <c r="C50" s="53"/>
      <c r="D50" s="57"/>
      <c r="E50" s="161"/>
      <c r="F50" s="161"/>
      <c r="G50" s="77"/>
      <c r="H50" s="77"/>
    </row>
    <row r="51" spans="1:8" s="109" customFormat="1" ht="27" customHeight="1" x14ac:dyDescent="0.4">
      <c r="A51" s="159"/>
      <c r="B51" s="159" t="s">
        <v>154</v>
      </c>
      <c r="C51" s="159"/>
      <c r="D51" s="37">
        <f>+D53+D64+D73+D87+D92+D104+D110</f>
        <v>32574181446</v>
      </c>
      <c r="E51" s="161"/>
      <c r="F51" s="161"/>
      <c r="G51" s="77"/>
      <c r="H51" s="77"/>
    </row>
    <row r="52" spans="1:8" s="109" customFormat="1" ht="27" customHeight="1" x14ac:dyDescent="0.4">
      <c r="A52" s="178"/>
      <c r="B52" s="178"/>
      <c r="C52" s="178"/>
      <c r="D52" s="166"/>
      <c r="E52" s="161"/>
      <c r="F52" s="161"/>
      <c r="G52" s="77"/>
      <c r="H52" s="77"/>
    </row>
    <row r="53" spans="1:8" s="109" customFormat="1" ht="27" customHeight="1" x14ac:dyDescent="0.4">
      <c r="A53" s="46">
        <v>51</v>
      </c>
      <c r="B53" s="46" t="s">
        <v>153</v>
      </c>
      <c r="C53" s="47"/>
      <c r="D53" s="179">
        <f>SUM(D55:D62)</f>
        <v>24574517410</v>
      </c>
      <c r="E53" s="161"/>
      <c r="F53" s="161"/>
      <c r="G53" s="77"/>
      <c r="H53" s="77">
        <f>+D53+D64+D73+D110+D139</f>
        <v>29626505143</v>
      </c>
    </row>
    <row r="54" spans="1:8" s="109" customFormat="1" ht="27" customHeight="1" x14ac:dyDescent="0.4">
      <c r="A54" s="46"/>
      <c r="B54" s="46"/>
      <c r="C54" s="46"/>
      <c r="D54" s="49"/>
      <c r="E54" s="161"/>
      <c r="F54" s="161"/>
      <c r="G54" s="77"/>
      <c r="H54" s="77"/>
    </row>
    <row r="55" spans="1:8" s="98" customFormat="1" ht="27" customHeight="1" x14ac:dyDescent="0.4">
      <c r="A55" s="53">
        <v>5101</v>
      </c>
      <c r="B55" s="53" t="s">
        <v>151</v>
      </c>
      <c r="C55" s="53"/>
      <c r="D55" s="77">
        <v>9344763702</v>
      </c>
      <c r="E55" s="161"/>
      <c r="F55" s="161">
        <v>1</v>
      </c>
      <c r="G55" s="180"/>
      <c r="H55" s="180"/>
    </row>
    <row r="56" spans="1:8" s="98" customFormat="1" ht="27" customHeight="1" x14ac:dyDescent="0.4">
      <c r="A56" s="53">
        <v>5102</v>
      </c>
      <c r="B56" s="53" t="s">
        <v>150</v>
      </c>
      <c r="C56" s="53"/>
      <c r="D56" s="77">
        <v>9910000</v>
      </c>
      <c r="E56" s="161"/>
      <c r="F56" s="161" t="e">
        <f>SUM(#REF!)</f>
        <v>#REF!</v>
      </c>
      <c r="G56" s="77" t="e">
        <f>+#REF!-#REF!</f>
        <v>#REF!</v>
      </c>
      <c r="H56" s="77"/>
    </row>
    <row r="57" spans="1:8" s="98" customFormat="1" ht="27" customHeight="1" x14ac:dyDescent="0.4">
      <c r="A57" s="53">
        <v>5103</v>
      </c>
      <c r="B57" s="53" t="s">
        <v>149</v>
      </c>
      <c r="C57" s="53"/>
      <c r="D57" s="77">
        <v>3049061653</v>
      </c>
      <c r="E57" s="161"/>
      <c r="F57" s="161">
        <f>SUM(D90:D90)</f>
        <v>0</v>
      </c>
      <c r="G57" s="77" t="e">
        <f>+#REF!-#REF!</f>
        <v>#REF!</v>
      </c>
      <c r="H57" s="77"/>
    </row>
    <row r="58" spans="1:8" s="98" customFormat="1" ht="27" customHeight="1" x14ac:dyDescent="0.4">
      <c r="A58" s="53">
        <v>5104</v>
      </c>
      <c r="B58" s="53" t="s">
        <v>13</v>
      </c>
      <c r="C58" s="53"/>
      <c r="D58" s="77">
        <v>390774900</v>
      </c>
      <c r="E58" s="161"/>
      <c r="F58" s="161"/>
      <c r="G58" s="77"/>
      <c r="H58" s="77"/>
    </row>
    <row r="59" spans="1:8" s="98" customFormat="1" ht="27" customHeight="1" x14ac:dyDescent="0.4">
      <c r="A59" s="53">
        <v>5107</v>
      </c>
      <c r="B59" s="53" t="s">
        <v>148</v>
      </c>
      <c r="C59" s="53"/>
      <c r="D59" s="77">
        <v>4455561693</v>
      </c>
      <c r="E59" s="161"/>
      <c r="F59" s="161"/>
      <c r="G59" s="77"/>
      <c r="H59" s="77"/>
    </row>
    <row r="60" spans="1:8" s="98" customFormat="1" ht="27" customHeight="1" x14ac:dyDescent="0.4">
      <c r="A60" s="53">
        <v>5108</v>
      </c>
      <c r="B60" s="53" t="s">
        <v>146</v>
      </c>
      <c r="C60" s="53"/>
      <c r="D60" s="77">
        <v>907890075</v>
      </c>
      <c r="E60" s="161"/>
      <c r="F60" s="161"/>
      <c r="G60" s="77"/>
      <c r="H60" s="77"/>
    </row>
    <row r="61" spans="1:8" s="56" customFormat="1" ht="27" customHeight="1" x14ac:dyDescent="0.4">
      <c r="A61" s="53">
        <v>5111</v>
      </c>
      <c r="B61" s="53" t="s">
        <v>147</v>
      </c>
      <c r="C61" s="53"/>
      <c r="D61" s="77">
        <f>6439565638-23010251</f>
        <v>6416555387</v>
      </c>
      <c r="E61" s="161"/>
      <c r="F61" s="161">
        <f>SUM(D91:D91)</f>
        <v>0</v>
      </c>
      <c r="G61" s="77" t="e">
        <f>+#REF!-#REF!</f>
        <v>#REF!</v>
      </c>
      <c r="H61" s="77"/>
    </row>
    <row r="62" spans="1:8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61"/>
      <c r="F62" s="161"/>
      <c r="G62" s="77"/>
      <c r="H62" s="77"/>
    </row>
    <row r="63" spans="1:8" s="109" customFormat="1" ht="27" customHeight="1" x14ac:dyDescent="0.4">
      <c r="A63" s="181"/>
      <c r="B63" s="181"/>
      <c r="C63" s="181"/>
      <c r="D63" s="166"/>
      <c r="E63" s="161"/>
      <c r="F63" s="161">
        <f>SUM(D92:D92)</f>
        <v>0</v>
      </c>
      <c r="G63" s="77" t="e">
        <f>+#REF!-#REF!</f>
        <v>#REF!</v>
      </c>
      <c r="H63" s="77"/>
    </row>
    <row r="64" spans="1:8" s="182" customFormat="1" ht="27" customHeight="1" x14ac:dyDescent="0.4">
      <c r="A64" s="46">
        <v>52</v>
      </c>
      <c r="B64" s="46" t="s">
        <v>152</v>
      </c>
      <c r="C64" s="47"/>
      <c r="D64" s="179">
        <f>SUM(D66:D71)</f>
        <v>0</v>
      </c>
      <c r="E64" s="161"/>
      <c r="F64" s="161"/>
      <c r="G64" s="77"/>
      <c r="H64" s="77"/>
    </row>
    <row r="65" spans="1:8" s="182" customFormat="1" ht="27" customHeight="1" x14ac:dyDescent="0.4">
      <c r="A65" s="46"/>
      <c r="B65" s="46"/>
      <c r="C65" s="46"/>
      <c r="D65" s="49"/>
      <c r="E65" s="161"/>
      <c r="F65" s="161"/>
      <c r="G65" s="77"/>
      <c r="H65" s="77"/>
    </row>
    <row r="66" spans="1:8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61"/>
      <c r="F66" s="161">
        <f>SUM(D95:D95)</f>
        <v>0</v>
      </c>
      <c r="G66" s="77" t="e">
        <f>+#REF!-#REF!</f>
        <v>#REF!</v>
      </c>
      <c r="H66" s="77"/>
    </row>
    <row r="67" spans="1:8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61"/>
      <c r="F67" s="161">
        <v>1</v>
      </c>
      <c r="G67" s="163"/>
      <c r="H67" s="163"/>
    </row>
    <row r="68" spans="1:8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61"/>
      <c r="F68" s="161"/>
      <c r="G68" s="114"/>
      <c r="H68" s="114"/>
    </row>
    <row r="69" spans="1:8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61"/>
      <c r="F69" s="161"/>
      <c r="G69" s="114"/>
      <c r="H69" s="114"/>
    </row>
    <row r="70" spans="1:8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61"/>
      <c r="F70" s="161"/>
      <c r="G70" s="114"/>
      <c r="H70" s="114"/>
    </row>
    <row r="71" spans="1:8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61"/>
      <c r="F71" s="161"/>
      <c r="G71" s="114"/>
      <c r="H71" s="114"/>
    </row>
    <row r="72" spans="1:8" s="101" customFormat="1" ht="27" hidden="1" customHeight="1" x14ac:dyDescent="0.4">
      <c r="A72" s="181"/>
      <c r="B72" s="181"/>
      <c r="C72" s="181"/>
      <c r="D72" s="166"/>
      <c r="E72" s="161"/>
      <c r="F72" s="161"/>
      <c r="G72" s="114"/>
      <c r="H72" s="114"/>
    </row>
    <row r="73" spans="1:8" s="101" customFormat="1" ht="27" customHeight="1" x14ac:dyDescent="0.4">
      <c r="A73" s="46">
        <v>53</v>
      </c>
      <c r="B73" s="46" t="s">
        <v>145</v>
      </c>
      <c r="C73" s="47"/>
      <c r="D73" s="179">
        <f>SUM(D75:D86)</f>
        <v>5051595952</v>
      </c>
      <c r="E73" s="161"/>
      <c r="F73" s="161"/>
      <c r="G73" s="114"/>
      <c r="H73" s="114"/>
    </row>
    <row r="74" spans="1:8" s="101" customFormat="1" ht="27" customHeight="1" x14ac:dyDescent="0.4">
      <c r="A74" s="46"/>
      <c r="B74" s="46"/>
      <c r="C74" s="46"/>
      <c r="D74" s="49"/>
      <c r="E74" s="161"/>
      <c r="F74" s="161"/>
      <c r="G74" s="114"/>
      <c r="H74" s="114"/>
    </row>
    <row r="75" spans="1:8" s="101" customFormat="1" ht="27" hidden="1" customHeight="1" x14ac:dyDescent="0.4">
      <c r="A75" s="53">
        <v>5302</v>
      </c>
      <c r="B75" s="53" t="s">
        <v>221</v>
      </c>
      <c r="C75" s="53"/>
      <c r="D75" s="77">
        <v>0</v>
      </c>
      <c r="E75" s="161"/>
      <c r="F75" s="161"/>
      <c r="G75" s="114"/>
      <c r="H75" s="114"/>
    </row>
    <row r="76" spans="1:8" s="101" customFormat="1" ht="27" hidden="1" customHeight="1" x14ac:dyDescent="0.4">
      <c r="A76" s="53">
        <v>5304</v>
      </c>
      <c r="B76" s="53" t="s">
        <v>222</v>
      </c>
      <c r="C76" s="53"/>
      <c r="D76" s="77">
        <v>0</v>
      </c>
      <c r="E76" s="161"/>
      <c r="F76" s="161"/>
      <c r="G76" s="114"/>
      <c r="H76" s="114"/>
    </row>
    <row r="77" spans="1:8" s="101" customFormat="1" ht="25.5" customHeight="1" x14ac:dyDescent="0.4">
      <c r="A77" s="53">
        <v>5307</v>
      </c>
      <c r="B77" s="53" t="s">
        <v>223</v>
      </c>
      <c r="C77" s="53"/>
      <c r="D77" s="77">
        <v>0</v>
      </c>
      <c r="E77" s="161"/>
      <c r="F77" s="161">
        <v>1</v>
      </c>
      <c r="G77" s="183"/>
      <c r="H77" s="183"/>
    </row>
    <row r="78" spans="1:8" s="101" customFormat="1" ht="25.5" customHeight="1" x14ac:dyDescent="0.4">
      <c r="A78" s="53">
        <v>5309</v>
      </c>
      <c r="B78" s="53" t="s">
        <v>224</v>
      </c>
      <c r="C78" s="53"/>
      <c r="D78" s="77">
        <v>0</v>
      </c>
      <c r="E78" s="161"/>
      <c r="F78" s="161"/>
      <c r="G78" s="183"/>
      <c r="H78" s="183"/>
    </row>
    <row r="79" spans="1:8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61"/>
      <c r="F79" s="161"/>
      <c r="G79" s="164"/>
      <c r="H79" s="164"/>
    </row>
    <row r="80" spans="1:8" s="101" customFormat="1" ht="27" customHeight="1" x14ac:dyDescent="0.4">
      <c r="A80" s="53">
        <v>5347</v>
      </c>
      <c r="B80" s="53" t="s">
        <v>144</v>
      </c>
      <c r="C80" s="53"/>
      <c r="D80" s="77">
        <v>0</v>
      </c>
      <c r="E80" s="161"/>
      <c r="F80" s="161"/>
      <c r="G80" s="164"/>
      <c r="H80" s="164"/>
    </row>
    <row r="81" spans="1:8" s="101" customFormat="1" ht="27" hidden="1" customHeight="1" x14ac:dyDescent="0.4">
      <c r="A81" s="53">
        <v>5317</v>
      </c>
      <c r="B81" s="53" t="s">
        <v>106</v>
      </c>
      <c r="C81" s="53"/>
      <c r="D81" s="77">
        <v>0</v>
      </c>
      <c r="E81" s="161"/>
      <c r="F81" s="161"/>
      <c r="G81" s="164"/>
      <c r="H81" s="164"/>
    </row>
    <row r="82" spans="1:8" s="101" customFormat="1" ht="27" customHeight="1" x14ac:dyDescent="0.4">
      <c r="A82" s="53">
        <v>5330</v>
      </c>
      <c r="B82" s="53" t="s">
        <v>142</v>
      </c>
      <c r="C82" s="53"/>
      <c r="D82" s="77">
        <v>0</v>
      </c>
      <c r="E82" s="161"/>
      <c r="F82" s="161"/>
      <c r="G82" s="164"/>
      <c r="H82" s="164"/>
    </row>
    <row r="83" spans="1:8" s="101" customFormat="1" ht="27" customHeight="1" x14ac:dyDescent="0.4">
      <c r="A83" s="53">
        <v>5347</v>
      </c>
      <c r="B83" s="53" t="s">
        <v>225</v>
      </c>
      <c r="C83" s="53"/>
      <c r="D83" s="77">
        <v>0</v>
      </c>
      <c r="E83" s="161"/>
      <c r="F83" s="161"/>
      <c r="G83" s="164"/>
      <c r="H83" s="164"/>
    </row>
    <row r="84" spans="1:8" s="98" customFormat="1" ht="27" customHeight="1" x14ac:dyDescent="0.4">
      <c r="A84" s="53">
        <v>5360</v>
      </c>
      <c r="B84" s="53" t="s">
        <v>142</v>
      </c>
      <c r="C84" s="53"/>
      <c r="D84" s="225">
        <v>3039896492</v>
      </c>
      <c r="E84" s="161"/>
      <c r="F84" s="161"/>
      <c r="G84" s="164"/>
      <c r="H84" s="164"/>
    </row>
    <row r="85" spans="1:8" s="98" customFormat="1" ht="27" customHeight="1" x14ac:dyDescent="0.4">
      <c r="A85" s="53">
        <v>5366</v>
      </c>
      <c r="B85" s="53" t="s">
        <v>143</v>
      </c>
      <c r="C85" s="53"/>
      <c r="D85" s="57">
        <v>55957437</v>
      </c>
      <c r="E85" s="161"/>
      <c r="F85" s="161" t="e">
        <f>SUM(#REF!)</f>
        <v>#REF!</v>
      </c>
      <c r="G85" s="77" t="e">
        <f>+#REF!-#REF!</f>
        <v>#REF!</v>
      </c>
      <c r="H85" s="77"/>
    </row>
    <row r="86" spans="1:8" s="98" customFormat="1" ht="27" customHeight="1" x14ac:dyDescent="0.4">
      <c r="A86" s="53">
        <v>5368</v>
      </c>
      <c r="B86" s="53" t="s">
        <v>141</v>
      </c>
      <c r="C86" s="53"/>
      <c r="D86" s="57">
        <v>1955742023</v>
      </c>
      <c r="E86" s="161"/>
      <c r="F86" s="161"/>
      <c r="G86" s="77"/>
      <c r="H86" s="77"/>
    </row>
    <row r="87" spans="1:8" s="169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61">
        <v>1</v>
      </c>
      <c r="G87" s="170"/>
      <c r="H87" s="170"/>
    </row>
    <row r="88" spans="1:8" s="169" customFormat="1" ht="27" customHeight="1" x14ac:dyDescent="0.4">
      <c r="A88" s="46"/>
      <c r="B88" s="46"/>
      <c r="C88" s="46"/>
      <c r="D88" s="49"/>
      <c r="F88" s="161"/>
      <c r="G88" s="170"/>
      <c r="H88" s="170"/>
    </row>
    <row r="89" spans="1:8" s="169" customFormat="1" ht="27" hidden="1" customHeight="1" x14ac:dyDescent="0.4">
      <c r="A89" s="53">
        <v>5401</v>
      </c>
      <c r="B89" s="53" t="s">
        <v>226</v>
      </c>
      <c r="C89" s="53"/>
      <c r="D89" s="77">
        <v>0</v>
      </c>
      <c r="F89" s="161"/>
      <c r="G89" s="170"/>
      <c r="H89" s="170"/>
    </row>
    <row r="90" spans="1:8" s="169" customFormat="1" ht="27" hidden="1" customHeight="1" x14ac:dyDescent="0.4">
      <c r="A90" s="53">
        <v>5423</v>
      </c>
      <c r="B90" s="53" t="s">
        <v>216</v>
      </c>
      <c r="C90" s="53"/>
      <c r="D90" s="77">
        <v>0</v>
      </c>
      <c r="F90" s="161"/>
      <c r="G90" s="170"/>
      <c r="H90" s="170"/>
    </row>
    <row r="91" spans="1:8" s="169" customFormat="1" ht="27" hidden="1" customHeight="1" x14ac:dyDescent="0.4">
      <c r="A91" s="53"/>
      <c r="B91" s="53"/>
      <c r="C91" s="53"/>
      <c r="D91" s="57"/>
      <c r="F91" s="161"/>
      <c r="G91" s="170"/>
      <c r="H91" s="170"/>
    </row>
    <row r="92" spans="1:8" s="169" customFormat="1" ht="27" customHeight="1" x14ac:dyDescent="0.4">
      <c r="A92" s="46">
        <v>55</v>
      </c>
      <c r="B92" s="46" t="s">
        <v>227</v>
      </c>
      <c r="C92" s="47"/>
      <c r="D92" s="48">
        <f>SUM(D94:D102)</f>
        <v>0</v>
      </c>
      <c r="F92" s="161"/>
      <c r="G92" s="170"/>
      <c r="H92" s="170"/>
    </row>
    <row r="93" spans="1:8" s="169" customFormat="1" ht="27" customHeight="1" x14ac:dyDescent="0.4">
      <c r="A93" s="46"/>
      <c r="B93" s="46"/>
      <c r="C93" s="46"/>
      <c r="D93" s="49"/>
      <c r="F93" s="161"/>
      <c r="G93" s="170"/>
      <c r="H93" s="170"/>
    </row>
    <row r="94" spans="1:8" s="169" customFormat="1" ht="27" hidden="1" customHeight="1" x14ac:dyDescent="0.4">
      <c r="A94" s="53">
        <v>5501</v>
      </c>
      <c r="B94" s="53" t="s">
        <v>228</v>
      </c>
      <c r="C94" s="53"/>
      <c r="D94" s="77">
        <v>0</v>
      </c>
      <c r="F94" s="161"/>
      <c r="G94" s="170"/>
      <c r="H94" s="170"/>
    </row>
    <row r="95" spans="1:8" s="169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61"/>
      <c r="G95" s="170"/>
      <c r="H95" s="170"/>
    </row>
    <row r="96" spans="1:8" s="169" customFormat="1" ht="27" hidden="1" customHeight="1" x14ac:dyDescent="0.4">
      <c r="A96" s="53">
        <v>5503</v>
      </c>
      <c r="B96" s="53" t="s">
        <v>229</v>
      </c>
      <c r="C96" s="53"/>
      <c r="D96" s="77">
        <f>+'[1]CGN-2005-001A'!H1756</f>
        <v>0</v>
      </c>
      <c r="F96" s="161"/>
      <c r="G96" s="170"/>
      <c r="H96" s="170"/>
    </row>
    <row r="97" spans="1:8" ht="27" hidden="1" customHeight="1" x14ac:dyDescent="0.4">
      <c r="A97" s="53">
        <v>5504</v>
      </c>
      <c r="B97" s="53" t="s">
        <v>139</v>
      </c>
      <c r="C97" s="53"/>
      <c r="D97" s="77">
        <v>0</v>
      </c>
      <c r="E97" s="169"/>
      <c r="F97" s="161"/>
      <c r="G97" s="170"/>
      <c r="H97" s="170"/>
    </row>
    <row r="98" spans="1:8" s="65" customFormat="1" ht="27" hidden="1" customHeight="1" x14ac:dyDescent="0.3">
      <c r="A98" s="53">
        <v>5505</v>
      </c>
      <c r="B98" s="53" t="s">
        <v>230</v>
      </c>
      <c r="C98" s="53"/>
      <c r="D98" s="77">
        <v>0</v>
      </c>
      <c r="E98" s="4"/>
      <c r="F98" s="4"/>
      <c r="G98" s="4"/>
      <c r="H98" s="4"/>
    </row>
    <row r="99" spans="1:8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G99" s="184"/>
      <c r="H99" s="184"/>
    </row>
    <row r="100" spans="1:8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G100" s="185"/>
      <c r="H100" s="185"/>
    </row>
    <row r="101" spans="1:8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G101" s="185"/>
      <c r="H101" s="185"/>
    </row>
    <row r="102" spans="1:8" s="65" customFormat="1" ht="27" hidden="1" customHeight="1" x14ac:dyDescent="0.3">
      <c r="A102" s="53">
        <v>5550</v>
      </c>
      <c r="B102" s="53" t="s">
        <v>231</v>
      </c>
      <c r="C102" s="53"/>
      <c r="D102" s="77">
        <v>0</v>
      </c>
      <c r="G102" s="185"/>
      <c r="H102" s="185"/>
    </row>
    <row r="103" spans="1:8" s="65" customFormat="1" ht="27" hidden="1" customHeight="1" x14ac:dyDescent="0.2">
      <c r="A103" s="64"/>
      <c r="D103" s="4"/>
      <c r="G103" s="185"/>
      <c r="H103" s="185"/>
    </row>
    <row r="104" spans="1:8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2947676303</v>
      </c>
      <c r="G104" s="185"/>
      <c r="H104" s="185"/>
    </row>
    <row r="105" spans="1:8" s="65" customFormat="1" ht="27" customHeight="1" x14ac:dyDescent="0.35">
      <c r="A105" s="46"/>
      <c r="B105" s="46"/>
      <c r="C105" s="46"/>
      <c r="D105" s="49"/>
      <c r="G105" s="185"/>
      <c r="H105" s="185"/>
    </row>
    <row r="106" spans="1:8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6"/>
      <c r="H106" s="186"/>
    </row>
    <row r="107" spans="1:8" s="65" customFormat="1" ht="27" customHeight="1" x14ac:dyDescent="0.3">
      <c r="A107" s="53">
        <v>5720</v>
      </c>
      <c r="B107" s="53" t="s">
        <v>232</v>
      </c>
      <c r="C107" s="53"/>
      <c r="D107" s="77">
        <v>2947676303</v>
      </c>
      <c r="G107" s="186"/>
      <c r="H107" s="186"/>
    </row>
    <row r="108" spans="1:8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6"/>
      <c r="H108" s="186"/>
    </row>
    <row r="109" spans="1:8" s="65" customFormat="1" ht="27" customHeight="1" x14ac:dyDescent="0.35">
      <c r="A109" s="187"/>
      <c r="B109" s="188"/>
      <c r="C109" s="188"/>
      <c r="D109" s="52"/>
      <c r="G109" s="186"/>
      <c r="H109" s="186"/>
    </row>
    <row r="110" spans="1:8" s="65" customFormat="1" ht="27" customHeight="1" x14ac:dyDescent="0.35">
      <c r="A110" s="46">
        <v>58</v>
      </c>
      <c r="B110" s="46" t="s">
        <v>131</v>
      </c>
      <c r="C110" s="47"/>
      <c r="D110" s="179">
        <f>SUM(D112:D117)</f>
        <v>391781</v>
      </c>
      <c r="G110" s="186"/>
      <c r="H110" s="186"/>
    </row>
    <row r="111" spans="1:8" s="65" customFormat="1" ht="27" customHeight="1" x14ac:dyDescent="0.35">
      <c r="A111" s="46"/>
      <c r="B111" s="46"/>
      <c r="C111" s="46"/>
      <c r="D111" s="49"/>
      <c r="G111" s="186"/>
      <c r="H111" s="186"/>
    </row>
    <row r="112" spans="1:8" s="65" customFormat="1" ht="27" customHeight="1" x14ac:dyDescent="0.3">
      <c r="A112" s="53"/>
      <c r="B112" s="53"/>
      <c r="C112" s="53"/>
      <c r="D112" s="77">
        <v>0</v>
      </c>
    </row>
    <row r="113" spans="1:8" s="65" customFormat="1" ht="27" customHeight="1" x14ac:dyDescent="0.3">
      <c r="A113" s="53">
        <v>5802</v>
      </c>
      <c r="B113" s="53" t="s">
        <v>130</v>
      </c>
      <c r="C113" s="53"/>
      <c r="D113" s="77">
        <v>391769</v>
      </c>
    </row>
    <row r="114" spans="1:8" s="65" customFormat="1" ht="27" hidden="1" customHeight="1" x14ac:dyDescent="0.3">
      <c r="A114" s="53">
        <v>5803</v>
      </c>
      <c r="B114" s="53" t="s">
        <v>129</v>
      </c>
      <c r="C114" s="53"/>
      <c r="D114" s="77">
        <v>0</v>
      </c>
    </row>
    <row r="115" spans="1:8" s="65" customFormat="1" ht="27" hidden="1" customHeight="1" x14ac:dyDescent="0.3">
      <c r="A115" s="53">
        <v>5804</v>
      </c>
      <c r="B115" s="53" t="s">
        <v>233</v>
      </c>
      <c r="C115" s="53"/>
      <c r="D115" s="77">
        <v>0</v>
      </c>
    </row>
    <row r="116" spans="1:8" s="65" customFormat="1" ht="27" hidden="1" customHeight="1" x14ac:dyDescent="0.3">
      <c r="A116" s="53">
        <v>5811</v>
      </c>
      <c r="B116" s="53" t="s">
        <v>251</v>
      </c>
      <c r="C116" s="53"/>
      <c r="D116" s="77">
        <v>0</v>
      </c>
    </row>
    <row r="117" spans="1:8" s="65" customFormat="1" ht="27" customHeight="1" x14ac:dyDescent="0.3">
      <c r="A117" s="53">
        <v>5890</v>
      </c>
      <c r="B117" s="53" t="s">
        <v>127</v>
      </c>
      <c r="C117" s="53"/>
      <c r="D117" s="77">
        <v>12</v>
      </c>
    </row>
    <row r="118" spans="1:8" s="65" customFormat="1" ht="27" customHeight="1" x14ac:dyDescent="0.35">
      <c r="A118" s="187"/>
      <c r="B118" s="188"/>
      <c r="C118" s="188"/>
      <c r="D118" s="52"/>
    </row>
    <row r="119" spans="1:8" s="65" customFormat="1" ht="27" customHeight="1" thickBot="1" x14ac:dyDescent="0.45">
      <c r="A119" s="32"/>
      <c r="B119" s="92" t="s">
        <v>234</v>
      </c>
      <c r="C119" s="92"/>
      <c r="D119" s="110">
        <f>+D10-D43-D51</f>
        <v>3315152379</v>
      </c>
    </row>
    <row r="120" spans="1:8" s="65" customFormat="1" ht="27" customHeight="1" thickTop="1" x14ac:dyDescent="0.25">
      <c r="A120" s="107"/>
      <c r="B120" s="189"/>
      <c r="C120" s="189"/>
      <c r="D120" s="190"/>
    </row>
    <row r="121" spans="1:8" s="65" customFormat="1" ht="27" customHeight="1" x14ac:dyDescent="0.25">
      <c r="A121" s="107"/>
      <c r="B121" s="189"/>
      <c r="C121" s="189"/>
      <c r="D121" s="190"/>
      <c r="G121" s="186"/>
      <c r="H121" s="186"/>
    </row>
    <row r="122" spans="1:8" s="65" customFormat="1" ht="27" customHeight="1" x14ac:dyDescent="0.35">
      <c r="A122" s="107"/>
      <c r="B122" s="46" t="s">
        <v>235</v>
      </c>
      <c r="C122" s="189"/>
      <c r="D122" s="48">
        <f>+D123</f>
        <v>907234768</v>
      </c>
      <c r="G122" s="186"/>
      <c r="H122" s="186"/>
    </row>
    <row r="123" spans="1:8" s="65" customFormat="1" ht="27" customHeight="1" x14ac:dyDescent="0.35">
      <c r="A123" s="53" t="s">
        <v>236</v>
      </c>
      <c r="B123" s="53" t="s">
        <v>156</v>
      </c>
      <c r="C123" s="47"/>
      <c r="D123" s="77">
        <v>907234768</v>
      </c>
      <c r="G123" s="191"/>
      <c r="H123" s="191"/>
    </row>
    <row r="124" spans="1:8" s="65" customFormat="1" ht="27" customHeight="1" x14ac:dyDescent="0.35">
      <c r="A124" s="46"/>
      <c r="B124" s="46"/>
      <c r="C124" s="46"/>
      <c r="D124" s="190"/>
      <c r="G124" s="191"/>
      <c r="H124" s="191"/>
    </row>
    <row r="125" spans="1:8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8" s="65" customFormat="1" ht="27" customHeight="1" x14ac:dyDescent="0.3">
      <c r="A126" s="53"/>
      <c r="B126" s="53"/>
      <c r="C126" s="53"/>
      <c r="D126" s="77"/>
    </row>
    <row r="127" spans="1:8" s="65" customFormat="1" ht="27" customHeight="1" x14ac:dyDescent="0.3">
      <c r="A127" s="53"/>
      <c r="B127" s="53"/>
      <c r="C127" s="53"/>
      <c r="D127" s="77"/>
    </row>
    <row r="128" spans="1:8" s="65" customFormat="1" ht="27" customHeight="1" x14ac:dyDescent="0.3">
      <c r="A128" s="98"/>
      <c r="B128" s="98"/>
      <c r="C128" s="98"/>
      <c r="D128" s="190"/>
      <c r="G128" s="191"/>
      <c r="H128" s="191"/>
    </row>
    <row r="129" spans="1:9" s="65" customFormat="1" ht="27" customHeight="1" thickBot="1" x14ac:dyDescent="0.45">
      <c r="A129" s="165"/>
      <c r="B129" s="92" t="s">
        <v>237</v>
      </c>
      <c r="C129" s="165"/>
      <c r="D129" s="110">
        <f>+D122-D125</f>
        <v>907234768</v>
      </c>
    </row>
    <row r="130" spans="1:9" s="65" customFormat="1" ht="27" customHeight="1" thickTop="1" x14ac:dyDescent="0.25">
      <c r="A130" s="165"/>
      <c r="B130" s="165"/>
      <c r="C130" s="165"/>
      <c r="D130" s="192"/>
    </row>
    <row r="131" spans="1:9" s="65" customFormat="1" ht="27" customHeight="1" x14ac:dyDescent="0.25">
      <c r="A131" s="165"/>
      <c r="B131" s="165"/>
      <c r="C131" s="165"/>
      <c r="D131" s="192"/>
      <c r="G131" s="191"/>
      <c r="H131" s="191"/>
    </row>
    <row r="132" spans="1:9" s="68" customFormat="1" ht="27" customHeight="1" thickBot="1" x14ac:dyDescent="0.45">
      <c r="A132" s="165"/>
      <c r="B132" s="92" t="s">
        <v>238</v>
      </c>
      <c r="C132" s="165"/>
      <c r="D132" s="110">
        <f>+D119+D129</f>
        <v>4222387147</v>
      </c>
      <c r="E132" s="65"/>
      <c r="F132" s="65"/>
      <c r="G132" s="186"/>
      <c r="H132" s="186"/>
      <c r="I132" s="193"/>
    </row>
    <row r="133" spans="1:9" s="68" customFormat="1" ht="27" customHeight="1" thickTop="1" x14ac:dyDescent="0.25">
      <c r="A133" s="165"/>
      <c r="B133" s="165"/>
      <c r="C133" s="165"/>
      <c r="D133" s="192"/>
      <c r="I133" s="193"/>
    </row>
    <row r="134" spans="1:9" s="68" customFormat="1" ht="27" customHeight="1" x14ac:dyDescent="0.25">
      <c r="A134" s="165"/>
      <c r="B134" s="165"/>
      <c r="C134" s="165"/>
      <c r="D134" s="192"/>
      <c r="I134" s="193"/>
    </row>
    <row r="135" spans="1:9" s="68" customFormat="1" ht="27" customHeight="1" x14ac:dyDescent="0.35">
      <c r="A135" s="107"/>
      <c r="B135" s="46" t="s">
        <v>239</v>
      </c>
      <c r="C135" s="165"/>
      <c r="D135" s="48">
        <f>+D137-D139</f>
        <v>0</v>
      </c>
      <c r="E135" s="65"/>
      <c r="F135" s="65"/>
      <c r="G135" s="186"/>
      <c r="H135" s="186"/>
      <c r="I135" s="193"/>
    </row>
    <row r="136" spans="1:9" s="68" customFormat="1" ht="27" customHeight="1" x14ac:dyDescent="0.25">
      <c r="A136" s="194"/>
      <c r="B136" s="194"/>
      <c r="C136" s="165"/>
      <c r="D136" s="192"/>
      <c r="I136" s="193"/>
    </row>
    <row r="137" spans="1:9" s="68" customFormat="1" ht="27" customHeight="1" x14ac:dyDescent="0.3">
      <c r="A137" s="53" t="s">
        <v>240</v>
      </c>
      <c r="B137" s="53" t="s">
        <v>241</v>
      </c>
      <c r="C137" s="165"/>
      <c r="D137" s="195">
        <v>0</v>
      </c>
      <c r="I137" s="193"/>
    </row>
    <row r="138" spans="1:9" s="68" customFormat="1" ht="27" customHeight="1" x14ac:dyDescent="0.3">
      <c r="A138" s="53"/>
      <c r="B138" s="53"/>
      <c r="C138" s="165"/>
      <c r="D138" s="77"/>
      <c r="E138" s="65"/>
      <c r="F138" s="65"/>
      <c r="G138" s="65"/>
      <c r="H138" s="65"/>
      <c r="I138" s="193"/>
    </row>
    <row r="139" spans="1:9" s="68" customFormat="1" ht="27" customHeight="1" x14ac:dyDescent="0.3">
      <c r="A139" s="53"/>
      <c r="B139" s="53"/>
      <c r="C139" s="165"/>
      <c r="D139" s="196">
        <v>0</v>
      </c>
      <c r="I139" s="193"/>
    </row>
    <row r="140" spans="1:9" s="68" customFormat="1" ht="27" customHeight="1" x14ac:dyDescent="0.3">
      <c r="A140" s="53"/>
      <c r="B140" s="53"/>
      <c r="C140" s="165"/>
      <c r="D140" s="192"/>
      <c r="E140" s="65"/>
      <c r="F140" s="65"/>
      <c r="G140" s="65"/>
      <c r="H140" s="65"/>
      <c r="I140" s="193"/>
    </row>
    <row r="141" spans="1:9" s="68" customFormat="1" ht="27" customHeight="1" x14ac:dyDescent="0.3">
      <c r="A141" s="53"/>
      <c r="B141" s="53"/>
      <c r="C141" s="165"/>
      <c r="D141" s="192"/>
      <c r="E141" s="65"/>
      <c r="F141" s="65"/>
      <c r="G141" s="65"/>
      <c r="H141" s="65"/>
      <c r="I141" s="193"/>
    </row>
    <row r="142" spans="1:9" s="68" customFormat="1" ht="27" customHeight="1" thickBot="1" x14ac:dyDescent="0.45">
      <c r="A142" s="32"/>
      <c r="B142" s="92" t="s">
        <v>242</v>
      </c>
      <c r="C142" s="92"/>
      <c r="D142" s="110">
        <f>+D132+D135</f>
        <v>4222387147</v>
      </c>
      <c r="E142" s="65"/>
      <c r="F142" s="65"/>
      <c r="G142" s="65"/>
      <c r="H142" s="197">
        <f>+H12-H53+D122</f>
        <v>8077298218</v>
      </c>
      <c r="I142" s="193"/>
    </row>
    <row r="143" spans="1:9" s="68" customFormat="1" ht="27" customHeight="1" thickTop="1" x14ac:dyDescent="0.3">
      <c r="A143" s="198"/>
      <c r="B143" s="198"/>
      <c r="C143" s="198"/>
      <c r="D143" s="199"/>
      <c r="E143" s="199"/>
      <c r="F143" s="199"/>
      <c r="G143" s="193"/>
      <c r="H143" s="77">
        <f>+D142-H142</f>
        <v>-3854911071</v>
      </c>
    </row>
    <row r="144" spans="1:9" s="68" customFormat="1" ht="27" customHeight="1" x14ac:dyDescent="0.25">
      <c r="A144" s="198"/>
      <c r="B144" s="198"/>
      <c r="C144" s="198"/>
      <c r="D144" s="200"/>
      <c r="E144" s="201"/>
      <c r="F144" s="201"/>
      <c r="G144" s="193"/>
    </row>
    <row r="145" spans="1:251" s="68" customFormat="1" ht="27" customHeight="1" x14ac:dyDescent="0.25">
      <c r="A145" s="198"/>
      <c r="B145" s="198"/>
      <c r="C145" s="198"/>
      <c r="D145" s="201"/>
      <c r="E145" s="201"/>
      <c r="F145" s="201"/>
      <c r="G145" s="202"/>
    </row>
    <row r="146" spans="1:251" s="68" customFormat="1" ht="27" customHeight="1" x14ac:dyDescent="0.25">
      <c r="A146" s="198"/>
      <c r="B146" s="198"/>
      <c r="C146" s="198"/>
      <c r="D146" s="199"/>
      <c r="E146" s="199"/>
      <c r="F146" s="199"/>
    </row>
    <row r="147" spans="1:251" s="68" customFormat="1" ht="27" customHeight="1" x14ac:dyDescent="0.4">
      <c r="A147" s="203"/>
      <c r="B147" s="204" t="str">
        <f>+BALANCE2!B198</f>
        <v>PEDRO ANDRES MANOSALVA</v>
      </c>
      <c r="C147" s="233" t="str">
        <f>+BALANCE2!F198</f>
        <v>GLORIA VERONICA ZAMBRANO</v>
      </c>
      <c r="D147" s="234"/>
      <c r="E147" s="234"/>
      <c r="F147" s="205"/>
    </row>
    <row r="148" spans="1:251" s="68" customFormat="1" ht="27" customHeight="1" x14ac:dyDescent="0.4">
      <c r="A148" s="203"/>
      <c r="B148" s="206" t="s">
        <v>253</v>
      </c>
      <c r="C148" s="207" t="s">
        <v>243</v>
      </c>
      <c r="D148" s="208"/>
      <c r="E148" s="208"/>
      <c r="F148" s="205"/>
    </row>
    <row r="149" spans="1:251" s="68" customFormat="1" ht="27" customHeight="1" x14ac:dyDescent="0.4">
      <c r="A149" s="203"/>
      <c r="B149" s="206"/>
      <c r="C149" s="207"/>
      <c r="D149" s="208"/>
      <c r="E149" s="208"/>
      <c r="F149" s="205"/>
    </row>
    <row r="150" spans="1:251" s="68" customFormat="1" ht="27" customHeight="1" x14ac:dyDescent="0.4">
      <c r="A150" s="203"/>
      <c r="B150" s="206"/>
      <c r="C150" s="207"/>
      <c r="D150" s="208"/>
      <c r="E150" s="208"/>
      <c r="F150" s="205"/>
    </row>
    <row r="151" spans="1:251" s="68" customFormat="1" ht="27" customHeight="1" x14ac:dyDescent="0.4">
      <c r="A151" s="203"/>
      <c r="B151" s="206"/>
      <c r="C151" s="207"/>
      <c r="D151" s="208"/>
      <c r="E151" s="208"/>
      <c r="F151" s="205"/>
    </row>
    <row r="152" spans="1:251" s="68" customFormat="1" ht="27" customHeight="1" x14ac:dyDescent="0.4">
      <c r="A152" s="228" t="s">
        <v>210</v>
      </c>
      <c r="B152" s="228"/>
      <c r="C152" s="228"/>
      <c r="D152" s="228"/>
      <c r="E152" s="228"/>
      <c r="F152" s="228"/>
    </row>
    <row r="153" spans="1:251" s="68" customFormat="1" ht="27" customHeight="1" x14ac:dyDescent="0.35">
      <c r="A153" s="230" t="s">
        <v>244</v>
      </c>
      <c r="B153" s="230"/>
      <c r="C153" s="230"/>
      <c r="D153" s="230"/>
      <c r="E153" s="230"/>
      <c r="F153" s="230"/>
    </row>
    <row r="154" spans="1:251" s="68" customFormat="1" ht="27" customHeight="1" x14ac:dyDescent="0.35">
      <c r="A154" s="135"/>
      <c r="B154" s="135"/>
      <c r="C154" s="209"/>
      <c r="D154" s="209"/>
      <c r="E154" s="209"/>
      <c r="F154" s="209"/>
    </row>
    <row r="155" spans="1:251" s="68" customFormat="1" ht="24" customHeight="1" x14ac:dyDescent="0.4">
      <c r="A155" s="135"/>
      <c r="B155" s="135"/>
      <c r="C155" s="209"/>
      <c r="D155" s="209"/>
      <c r="E155" s="209"/>
      <c r="F155" s="209"/>
      <c r="G155" s="123"/>
      <c r="H155" s="123"/>
    </row>
    <row r="156" spans="1:251" s="213" customFormat="1" ht="27.75" x14ac:dyDescent="0.4">
      <c r="A156" s="134"/>
      <c r="B156" s="134"/>
      <c r="C156" s="210"/>
      <c r="D156" s="134"/>
      <c r="E156" s="211"/>
      <c r="F156" s="212"/>
      <c r="G156" s="212"/>
      <c r="H156" s="212"/>
    </row>
    <row r="157" spans="1:251" s="139" customFormat="1" ht="27" customHeight="1" x14ac:dyDescent="0.4">
      <c r="A157" s="128"/>
      <c r="B157" s="128"/>
      <c r="C157" s="214"/>
      <c r="D157" s="128"/>
      <c r="E157" s="215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E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  <c r="HU157" s="62"/>
      <c r="HV157" s="62"/>
      <c r="HW157" s="62"/>
      <c r="HX157" s="62"/>
      <c r="HY157" s="62"/>
      <c r="HZ157" s="62"/>
      <c r="IA157" s="62"/>
      <c r="IB157" s="62"/>
      <c r="IC157" s="62"/>
      <c r="ID157" s="62"/>
      <c r="IE157" s="62"/>
      <c r="IF157" s="62"/>
      <c r="IG157" s="62"/>
      <c r="IH157" s="62"/>
      <c r="II157" s="62"/>
      <c r="IJ157" s="62"/>
      <c r="IK157" s="62"/>
      <c r="IL157" s="62"/>
      <c r="IM157" s="62"/>
      <c r="IN157" s="62"/>
      <c r="IO157" s="62"/>
      <c r="IP157" s="62"/>
      <c r="IQ157" s="62"/>
    </row>
    <row r="158" spans="1:251" s="140" customFormat="1" ht="27" customHeight="1" x14ac:dyDescent="0.4">
      <c r="A158" s="128"/>
      <c r="B158" s="128"/>
      <c r="C158" s="214"/>
      <c r="D158" s="128"/>
      <c r="E158" s="215"/>
      <c r="F158" s="130"/>
      <c r="G158" s="130"/>
      <c r="H158" s="13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</row>
    <row r="159" spans="1:251" s="140" customFormat="1" ht="27" customHeight="1" x14ac:dyDescent="0.4">
      <c r="A159" s="216"/>
      <c r="B159" s="216"/>
      <c r="C159" s="216"/>
      <c r="D159" s="216"/>
      <c r="E159" s="134"/>
      <c r="F159" s="133"/>
      <c r="G159" s="133"/>
      <c r="H159" s="13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</row>
    <row r="160" spans="1:251" s="140" customFormat="1" ht="27" customHeight="1" x14ac:dyDescent="0.35">
      <c r="A160" s="68"/>
      <c r="B160" s="68"/>
      <c r="C160" s="68"/>
      <c r="D160" s="68"/>
      <c r="E160" s="128"/>
      <c r="F160" s="128"/>
      <c r="G160" s="128"/>
      <c r="H160" s="12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</row>
    <row r="161" spans="1:251" s="140" customFormat="1" ht="27" customHeight="1" x14ac:dyDescent="0.35">
      <c r="A161" s="68"/>
      <c r="B161" s="68"/>
      <c r="C161" s="68"/>
      <c r="D161" s="68"/>
      <c r="E161" s="128"/>
      <c r="F161" s="128"/>
      <c r="G161" s="128"/>
      <c r="H161" s="12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</row>
    <row r="162" spans="1:251" s="107" customFormat="1" ht="27" customHeight="1" x14ac:dyDescent="0.2">
      <c r="A162" s="68"/>
      <c r="B162" s="68"/>
      <c r="C162" s="68"/>
      <c r="D162" s="68"/>
    </row>
    <row r="163" spans="1:251" s="107" customFormat="1" ht="27" customHeight="1" x14ac:dyDescent="0.2">
      <c r="A163" s="68"/>
      <c r="B163" s="68"/>
      <c r="C163" s="68"/>
      <c r="D163" s="68"/>
    </row>
    <row r="164" spans="1:251" s="107" customFormat="1" ht="27" customHeight="1" x14ac:dyDescent="0.2">
      <c r="A164" s="68"/>
      <c r="B164" s="68"/>
      <c r="C164" s="68"/>
      <c r="D164" s="68"/>
    </row>
    <row r="165" spans="1:251" s="107" customFormat="1" ht="27" customHeight="1" x14ac:dyDescent="0.2">
      <c r="A165" s="68"/>
      <c r="B165" s="68"/>
      <c r="C165" s="68"/>
      <c r="D165" s="68"/>
    </row>
    <row r="166" spans="1:251" s="107" customFormat="1" ht="27" customHeight="1" x14ac:dyDescent="0.2">
      <c r="A166" s="68"/>
      <c r="B166" s="68"/>
      <c r="C166" s="68"/>
      <c r="D166" s="68"/>
    </row>
    <row r="167" spans="1:251" s="107" customFormat="1" ht="27" customHeight="1" x14ac:dyDescent="0.2">
      <c r="A167" s="68"/>
      <c r="B167" s="68"/>
      <c r="C167" s="68"/>
      <c r="D167" s="68"/>
    </row>
    <row r="168" spans="1:251" s="107" customFormat="1" ht="27" customHeight="1" x14ac:dyDescent="0.2">
      <c r="A168" s="68"/>
      <c r="B168" s="68"/>
      <c r="C168" s="68"/>
      <c r="D168" s="68"/>
    </row>
    <row r="169" spans="1:251" s="107" customFormat="1" ht="27" customHeight="1" x14ac:dyDescent="0.2">
      <c r="A169" s="68"/>
      <c r="B169" s="68"/>
      <c r="C169" s="68"/>
      <c r="D169" s="68"/>
    </row>
    <row r="170" spans="1:251" s="107" customFormat="1" ht="27" customHeight="1" x14ac:dyDescent="0.2">
      <c r="A170" s="68"/>
      <c r="B170" s="68"/>
      <c r="C170" s="68"/>
      <c r="D170" s="68"/>
    </row>
    <row r="171" spans="1:251" s="107" customFormat="1" ht="27" customHeight="1" x14ac:dyDescent="0.2">
      <c r="A171" s="68"/>
      <c r="B171" s="68"/>
      <c r="C171" s="68"/>
      <c r="D171" s="68"/>
    </row>
    <row r="172" spans="1:251" s="107" customFormat="1" ht="27" customHeight="1" x14ac:dyDescent="0.2">
      <c r="A172" s="68"/>
      <c r="B172" s="68"/>
      <c r="C172" s="68"/>
      <c r="D172" s="68"/>
    </row>
    <row r="173" spans="1:251" s="107" customFormat="1" ht="27" customHeight="1" x14ac:dyDescent="0.2">
      <c r="A173" s="68"/>
      <c r="B173" s="68"/>
      <c r="C173" s="68"/>
      <c r="D173" s="68"/>
    </row>
    <row r="174" spans="1:251" s="107" customFormat="1" ht="27" customHeight="1" x14ac:dyDescent="0.2">
      <c r="A174" s="68"/>
      <c r="B174" s="68"/>
      <c r="C174" s="68"/>
      <c r="D174" s="68"/>
    </row>
    <row r="175" spans="1:251" s="107" customFormat="1" ht="27" customHeight="1" x14ac:dyDescent="0.2">
      <c r="A175" s="68"/>
      <c r="B175" s="68"/>
      <c r="C175" s="68"/>
      <c r="D175" s="68"/>
    </row>
    <row r="176" spans="1:251" s="107" customFormat="1" ht="27" customHeight="1" x14ac:dyDescent="0.2">
      <c r="A176" s="68"/>
      <c r="B176" s="68"/>
      <c r="C176" s="68"/>
      <c r="D176" s="68"/>
    </row>
    <row r="177" spans="1:4" s="107" customFormat="1" ht="27" customHeight="1" x14ac:dyDescent="0.2">
      <c r="A177" s="68"/>
      <c r="B177" s="68"/>
      <c r="C177" s="68"/>
      <c r="D177" s="68"/>
    </row>
    <row r="178" spans="1:4" s="107" customFormat="1" ht="27" customHeight="1" x14ac:dyDescent="0.2">
      <c r="A178" s="68"/>
      <c r="B178" s="68"/>
      <c r="C178" s="68"/>
      <c r="D178" s="68"/>
    </row>
    <row r="179" spans="1:4" s="107" customFormat="1" ht="27" customHeight="1" x14ac:dyDescent="0.2">
      <c r="A179" s="68"/>
      <c r="B179" s="68"/>
      <c r="C179" s="68"/>
      <c r="D179" s="68"/>
    </row>
    <row r="180" spans="1:4" s="107" customFormat="1" ht="27" customHeight="1" x14ac:dyDescent="0.2">
      <c r="A180" s="68"/>
      <c r="B180" s="68"/>
      <c r="C180" s="68"/>
      <c r="D180" s="68"/>
    </row>
    <row r="181" spans="1:4" s="107" customFormat="1" ht="27" customHeight="1" x14ac:dyDescent="0.2">
      <c r="A181" s="68"/>
      <c r="B181" s="68"/>
      <c r="C181" s="68"/>
      <c r="D181" s="68"/>
    </row>
    <row r="182" spans="1:4" s="107" customFormat="1" ht="27" customHeight="1" x14ac:dyDescent="0.2">
      <c r="A182" s="68"/>
      <c r="B182" s="68"/>
      <c r="C182" s="68"/>
      <c r="D182" s="68"/>
    </row>
    <row r="183" spans="1:4" s="107" customFormat="1" ht="27" customHeight="1" x14ac:dyDescent="0.25">
      <c r="A183" s="217"/>
      <c r="B183" s="218"/>
      <c r="C183" s="218"/>
      <c r="D183" s="219"/>
    </row>
    <row r="184" spans="1:4" s="107" customFormat="1" ht="27" customHeight="1" x14ac:dyDescent="0.25">
      <c r="A184" s="217"/>
      <c r="B184" s="218"/>
      <c r="C184" s="218"/>
      <c r="D184" s="219"/>
    </row>
    <row r="185" spans="1:4" s="107" customFormat="1" ht="27" customHeight="1" x14ac:dyDescent="0.25">
      <c r="A185" s="217"/>
      <c r="B185" s="218"/>
      <c r="C185" s="218"/>
      <c r="D185" s="219"/>
    </row>
    <row r="186" spans="1:4" s="107" customFormat="1" ht="27" customHeight="1" x14ac:dyDescent="0.25">
      <c r="A186" s="217"/>
      <c r="B186" s="218"/>
      <c r="C186" s="218"/>
      <c r="D186" s="219"/>
    </row>
    <row r="187" spans="1:4" s="107" customFormat="1" ht="27" customHeight="1" x14ac:dyDescent="0.25">
      <c r="A187" s="217"/>
      <c r="B187" s="218"/>
      <c r="C187" s="218"/>
      <c r="D187" s="219"/>
    </row>
    <row r="188" spans="1:4" s="107" customFormat="1" ht="27" customHeight="1" x14ac:dyDescent="0.25">
      <c r="A188" s="217"/>
      <c r="B188" s="218"/>
      <c r="C188" s="218"/>
      <c r="D188" s="219"/>
    </row>
    <row r="189" spans="1:4" s="107" customFormat="1" ht="27" customHeight="1" x14ac:dyDescent="0.2">
      <c r="A189" s="220"/>
      <c r="B189" s="220"/>
      <c r="C189" s="220"/>
      <c r="D189" s="219"/>
    </row>
    <row r="190" spans="1:4" s="107" customFormat="1" ht="27" customHeight="1" x14ac:dyDescent="0.2">
      <c r="A190" s="220"/>
      <c r="B190" s="221"/>
      <c r="C190" s="221"/>
      <c r="D190" s="219"/>
    </row>
    <row r="191" spans="1:4" s="107" customFormat="1" ht="27" customHeight="1" x14ac:dyDescent="0.2">
      <c r="A191" s="220"/>
      <c r="B191" s="221"/>
      <c r="C191" s="221"/>
      <c r="D191" s="219"/>
    </row>
    <row r="192" spans="1:4" s="107" customFormat="1" ht="27" customHeight="1" x14ac:dyDescent="0.2">
      <c r="A192" s="220"/>
      <c r="B192" s="221"/>
      <c r="C192" s="221"/>
      <c r="D192" s="219"/>
    </row>
    <row r="193" spans="1:4" s="107" customFormat="1" ht="27" customHeight="1" x14ac:dyDescent="0.2">
      <c r="A193" s="220"/>
      <c r="B193" s="221"/>
      <c r="C193" s="221"/>
      <c r="D193" s="219"/>
    </row>
    <row r="194" spans="1:4" s="107" customFormat="1" ht="27" customHeight="1" x14ac:dyDescent="0.2">
      <c r="A194" s="220"/>
      <c r="B194" s="221"/>
      <c r="C194" s="221"/>
      <c r="D194" s="219"/>
    </row>
    <row r="195" spans="1:4" s="107" customFormat="1" ht="27" customHeight="1" x14ac:dyDescent="0.2">
      <c r="A195" s="220"/>
      <c r="B195" s="221"/>
      <c r="C195" s="221"/>
      <c r="D195" s="219"/>
    </row>
    <row r="196" spans="1:4" s="107" customFormat="1" ht="27" customHeight="1" x14ac:dyDescent="0.2">
      <c r="A196" s="220"/>
      <c r="B196" s="221"/>
      <c r="C196" s="221"/>
      <c r="D196" s="219"/>
    </row>
    <row r="197" spans="1:4" s="107" customFormat="1" ht="27" customHeight="1" x14ac:dyDescent="0.2">
      <c r="A197" s="220"/>
      <c r="B197" s="221"/>
      <c r="C197" s="221"/>
      <c r="D197" s="219"/>
    </row>
    <row r="198" spans="1:4" s="107" customFormat="1" ht="27" customHeight="1" x14ac:dyDescent="0.2">
      <c r="A198" s="220"/>
      <c r="B198" s="221"/>
      <c r="C198" s="221"/>
      <c r="D198" s="219"/>
    </row>
    <row r="199" spans="1:4" s="107" customFormat="1" ht="27" customHeight="1" x14ac:dyDescent="0.2">
      <c r="A199" s="220"/>
      <c r="B199" s="221"/>
      <c r="C199" s="221"/>
      <c r="D199" s="219"/>
    </row>
    <row r="200" spans="1:4" s="107" customFormat="1" ht="27" customHeight="1" x14ac:dyDescent="0.2">
      <c r="A200" s="220"/>
      <c r="B200" s="221"/>
      <c r="C200" s="221"/>
      <c r="D200" s="219"/>
    </row>
    <row r="201" spans="1:4" s="107" customFormat="1" ht="27" customHeight="1" x14ac:dyDescent="0.2">
      <c r="A201" s="220"/>
      <c r="B201" s="221"/>
      <c r="C201" s="221"/>
      <c r="D201" s="219"/>
    </row>
    <row r="202" spans="1:4" s="107" customFormat="1" ht="27" customHeight="1" x14ac:dyDescent="0.2">
      <c r="A202" s="220"/>
      <c r="B202" s="221"/>
      <c r="C202" s="221"/>
      <c r="D202" s="219"/>
    </row>
    <row r="203" spans="1:4" s="107" customFormat="1" ht="27" customHeight="1" x14ac:dyDescent="0.2">
      <c r="A203" s="220"/>
      <c r="B203" s="221"/>
      <c r="C203" s="221"/>
      <c r="D203" s="219"/>
    </row>
    <row r="204" spans="1:4" s="107" customFormat="1" ht="27" customHeight="1" x14ac:dyDescent="0.2">
      <c r="A204" s="220"/>
      <c r="B204" s="221"/>
      <c r="C204" s="221"/>
      <c r="D204" s="219"/>
    </row>
    <row r="205" spans="1:4" s="107" customFormat="1" ht="27" customHeight="1" x14ac:dyDescent="0.2">
      <c r="A205" s="220"/>
      <c r="B205" s="221"/>
      <c r="C205" s="221"/>
      <c r="D205" s="219"/>
    </row>
    <row r="206" spans="1:4" s="107" customFormat="1" ht="27" customHeight="1" x14ac:dyDescent="0.2">
      <c r="A206" s="220"/>
      <c r="B206" s="221"/>
      <c r="C206" s="221"/>
      <c r="D206" s="219"/>
    </row>
    <row r="207" spans="1:4" s="107" customFormat="1" ht="27" customHeight="1" x14ac:dyDescent="0.2">
      <c r="A207" s="220"/>
      <c r="B207" s="221"/>
      <c r="C207" s="221"/>
      <c r="D207" s="219"/>
    </row>
    <row r="208" spans="1:4" s="107" customFormat="1" ht="27" customHeight="1" x14ac:dyDescent="0.2">
      <c r="A208" s="220"/>
      <c r="B208" s="221"/>
      <c r="C208" s="221"/>
      <c r="D208" s="219"/>
    </row>
    <row r="209" spans="1:4" s="107" customFormat="1" ht="27" customHeight="1" x14ac:dyDescent="0.2">
      <c r="A209" s="220"/>
      <c r="B209" s="221"/>
      <c r="C209" s="221"/>
      <c r="D209" s="219"/>
    </row>
    <row r="210" spans="1:4" s="107" customFormat="1" ht="27" customHeight="1" x14ac:dyDescent="0.2">
      <c r="A210" s="220"/>
      <c r="B210" s="221"/>
      <c r="C210" s="221"/>
      <c r="D210" s="219"/>
    </row>
    <row r="211" spans="1:4" s="107" customFormat="1" ht="27" customHeight="1" x14ac:dyDescent="0.2">
      <c r="A211" s="220"/>
      <c r="B211" s="221"/>
      <c r="C211" s="221"/>
      <c r="D211" s="219"/>
    </row>
    <row r="212" spans="1:4" s="107" customFormat="1" ht="27" customHeight="1" x14ac:dyDescent="0.2">
      <c r="A212" s="220"/>
      <c r="B212" s="221"/>
      <c r="C212" s="221"/>
      <c r="D212" s="219"/>
    </row>
    <row r="213" spans="1:4" s="107" customFormat="1" ht="27" customHeight="1" x14ac:dyDescent="0.2">
      <c r="A213" s="220"/>
      <c r="B213" s="221"/>
      <c r="C213" s="221"/>
      <c r="D213" s="219"/>
    </row>
    <row r="214" spans="1:4" s="107" customFormat="1" ht="27" customHeight="1" x14ac:dyDescent="0.2">
      <c r="A214" s="220"/>
      <c r="B214" s="221"/>
      <c r="C214" s="221"/>
      <c r="D214" s="219"/>
    </row>
    <row r="215" spans="1:4" s="107" customFormat="1" ht="27" customHeight="1" x14ac:dyDescent="0.2">
      <c r="A215" s="220"/>
      <c r="B215" s="221"/>
      <c r="C215" s="221"/>
      <c r="D215" s="219"/>
    </row>
    <row r="216" spans="1:4" s="107" customFormat="1" ht="27" customHeight="1" x14ac:dyDescent="0.2">
      <c r="A216" s="220"/>
      <c r="B216" s="221"/>
      <c r="C216" s="221"/>
      <c r="D216" s="219"/>
    </row>
    <row r="217" spans="1:4" s="107" customFormat="1" ht="27" customHeight="1" x14ac:dyDescent="0.2">
      <c r="A217" s="220"/>
      <c r="B217" s="221"/>
      <c r="C217" s="221"/>
      <c r="D217" s="219"/>
    </row>
    <row r="218" spans="1:4" s="107" customFormat="1" ht="27" customHeight="1" x14ac:dyDescent="0.2">
      <c r="A218" s="220"/>
      <c r="B218" s="221"/>
      <c r="C218" s="221"/>
      <c r="D218" s="219"/>
    </row>
    <row r="219" spans="1:4" s="107" customFormat="1" ht="27" customHeight="1" x14ac:dyDescent="0.2">
      <c r="A219" s="220"/>
      <c r="B219" s="221"/>
      <c r="C219" s="221"/>
      <c r="D219" s="219"/>
    </row>
    <row r="220" spans="1:4" s="107" customFormat="1" ht="27" customHeight="1" x14ac:dyDescent="0.2">
      <c r="A220" s="220"/>
      <c r="B220" s="221"/>
      <c r="C220" s="221"/>
      <c r="D220" s="219"/>
    </row>
    <row r="221" spans="1:4" s="107" customFormat="1" ht="27" customHeight="1" x14ac:dyDescent="0.2">
      <c r="A221" s="220"/>
      <c r="B221" s="221"/>
      <c r="C221" s="221"/>
      <c r="D221" s="219"/>
    </row>
    <row r="222" spans="1:4" s="107" customFormat="1" ht="27" customHeight="1" x14ac:dyDescent="0.2">
      <c r="A222" s="220"/>
      <c r="B222" s="221"/>
      <c r="C222" s="221"/>
      <c r="D222" s="219"/>
    </row>
    <row r="223" spans="1:4" s="107" customFormat="1" ht="27" customHeight="1" x14ac:dyDescent="0.2">
      <c r="A223" s="220"/>
      <c r="B223" s="221"/>
      <c r="C223" s="221"/>
      <c r="D223" s="219"/>
    </row>
    <row r="224" spans="1:4" s="107" customFormat="1" ht="27" customHeight="1" x14ac:dyDescent="0.2">
      <c r="A224" s="220"/>
      <c r="B224" s="221"/>
      <c r="C224" s="221"/>
      <c r="D224" s="219"/>
    </row>
    <row r="225" spans="1:4" s="107" customFormat="1" ht="27" customHeight="1" x14ac:dyDescent="0.2">
      <c r="A225" s="220"/>
      <c r="B225" s="221"/>
      <c r="C225" s="221"/>
      <c r="D225" s="219"/>
    </row>
    <row r="226" spans="1:4" s="107" customFormat="1" ht="27" customHeight="1" x14ac:dyDescent="0.2">
      <c r="A226" s="220"/>
      <c r="B226" s="221"/>
      <c r="C226" s="221"/>
      <c r="D226" s="219"/>
    </row>
    <row r="227" spans="1:4" s="107" customFormat="1" ht="27" customHeight="1" x14ac:dyDescent="0.2">
      <c r="A227" s="220"/>
      <c r="B227" s="221"/>
      <c r="C227" s="221"/>
      <c r="D227" s="219"/>
    </row>
    <row r="228" spans="1:4" s="107" customFormat="1" ht="27" customHeight="1" x14ac:dyDescent="0.2">
      <c r="A228" s="220"/>
      <c r="B228" s="221"/>
      <c r="C228" s="221"/>
      <c r="D228" s="219"/>
    </row>
    <row r="229" spans="1:4" s="107" customFormat="1" ht="27" customHeight="1" x14ac:dyDescent="0.2">
      <c r="A229" s="220"/>
      <c r="B229" s="221"/>
      <c r="C229" s="221"/>
      <c r="D229" s="219"/>
    </row>
    <row r="230" spans="1:4" s="107" customFormat="1" ht="27" customHeight="1" x14ac:dyDescent="0.2">
      <c r="A230" s="220"/>
      <c r="B230" s="221"/>
      <c r="C230" s="221"/>
      <c r="D230" s="219"/>
    </row>
    <row r="231" spans="1:4" s="107" customFormat="1" ht="27" customHeight="1" x14ac:dyDescent="0.2">
      <c r="A231" s="220"/>
      <c r="B231" s="221"/>
      <c r="C231" s="221"/>
      <c r="D231" s="219"/>
    </row>
    <row r="232" spans="1:4" s="107" customFormat="1" ht="27" customHeight="1" x14ac:dyDescent="0.2">
      <c r="A232" s="220"/>
      <c r="B232" s="221"/>
      <c r="C232" s="221"/>
      <c r="D232" s="219"/>
    </row>
    <row r="233" spans="1:4" s="107" customFormat="1" ht="27" customHeight="1" x14ac:dyDescent="0.2">
      <c r="A233" s="220"/>
      <c r="B233" s="221"/>
      <c r="C233" s="221"/>
      <c r="D233" s="219"/>
    </row>
    <row r="234" spans="1:4" s="107" customFormat="1" ht="27" customHeight="1" x14ac:dyDescent="0.2">
      <c r="A234" s="220"/>
      <c r="B234" s="221"/>
      <c r="C234" s="221"/>
      <c r="D234" s="219"/>
    </row>
    <row r="235" spans="1:4" s="107" customFormat="1" ht="27" customHeight="1" x14ac:dyDescent="0.2">
      <c r="A235" s="220"/>
      <c r="B235" s="221"/>
      <c r="C235" s="221"/>
      <c r="D235" s="219"/>
    </row>
    <row r="236" spans="1:4" s="107" customFormat="1" ht="27" customHeight="1" x14ac:dyDescent="0.2">
      <c r="A236" s="220"/>
      <c r="B236" s="221"/>
      <c r="C236" s="221"/>
      <c r="D236" s="219"/>
    </row>
    <row r="237" spans="1:4" s="107" customFormat="1" ht="27" customHeight="1" x14ac:dyDescent="0.2">
      <c r="A237" s="220"/>
      <c r="B237" s="221"/>
      <c r="C237" s="221"/>
      <c r="D237" s="219"/>
    </row>
    <row r="238" spans="1:4" s="107" customFormat="1" ht="27" customHeight="1" x14ac:dyDescent="0.2">
      <c r="A238" s="220"/>
      <c r="B238" s="221"/>
      <c r="C238" s="221"/>
      <c r="D238" s="219"/>
    </row>
    <row r="239" spans="1:4" s="107" customFormat="1" ht="27" customHeight="1" x14ac:dyDescent="0.2">
      <c r="A239" s="220"/>
      <c r="B239" s="221"/>
      <c r="C239" s="221"/>
      <c r="D239" s="219"/>
    </row>
    <row r="240" spans="1:4" s="107" customFormat="1" ht="27" customHeight="1" x14ac:dyDescent="0.2">
      <c r="A240" s="220"/>
      <c r="B240" s="221"/>
      <c r="C240" s="221"/>
      <c r="D240" s="219"/>
    </row>
    <row r="241" spans="1:8" s="107" customFormat="1" ht="27" customHeight="1" x14ac:dyDescent="0.2">
      <c r="A241" s="220"/>
      <c r="B241" s="221"/>
      <c r="C241" s="221"/>
      <c r="D241" s="219"/>
    </row>
    <row r="242" spans="1:8" s="107" customFormat="1" ht="27" customHeight="1" x14ac:dyDescent="0.2">
      <c r="A242" s="220"/>
      <c r="B242" s="221"/>
      <c r="C242" s="221"/>
      <c r="D242" s="219"/>
    </row>
    <row r="243" spans="1:8" s="107" customFormat="1" x14ac:dyDescent="0.2">
      <c r="A243" s="220"/>
      <c r="B243" s="221"/>
      <c r="C243" s="221"/>
      <c r="D243" s="219"/>
    </row>
    <row r="244" spans="1:8" s="107" customFormat="1" x14ac:dyDescent="0.2">
      <c r="A244" s="220"/>
      <c r="B244" s="221"/>
      <c r="C244" s="221"/>
      <c r="D244" s="219"/>
    </row>
    <row r="245" spans="1:8" s="107" customFormat="1" x14ac:dyDescent="0.2">
      <c r="A245" s="220"/>
      <c r="B245" s="221"/>
      <c r="C245" s="221"/>
      <c r="D245" s="219"/>
    </row>
    <row r="246" spans="1:8" s="107" customFormat="1" x14ac:dyDescent="0.2">
      <c r="A246" s="220"/>
      <c r="B246" s="221"/>
      <c r="C246" s="221"/>
      <c r="D246" s="219"/>
    </row>
    <row r="247" spans="1:8" x14ac:dyDescent="0.2">
      <c r="A247" s="220"/>
      <c r="B247" s="221"/>
      <c r="C247" s="221"/>
      <c r="D247" s="219"/>
      <c r="E247" s="107"/>
      <c r="F247" s="107"/>
      <c r="G247" s="107"/>
      <c r="H247" s="107"/>
    </row>
    <row r="248" spans="1:8" x14ac:dyDescent="0.2">
      <c r="A248" s="220"/>
      <c r="B248" s="221"/>
      <c r="C248" s="221"/>
      <c r="D248" s="219"/>
      <c r="E248" s="107"/>
      <c r="F248" s="107"/>
      <c r="G248" s="107"/>
      <c r="H248" s="107"/>
    </row>
    <row r="249" spans="1:8" x14ac:dyDescent="0.2">
      <c r="A249" s="220"/>
      <c r="B249" s="221"/>
      <c r="C249" s="221"/>
      <c r="D249" s="219"/>
    </row>
    <row r="250" spans="1:8" x14ac:dyDescent="0.2">
      <c r="A250" s="220"/>
      <c r="B250" s="221"/>
      <c r="C250" s="221"/>
      <c r="D250" s="219"/>
    </row>
    <row r="251" spans="1:8" x14ac:dyDescent="0.2">
      <c r="A251" s="220"/>
      <c r="B251" s="221"/>
      <c r="C251" s="221"/>
      <c r="D251" s="219"/>
    </row>
    <row r="252" spans="1:8" x14ac:dyDescent="0.2">
      <c r="A252" s="220"/>
      <c r="B252" s="221"/>
      <c r="C252" s="221"/>
      <c r="D252" s="107"/>
    </row>
    <row r="253" spans="1:8" x14ac:dyDescent="0.2">
      <c r="A253" s="220"/>
      <c r="B253" s="221"/>
      <c r="C253" s="221"/>
      <c r="D253" s="107"/>
    </row>
    <row r="254" spans="1:8" x14ac:dyDescent="0.2">
      <c r="A254" s="220"/>
      <c r="B254" s="221"/>
      <c r="C254" s="221"/>
      <c r="D254" s="107"/>
    </row>
    <row r="255" spans="1:8" x14ac:dyDescent="0.2">
      <c r="A255" s="220"/>
      <c r="B255" s="221"/>
      <c r="C255" s="221"/>
      <c r="D255" s="107"/>
    </row>
    <row r="256" spans="1:8" x14ac:dyDescent="0.2">
      <c r="A256" s="220"/>
      <c r="B256" s="221"/>
      <c r="C256" s="221"/>
      <c r="D256" s="107"/>
    </row>
    <row r="257" spans="1:4" x14ac:dyDescent="0.2">
      <c r="A257" s="220"/>
      <c r="B257" s="221"/>
      <c r="C257" s="221"/>
      <c r="D257" s="107"/>
    </row>
    <row r="258" spans="1:4" x14ac:dyDescent="0.2">
      <c r="A258" s="220"/>
      <c r="B258" s="221"/>
      <c r="C258" s="221"/>
      <c r="D258" s="107"/>
    </row>
    <row r="259" spans="1:4" x14ac:dyDescent="0.2">
      <c r="A259" s="220"/>
      <c r="B259" s="221"/>
      <c r="C259" s="221"/>
      <c r="D259" s="107"/>
    </row>
    <row r="260" spans="1:4" x14ac:dyDescent="0.2">
      <c r="A260" s="220"/>
      <c r="B260" s="221"/>
      <c r="C260" s="221"/>
      <c r="D260" s="107"/>
    </row>
    <row r="261" spans="1:4" x14ac:dyDescent="0.2">
      <c r="A261" s="220"/>
      <c r="B261" s="221"/>
      <c r="C261" s="221"/>
      <c r="D261" s="107"/>
    </row>
    <row r="262" spans="1:4" x14ac:dyDescent="0.2">
      <c r="A262" s="220"/>
      <c r="B262" s="221"/>
      <c r="C262" s="221"/>
      <c r="D262" s="107"/>
    </row>
    <row r="263" spans="1:4" x14ac:dyDescent="0.2">
      <c r="A263" s="220"/>
      <c r="B263" s="221"/>
      <c r="C263" s="221"/>
      <c r="D263" s="107"/>
    </row>
    <row r="264" spans="1:4" x14ac:dyDescent="0.2">
      <c r="A264" s="220"/>
      <c r="B264" s="221"/>
      <c r="C264" s="221"/>
      <c r="D264" s="107"/>
    </row>
    <row r="265" spans="1:4" x14ac:dyDescent="0.2">
      <c r="A265" s="220"/>
      <c r="B265" s="221"/>
      <c r="C265" s="221"/>
      <c r="D265" s="107"/>
    </row>
    <row r="266" spans="1:4" x14ac:dyDescent="0.2">
      <c r="A266" s="220"/>
      <c r="B266" s="221"/>
      <c r="C266" s="221"/>
      <c r="D266" s="107"/>
    </row>
    <row r="267" spans="1:4" x14ac:dyDescent="0.2">
      <c r="A267" s="220"/>
      <c r="B267" s="221"/>
      <c r="C267" s="221"/>
      <c r="D267" s="107"/>
    </row>
    <row r="268" spans="1:4" x14ac:dyDescent="0.2">
      <c r="A268" s="220"/>
      <c r="B268" s="221"/>
      <c r="C268" s="221"/>
      <c r="D268" s="107"/>
    </row>
    <row r="269" spans="1:4" x14ac:dyDescent="0.2">
      <c r="A269" s="220"/>
      <c r="B269" s="221"/>
      <c r="C269" s="221"/>
      <c r="D269" s="107"/>
    </row>
    <row r="270" spans="1:4" x14ac:dyDescent="0.2">
      <c r="A270" s="220"/>
      <c r="B270" s="221"/>
      <c r="C270" s="221"/>
      <c r="D270" s="107"/>
    </row>
    <row r="271" spans="1:4" x14ac:dyDescent="0.2">
      <c r="A271" s="220"/>
      <c r="B271" s="221"/>
      <c r="C271" s="221"/>
      <c r="D271" s="107"/>
    </row>
    <row r="272" spans="1:4" x14ac:dyDescent="0.2">
      <c r="A272" s="220"/>
      <c r="B272" s="221"/>
      <c r="C272" s="221"/>
      <c r="D272" s="107"/>
    </row>
    <row r="273" spans="1:4" x14ac:dyDescent="0.2">
      <c r="A273" s="220"/>
      <c r="B273" s="221"/>
      <c r="C273" s="221"/>
      <c r="D273" s="107"/>
    </row>
    <row r="274" spans="1:4" x14ac:dyDescent="0.2">
      <c r="A274" s="220"/>
      <c r="B274" s="221"/>
      <c r="C274" s="221"/>
      <c r="D274" s="107"/>
    </row>
    <row r="275" spans="1:4" x14ac:dyDescent="0.2">
      <c r="A275" s="220"/>
      <c r="B275" s="221"/>
      <c r="C275" s="221"/>
      <c r="D275" s="107"/>
    </row>
    <row r="276" spans="1:4" x14ac:dyDescent="0.2">
      <c r="A276" s="220"/>
      <c r="B276" s="221"/>
      <c r="C276" s="221"/>
      <c r="D276" s="107"/>
    </row>
    <row r="277" spans="1:4" x14ac:dyDescent="0.2">
      <c r="A277" s="220"/>
      <c r="B277" s="221"/>
      <c r="C277" s="221"/>
      <c r="D277" s="107"/>
    </row>
    <row r="278" spans="1:4" x14ac:dyDescent="0.2">
      <c r="A278" s="220"/>
      <c r="B278" s="221"/>
      <c r="C278" s="221"/>
      <c r="D278" s="107"/>
    </row>
    <row r="279" spans="1:4" x14ac:dyDescent="0.2">
      <c r="A279" s="220"/>
      <c r="B279" s="221"/>
      <c r="C279" s="221"/>
      <c r="D279" s="107"/>
    </row>
    <row r="280" spans="1:4" x14ac:dyDescent="0.2">
      <c r="A280" s="220"/>
      <c r="B280" s="221"/>
      <c r="C280" s="221"/>
      <c r="D280" s="107"/>
    </row>
    <row r="281" spans="1:4" x14ac:dyDescent="0.2">
      <c r="A281" s="220"/>
      <c r="B281" s="221"/>
      <c r="C281" s="221"/>
      <c r="D281" s="107"/>
    </row>
    <row r="282" spans="1:4" x14ac:dyDescent="0.2">
      <c r="A282" s="222"/>
      <c r="B282" s="4"/>
      <c r="C282" s="4"/>
      <c r="D282" s="107"/>
    </row>
    <row r="283" spans="1:4" x14ac:dyDescent="0.2">
      <c r="A283" s="222"/>
      <c r="B283" s="4"/>
      <c r="C283" s="4"/>
    </row>
    <row r="284" spans="1:4" x14ac:dyDescent="0.2">
      <c r="A284" s="222"/>
      <c r="B284" s="4"/>
      <c r="C284" s="4"/>
    </row>
    <row r="285" spans="1:4" x14ac:dyDescent="0.2">
      <c r="A285" s="222"/>
      <c r="B285" s="4"/>
      <c r="C285" s="4"/>
    </row>
    <row r="286" spans="1:4" x14ac:dyDescent="0.2">
      <c r="A286" s="222"/>
      <c r="B286" s="4"/>
      <c r="C286" s="4"/>
    </row>
    <row r="287" spans="1:4" x14ac:dyDescent="0.2">
      <c r="A287" s="222"/>
      <c r="B287" s="4"/>
      <c r="C287" s="4"/>
    </row>
    <row r="288" spans="1:4" x14ac:dyDescent="0.2">
      <c r="A288" s="222"/>
      <c r="B288" s="4"/>
      <c r="C288" s="4"/>
    </row>
    <row r="289" spans="1:3" x14ac:dyDescent="0.2">
      <c r="A289" s="222"/>
      <c r="B289" s="4"/>
      <c r="C289" s="4"/>
    </row>
    <row r="290" spans="1:3" x14ac:dyDescent="0.2">
      <c r="A290" s="222"/>
      <c r="B290" s="4"/>
      <c r="C290" s="4"/>
    </row>
    <row r="291" spans="1:3" x14ac:dyDescent="0.2">
      <c r="A291" s="222"/>
      <c r="B291" s="4"/>
      <c r="C291" s="4"/>
    </row>
    <row r="292" spans="1:3" x14ac:dyDescent="0.2">
      <c r="A292" s="222"/>
      <c r="B292" s="4"/>
      <c r="C292" s="4"/>
    </row>
    <row r="293" spans="1:3" x14ac:dyDescent="0.2">
      <c r="A293" s="222"/>
      <c r="B293" s="4"/>
      <c r="C293" s="4"/>
    </row>
    <row r="294" spans="1:3" x14ac:dyDescent="0.2">
      <c r="A294" s="222"/>
      <c r="B294" s="4"/>
      <c r="C294" s="4"/>
    </row>
    <row r="295" spans="1:3" x14ac:dyDescent="0.2">
      <c r="A295" s="222"/>
      <c r="B295" s="4"/>
      <c r="C295" s="4"/>
    </row>
    <row r="296" spans="1:3" x14ac:dyDescent="0.2">
      <c r="A296" s="222"/>
      <c r="B296" s="4"/>
      <c r="C296" s="4"/>
    </row>
    <row r="297" spans="1:3" x14ac:dyDescent="0.2">
      <c r="A297" s="222"/>
      <c r="B297" s="4"/>
      <c r="C297" s="4"/>
    </row>
    <row r="298" spans="1:3" x14ac:dyDescent="0.2">
      <c r="A298" s="222"/>
      <c r="B298" s="4"/>
      <c r="C298" s="4"/>
    </row>
    <row r="299" spans="1:3" x14ac:dyDescent="0.2">
      <c r="A299" s="222"/>
      <c r="B299" s="4"/>
      <c r="C299" s="4"/>
    </row>
    <row r="300" spans="1:3" x14ac:dyDescent="0.2">
      <c r="A300" s="222"/>
      <c r="B300" s="4"/>
      <c r="C300" s="4"/>
    </row>
    <row r="301" spans="1:3" x14ac:dyDescent="0.2">
      <c r="A301" s="222"/>
      <c r="B301" s="4"/>
      <c r="C301" s="4"/>
    </row>
    <row r="302" spans="1:3" x14ac:dyDescent="0.2">
      <c r="A302" s="222"/>
      <c r="B302" s="4"/>
      <c r="C302" s="4"/>
    </row>
    <row r="303" spans="1:3" x14ac:dyDescent="0.2">
      <c r="A303" s="222"/>
      <c r="B303" s="4"/>
      <c r="C303" s="4"/>
    </row>
    <row r="304" spans="1:3" x14ac:dyDescent="0.2">
      <c r="A304" s="222"/>
      <c r="B304" s="4"/>
      <c r="C304" s="4"/>
    </row>
    <row r="305" spans="1:3" x14ac:dyDescent="0.2">
      <c r="A305" s="222"/>
      <c r="B305" s="4"/>
      <c r="C305" s="4"/>
    </row>
    <row r="306" spans="1:3" x14ac:dyDescent="0.2">
      <c r="A306" s="222"/>
      <c r="B306" s="4"/>
      <c r="C306" s="4"/>
    </row>
    <row r="307" spans="1:3" x14ac:dyDescent="0.2">
      <c r="A307" s="222"/>
      <c r="B307" s="4"/>
      <c r="C307" s="4"/>
    </row>
    <row r="308" spans="1:3" x14ac:dyDescent="0.2">
      <c r="A308" s="222"/>
      <c r="B308" s="4"/>
      <c r="C308" s="4"/>
    </row>
    <row r="309" spans="1:3" x14ac:dyDescent="0.2">
      <c r="A309" s="222"/>
      <c r="B309" s="4"/>
      <c r="C309" s="4"/>
    </row>
    <row r="310" spans="1:3" x14ac:dyDescent="0.2">
      <c r="A310" s="222"/>
      <c r="B310" s="4"/>
      <c r="C310" s="4"/>
    </row>
    <row r="311" spans="1:3" x14ac:dyDescent="0.2">
      <c r="A311" s="222"/>
      <c r="B311" s="4"/>
      <c r="C311" s="4"/>
    </row>
    <row r="312" spans="1:3" x14ac:dyDescent="0.2">
      <c r="A312" s="222"/>
      <c r="B312" s="4"/>
      <c r="C312" s="4"/>
    </row>
    <row r="313" spans="1:3" x14ac:dyDescent="0.2">
      <c r="A313" s="222"/>
      <c r="B313" s="4"/>
      <c r="C313" s="4"/>
    </row>
    <row r="314" spans="1:3" x14ac:dyDescent="0.2">
      <c r="A314" s="222"/>
      <c r="B314" s="4"/>
      <c r="C314" s="4"/>
    </row>
    <row r="315" spans="1:3" x14ac:dyDescent="0.2">
      <c r="A315" s="222"/>
      <c r="B315" s="4"/>
      <c r="C315" s="4"/>
    </row>
    <row r="316" spans="1:3" x14ac:dyDescent="0.2">
      <c r="A316" s="222"/>
      <c r="B316" s="4"/>
      <c r="C316" s="4"/>
    </row>
    <row r="317" spans="1:3" x14ac:dyDescent="0.2">
      <c r="A317" s="222"/>
      <c r="B317" s="4"/>
      <c r="C317" s="4"/>
    </row>
    <row r="318" spans="1:3" x14ac:dyDescent="0.2">
      <c r="A318" s="222"/>
      <c r="B318" s="4"/>
      <c r="C318" s="4"/>
    </row>
    <row r="319" spans="1:3" x14ac:dyDescent="0.2">
      <c r="A319" s="222"/>
      <c r="B319" s="4"/>
      <c r="C319" s="4"/>
    </row>
    <row r="320" spans="1:3" x14ac:dyDescent="0.2">
      <c r="A320" s="222"/>
      <c r="B320" s="4"/>
      <c r="C320" s="4"/>
    </row>
    <row r="321" spans="1:3" x14ac:dyDescent="0.2">
      <c r="A321" s="222"/>
      <c r="B321" s="4"/>
      <c r="C321" s="4"/>
    </row>
    <row r="322" spans="1:3" x14ac:dyDescent="0.2">
      <c r="A322" s="222"/>
      <c r="B322" s="4"/>
      <c r="C322" s="4"/>
    </row>
    <row r="323" spans="1:3" x14ac:dyDescent="0.2">
      <c r="A323" s="222"/>
      <c r="B323" s="4"/>
      <c r="C323" s="4"/>
    </row>
    <row r="324" spans="1:3" x14ac:dyDescent="0.2">
      <c r="A324" s="222"/>
      <c r="B324" s="4"/>
      <c r="C324" s="4"/>
    </row>
    <row r="325" spans="1:3" x14ac:dyDescent="0.2">
      <c r="A325" s="222"/>
      <c r="B325" s="4"/>
      <c r="C325" s="4"/>
    </row>
    <row r="326" spans="1:3" x14ac:dyDescent="0.2">
      <c r="A326" s="222"/>
      <c r="B326" s="4"/>
      <c r="C326" s="4"/>
    </row>
    <row r="327" spans="1:3" x14ac:dyDescent="0.2">
      <c r="A327" s="222"/>
      <c r="B327" s="4"/>
      <c r="C327" s="4"/>
    </row>
    <row r="328" spans="1:3" x14ac:dyDescent="0.2">
      <c r="A328" s="222"/>
      <c r="B328" s="4"/>
      <c r="C328" s="4"/>
    </row>
    <row r="329" spans="1:3" x14ac:dyDescent="0.2">
      <c r="A329" s="222"/>
      <c r="B329" s="4"/>
      <c r="C329" s="4"/>
    </row>
    <row r="330" spans="1:3" x14ac:dyDescent="0.2">
      <c r="A330" s="222"/>
      <c r="B330" s="4"/>
      <c r="C330" s="4"/>
    </row>
    <row r="331" spans="1:3" x14ac:dyDescent="0.2">
      <c r="A331" s="222"/>
      <c r="B331" s="4"/>
      <c r="C331" s="4"/>
    </row>
    <row r="332" spans="1:3" x14ac:dyDescent="0.2">
      <c r="A332" s="222"/>
      <c r="B332" s="4"/>
      <c r="C332" s="4"/>
    </row>
    <row r="333" spans="1:3" x14ac:dyDescent="0.2">
      <c r="A333" s="222"/>
      <c r="B333" s="4"/>
      <c r="C333" s="4"/>
    </row>
    <row r="334" spans="1:3" x14ac:dyDescent="0.2">
      <c r="A334" s="222"/>
      <c r="B334" s="4"/>
      <c r="C334" s="4"/>
    </row>
    <row r="335" spans="1:3" x14ac:dyDescent="0.2">
      <c r="A335" s="222"/>
      <c r="B335" s="4"/>
      <c r="C335" s="4"/>
    </row>
    <row r="336" spans="1:3" x14ac:dyDescent="0.2">
      <c r="A336" s="222"/>
      <c r="B336" s="4"/>
      <c r="C336" s="4"/>
    </row>
    <row r="337" spans="1:3" x14ac:dyDescent="0.2">
      <c r="A337" s="222"/>
      <c r="B337" s="4"/>
      <c r="C337" s="4"/>
    </row>
    <row r="338" spans="1:3" x14ac:dyDescent="0.2">
      <c r="A338" s="222"/>
      <c r="B338" s="4"/>
      <c r="C338" s="4"/>
    </row>
    <row r="339" spans="1:3" x14ac:dyDescent="0.2">
      <c r="A339" s="222"/>
      <c r="B339" s="4"/>
      <c r="C339" s="4"/>
    </row>
    <row r="340" spans="1:3" x14ac:dyDescent="0.2">
      <c r="A340" s="222"/>
      <c r="B340" s="4"/>
      <c r="C340" s="4"/>
    </row>
    <row r="341" spans="1:3" x14ac:dyDescent="0.2">
      <c r="A341" s="222"/>
      <c r="B341" s="4"/>
      <c r="C341" s="4"/>
    </row>
    <row r="342" spans="1:3" x14ac:dyDescent="0.2">
      <c r="A342" s="222"/>
      <c r="B342" s="4"/>
      <c r="C342" s="4"/>
    </row>
    <row r="343" spans="1:3" x14ac:dyDescent="0.2">
      <c r="A343" s="222"/>
      <c r="B343" s="4"/>
      <c r="C343" s="4"/>
    </row>
    <row r="344" spans="1:3" x14ac:dyDescent="0.2">
      <c r="A344" s="222"/>
      <c r="B344" s="4"/>
      <c r="C344" s="4"/>
    </row>
    <row r="345" spans="1:3" x14ac:dyDescent="0.2">
      <c r="A345" s="222"/>
      <c r="B345" s="4"/>
      <c r="C345" s="4"/>
    </row>
    <row r="346" spans="1:3" x14ac:dyDescent="0.2">
      <c r="A346" s="222"/>
      <c r="B346" s="4"/>
      <c r="C346" s="4"/>
    </row>
    <row r="347" spans="1:3" x14ac:dyDescent="0.2">
      <c r="A347" s="222"/>
      <c r="B347" s="4"/>
      <c r="C347" s="4"/>
    </row>
    <row r="348" spans="1:3" x14ac:dyDescent="0.2">
      <c r="A348" s="222"/>
      <c r="B348" s="4"/>
      <c r="C348" s="4"/>
    </row>
    <row r="349" spans="1:3" x14ac:dyDescent="0.2">
      <c r="A349" s="222"/>
      <c r="B349" s="4"/>
      <c r="C349" s="4"/>
    </row>
    <row r="350" spans="1:3" x14ac:dyDescent="0.2">
      <c r="A350" s="222"/>
      <c r="B350" s="4"/>
      <c r="C350" s="4"/>
    </row>
    <row r="351" spans="1:3" x14ac:dyDescent="0.2">
      <c r="A351" s="222"/>
      <c r="B351" s="4"/>
      <c r="C351" s="4"/>
    </row>
    <row r="352" spans="1:3" x14ac:dyDescent="0.2">
      <c r="A352" s="222"/>
      <c r="B352" s="4"/>
      <c r="C352" s="4"/>
    </row>
    <row r="353" spans="1:3" x14ac:dyDescent="0.2">
      <c r="A353" s="222"/>
      <c r="B353" s="4"/>
      <c r="C353" s="4"/>
    </row>
    <row r="354" spans="1:3" x14ac:dyDescent="0.2">
      <c r="A354" s="222"/>
      <c r="B354" s="4"/>
      <c r="C354" s="4"/>
    </row>
  </sheetData>
  <autoFilter ref="A1:IQ354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2019-06-04T13:52:56Z</cp:lastPrinted>
  <dcterms:created xsi:type="dcterms:W3CDTF">2018-04-16T17:08:10Z</dcterms:created>
  <dcterms:modified xsi:type="dcterms:W3CDTF">2019-06-04T13:53:57Z</dcterms:modified>
</cp:coreProperties>
</file>